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2293" documentId="8_{A89640E9-A2F3-462E-995F-E07927EAC244}" xr6:coauthVersionLast="47" xr6:coauthVersionMax="47" xr10:uidLastSave="{B6CC1D71-97A0-48DF-BE3D-6008A411FEFD}"/>
  <bookViews>
    <workbookView xWindow="-110" yWindow="-110" windowWidth="22780" windowHeight="14540" tabRatio="907" xr2:uid="{1FF805FE-E740-4634-9017-DEB02819E261}"/>
  </bookViews>
  <sheets>
    <sheet name="1. Outcomes" sheetId="50" r:id="rId1"/>
    <sheet name="2. Outputs" sheetId="26" r:id="rId2"/>
    <sheet name="3a. Maintenance Expenditure" sheetId="10" r:id="rId3"/>
    <sheet name="3b. Asset Health" sheetId="59" r:id="rId4"/>
    <sheet name="4. Mains Sewers Condition" sheetId="57" r:id="rId5"/>
    <sheet name="5. SRC27 Projects Programmes" sheetId="23" r:id="rId6"/>
    <sheet name="6. Transformation Initiatives" sheetId="31" r:id="rId7"/>
    <sheet name="7. Other Costs and Assumptions" sheetId="53" r:id="rId8"/>
    <sheet name="8. Summary Costs" sheetId="35" r:id="rId9"/>
    <sheet name="9. Enhancement Benchmarking" sheetId="36" r:id="rId10"/>
    <sheet name="Dropdown options" sheetId="55" r:id="rId11"/>
    <sheet name="Change log" sheetId="60" r:id="rId12"/>
  </sheet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1</definedName>
    <definedName name="_AtRisk_SimSetting_MaxAutoIterations" hidden="1">50000</definedName>
    <definedName name="_AtRisk_SimSetting_MultipleCPUCount" hidden="1">-1</definedName>
    <definedName name="_AtRisk_SimSetting_MultipleCPUMode" hidden="1">1</definedName>
    <definedName name="_AtRisk_SimSetting_MultipleCPUModeV8" hidden="1">1</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3" hidden="1">'3b. Asset Health'!$A$9:$A$93</definedName>
    <definedName name="Pal_Workbook_GUID" hidden="1">"V6GQXSMIWCK4BFXTBYA5CXBX"</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T_AR3Water">#REF!</definedName>
    <definedName name="T_AR3Water_2">#REF!</definedName>
    <definedName name="T_AR3WW">#REF!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0" i="53" l="1"/>
  <c r="P90" i="53"/>
  <c r="O90" i="53"/>
  <c r="J90" i="53"/>
  <c r="I90" i="53"/>
  <c r="H90" i="53"/>
  <c r="G90" i="53"/>
  <c r="F90" i="53"/>
  <c r="E90" i="53"/>
  <c r="Q84" i="53"/>
  <c r="O84" i="53"/>
  <c r="M84" i="53"/>
  <c r="G84" i="53"/>
  <c r="F84" i="53"/>
  <c r="E84" i="53"/>
  <c r="Q75" i="53"/>
  <c r="P75" i="53"/>
  <c r="O75" i="53"/>
  <c r="Q79" i="53"/>
  <c r="P79" i="53"/>
  <c r="O79" i="53"/>
  <c r="P84" i="53"/>
  <c r="M79" i="53"/>
  <c r="G79" i="53"/>
  <c r="F79" i="53"/>
  <c r="E79" i="53"/>
  <c r="M75" i="53"/>
  <c r="E75" i="53"/>
  <c r="N23" i="53"/>
  <c r="N22" i="53"/>
  <c r="N11" i="53"/>
  <c r="N21" i="53"/>
  <c r="P21" i="53"/>
  <c r="O21" i="53"/>
  <c r="E21" i="53"/>
  <c r="K21" i="53"/>
  <c r="J21" i="53"/>
  <c r="I21" i="53"/>
  <c r="H21" i="53"/>
  <c r="G21" i="53"/>
  <c r="F21" i="53"/>
  <c r="M93" i="35" l="1"/>
  <c r="M91" i="35"/>
  <c r="M90" i="35"/>
  <c r="M89" i="35"/>
  <c r="G63" i="35"/>
  <c r="M57" i="35"/>
  <c r="M56" i="35"/>
  <c r="M55" i="35"/>
  <c r="M54" i="35"/>
  <c r="M53" i="35"/>
  <c r="H84" i="53"/>
  <c r="G75" i="53"/>
  <c r="F75" i="53"/>
  <c r="AM40" i="10"/>
  <c r="M30" i="35" l="1"/>
  <c r="I30" i="35"/>
  <c r="H30" i="35"/>
  <c r="G30" i="35"/>
  <c r="Y44" i="59" l="1"/>
  <c r="X44" i="59"/>
  <c r="W44" i="59"/>
  <c r="AL40" i="10"/>
  <c r="AH40" i="10"/>
  <c r="AT40" i="10"/>
  <c r="AS40" i="10"/>
  <c r="AR40" i="10"/>
  <c r="AQ40" i="10"/>
  <c r="AB93" i="10"/>
  <c r="AM93" i="10"/>
  <c r="AV40" i="10"/>
  <c r="AU40" i="10"/>
  <c r="Y40" i="10"/>
  <c r="X40" i="10"/>
  <c r="W40" i="10"/>
  <c r="V40" i="10"/>
  <c r="U40" i="10"/>
  <c r="T40" i="10"/>
  <c r="S40" i="10"/>
  <c r="R40" i="10"/>
  <c r="Q40" i="10"/>
  <c r="P40" i="10"/>
  <c r="O40" i="10"/>
  <c r="N40" i="10"/>
  <c r="M40" i="10"/>
  <c r="L40" i="10"/>
  <c r="K40" i="10"/>
  <c r="J40" i="10"/>
  <c r="I40" i="10"/>
  <c r="H40" i="10"/>
  <c r="M90" i="53" l="1"/>
  <c r="J84" i="53"/>
  <c r="I84" i="53"/>
  <c r="L75" i="53"/>
  <c r="K75" i="53"/>
  <c r="J75" i="53"/>
  <c r="I75" i="53"/>
  <c r="H75" i="53"/>
  <c r="L90" i="53" l="1"/>
  <c r="K90" i="53"/>
  <c r="DR13" i="23" l="1"/>
  <c r="AM33" i="10" l="1"/>
  <c r="AL33" i="10"/>
  <c r="L84" i="53" l="1"/>
  <c r="K84" i="53"/>
  <c r="K79" i="53"/>
  <c r="J79" i="53"/>
  <c r="I79" i="53"/>
  <c r="L79" i="53" l="1"/>
  <c r="H79" i="53"/>
  <c r="L21" i="53" l="1"/>
  <c r="E22" i="53"/>
  <c r="F22" i="53" l="1"/>
  <c r="Z89" i="10"/>
  <c r="N93" i="59"/>
  <c r="O44" i="59"/>
  <c r="N44" i="59"/>
  <c r="AV93" i="10" l="1"/>
  <c r="AU93" i="10"/>
  <c r="AT93" i="10"/>
  <c r="AS93" i="10"/>
  <c r="AR93" i="10"/>
  <c r="AQ93" i="10"/>
  <c r="AO93" i="10"/>
  <c r="AN93" i="10"/>
  <c r="AL93" i="10"/>
  <c r="AV86" i="10"/>
  <c r="AU86" i="10"/>
  <c r="AT86" i="10"/>
  <c r="AS86" i="10"/>
  <c r="AR86" i="10"/>
  <c r="AQ86" i="10"/>
  <c r="AP86" i="10"/>
  <c r="AO86" i="10"/>
  <c r="AN86" i="10"/>
  <c r="AM86" i="10"/>
  <c r="AL86" i="10"/>
  <c r="AV71" i="10"/>
  <c r="AU71" i="10"/>
  <c r="AT71" i="10"/>
  <c r="AS71" i="10"/>
  <c r="AR71" i="10"/>
  <c r="AQ71" i="10"/>
  <c r="AP71" i="10"/>
  <c r="AO71" i="10"/>
  <c r="AN71" i="10"/>
  <c r="AM71" i="10"/>
  <c r="AL71" i="10"/>
  <c r="AH71" i="10"/>
  <c r="AH93" i="10"/>
  <c r="Y94" i="10"/>
  <c r="X94" i="10"/>
  <c r="M94" i="10"/>
  <c r="L94" i="10"/>
  <c r="K94" i="10"/>
  <c r="H94" i="10"/>
  <c r="AA93" i="10"/>
  <c r="Z93" i="10"/>
  <c r="Y93" i="10"/>
  <c r="X93" i="10"/>
  <c r="W93" i="10"/>
  <c r="V93" i="10"/>
  <c r="U93" i="10"/>
  <c r="T93" i="10"/>
  <c r="R93" i="10"/>
  <c r="Q93" i="10"/>
  <c r="P93" i="10"/>
  <c r="O93" i="10"/>
  <c r="N93" i="10"/>
  <c r="M93" i="10"/>
  <c r="L93" i="10"/>
  <c r="K93" i="10"/>
  <c r="J93" i="10"/>
  <c r="I93" i="10"/>
  <c r="H93" i="10"/>
  <c r="Y86" i="10"/>
  <c r="X86" i="10"/>
  <c r="W86" i="10"/>
  <c r="V86" i="10"/>
  <c r="U86" i="10"/>
  <c r="T86" i="10"/>
  <c r="S86" i="10"/>
  <c r="R86" i="10"/>
  <c r="Q86" i="10"/>
  <c r="P86" i="10"/>
  <c r="O86" i="10"/>
  <c r="N86" i="10"/>
  <c r="M86" i="10"/>
  <c r="L86" i="10"/>
  <c r="K86" i="10"/>
  <c r="J86" i="10"/>
  <c r="H86" i="10"/>
  <c r="Y71" i="10"/>
  <c r="X71" i="10"/>
  <c r="W71" i="10"/>
  <c r="V71" i="10"/>
  <c r="U71" i="10"/>
  <c r="T71" i="10"/>
  <c r="S71" i="10"/>
  <c r="R71" i="10"/>
  <c r="Q71" i="10"/>
  <c r="P71" i="10"/>
  <c r="O71" i="10"/>
  <c r="M71" i="10"/>
  <c r="L71" i="10"/>
  <c r="K71" i="10"/>
  <c r="J71" i="10"/>
  <c r="I71" i="10"/>
  <c r="H71" i="10"/>
  <c r="AV58" i="10"/>
  <c r="AU58" i="10"/>
  <c r="AT58" i="10"/>
  <c r="AS58" i="10"/>
  <c r="AR58" i="10"/>
  <c r="AQ58" i="10"/>
  <c r="AP58" i="10"/>
  <c r="AO58" i="10"/>
  <c r="AN58" i="10"/>
  <c r="AM58" i="10"/>
  <c r="AL58" i="10"/>
  <c r="AH58" i="10"/>
  <c r="AB58" i="10"/>
  <c r="AA58" i="10"/>
  <c r="Z58" i="10"/>
  <c r="Y58" i="10"/>
  <c r="X58" i="10"/>
  <c r="W58" i="10"/>
  <c r="V58" i="10"/>
  <c r="U58" i="10"/>
  <c r="T58" i="10"/>
  <c r="S58" i="10"/>
  <c r="R58" i="10"/>
  <c r="Q58" i="10"/>
  <c r="P58" i="10"/>
  <c r="O58" i="10"/>
  <c r="N58" i="10"/>
  <c r="M58" i="10"/>
  <c r="L58" i="10"/>
  <c r="K58" i="10"/>
  <c r="J58" i="10"/>
  <c r="I58" i="10"/>
  <c r="H58" i="10"/>
  <c r="J94" i="10" l="1"/>
  <c r="I94" i="10"/>
  <c r="G98" i="35"/>
  <c r="M24" i="35"/>
  <c r="M23" i="35"/>
  <c r="M22" i="35"/>
  <c r="M21" i="35"/>
  <c r="M20" i="35"/>
  <c r="M19" i="35"/>
  <c r="M18" i="35"/>
  <c r="M17" i="35"/>
  <c r="M16" i="35"/>
  <c r="M15" i="35"/>
  <c r="M52" i="35"/>
  <c r="M51" i="35"/>
  <c r="M49" i="35"/>
  <c r="M48" i="35"/>
  <c r="M14" i="35"/>
  <c r="M13" i="35"/>
  <c r="M11" i="35"/>
  <c r="M10" i="35"/>
  <c r="AQ94" i="10" l="1"/>
  <c r="AO10" i="10"/>
  <c r="AN10" i="10"/>
  <c r="N10" i="59"/>
  <c r="O18" i="59"/>
  <c r="O12" i="59" l="1"/>
  <c r="O13" i="59"/>
  <c r="O31" i="59"/>
  <c r="O34" i="59"/>
  <c r="O38" i="59"/>
  <c r="O42" i="59"/>
  <c r="O43" i="59"/>
  <c r="O50" i="59"/>
  <c r="O51" i="59"/>
  <c r="O52" i="59"/>
  <c r="O53" i="59"/>
  <c r="O54" i="59"/>
  <c r="O64" i="59"/>
  <c r="O65" i="59"/>
  <c r="O66" i="59"/>
  <c r="O67" i="59"/>
  <c r="O68" i="59"/>
  <c r="O69" i="59"/>
  <c r="O70" i="59"/>
  <c r="O71" i="59"/>
  <c r="O72" i="59"/>
  <c r="O73" i="59"/>
  <c r="O74" i="59"/>
  <c r="O75" i="59"/>
  <c r="O76" i="59"/>
  <c r="O77" i="59"/>
  <c r="O78" i="59"/>
  <c r="O79" i="59"/>
  <c r="O80" i="59"/>
  <c r="O81" i="59"/>
  <c r="O82" i="59"/>
  <c r="O83" i="59"/>
  <c r="O84" i="59"/>
  <c r="O85" i="59"/>
  <c r="O86" i="59"/>
  <c r="O87" i="59"/>
  <c r="O88" i="59"/>
  <c r="O89" i="59"/>
  <c r="O90" i="59"/>
  <c r="O91" i="59"/>
  <c r="O92" i="59"/>
  <c r="N56" i="59" l="1"/>
  <c r="S94" i="10" l="1"/>
  <c r="N71" i="10"/>
  <c r="I86" i="10"/>
  <c r="S93" i="10"/>
  <c r="AT94" i="10"/>
  <c r="AU94" i="10"/>
  <c r="AR94" i="10"/>
  <c r="AS94" i="10"/>
  <c r="AV94" i="10"/>
  <c r="AO39" i="10"/>
  <c r="AO42" i="10"/>
  <c r="AO47" i="10"/>
  <c r="AO50" i="10"/>
  <c r="AO55" i="10"/>
  <c r="AO65" i="10"/>
  <c r="AO73" i="10"/>
  <c r="AO74" i="10"/>
  <c r="AO81" i="10"/>
  <c r="AO82" i="10"/>
  <c r="AO87" i="10"/>
  <c r="AO90" i="10"/>
  <c r="Z92" i="10"/>
  <c r="AA59" i="10"/>
  <c r="AO59" i="10" s="1"/>
  <c r="AB59" i="10"/>
  <c r="AA60" i="10"/>
  <c r="AO60" i="10" s="1"/>
  <c r="AB60" i="10"/>
  <c r="AA61" i="10"/>
  <c r="AB61" i="10"/>
  <c r="AA62" i="10"/>
  <c r="AO62" i="10" s="1"/>
  <c r="AB62" i="10"/>
  <c r="AA63" i="10"/>
  <c r="AO63" i="10" s="1"/>
  <c r="AB63" i="10"/>
  <c r="AA64" i="10"/>
  <c r="AO64" i="10" s="1"/>
  <c r="AB64" i="10"/>
  <c r="AA65" i="10"/>
  <c r="AB65" i="10"/>
  <c r="AA66" i="10"/>
  <c r="AO66" i="10" s="1"/>
  <c r="AB66" i="10"/>
  <c r="AA67" i="10"/>
  <c r="AO67" i="10" s="1"/>
  <c r="AB67" i="10"/>
  <c r="AA68" i="10"/>
  <c r="AO68" i="10" s="1"/>
  <c r="AB68" i="10"/>
  <c r="AA69" i="10"/>
  <c r="AO69" i="10" s="1"/>
  <c r="AB69" i="10"/>
  <c r="AA70" i="10"/>
  <c r="AO70" i="10" s="1"/>
  <c r="AB70" i="10"/>
  <c r="AA72" i="10"/>
  <c r="AB72" i="10"/>
  <c r="AA73" i="10"/>
  <c r="AB73" i="10"/>
  <c r="AA74" i="10"/>
  <c r="AB74" i="10"/>
  <c r="AA75" i="10"/>
  <c r="AO75" i="10" s="1"/>
  <c r="AB75" i="10"/>
  <c r="AA76" i="10"/>
  <c r="AO76" i="10" s="1"/>
  <c r="AB76" i="10"/>
  <c r="AA77" i="10"/>
  <c r="AO77" i="10" s="1"/>
  <c r="AB77" i="10"/>
  <c r="AA78" i="10"/>
  <c r="AO78" i="10" s="1"/>
  <c r="AB78" i="10"/>
  <c r="AA79" i="10"/>
  <c r="AO79" i="10" s="1"/>
  <c r="AB79" i="10"/>
  <c r="AA80" i="10"/>
  <c r="AO80" i="10" s="1"/>
  <c r="AB80" i="10"/>
  <c r="AA81" i="10"/>
  <c r="AB81" i="10"/>
  <c r="AA82" i="10"/>
  <c r="AB82" i="10"/>
  <c r="AA83" i="10"/>
  <c r="AO83" i="10" s="1"/>
  <c r="AB83" i="10"/>
  <c r="AA84" i="10"/>
  <c r="AO84" i="10" s="1"/>
  <c r="AB84" i="10"/>
  <c r="AA85" i="10"/>
  <c r="AO85" i="10" s="1"/>
  <c r="AB85" i="10"/>
  <c r="AA87" i="10"/>
  <c r="AB87" i="10"/>
  <c r="AA88" i="10"/>
  <c r="AO88" i="10" s="1"/>
  <c r="AB88" i="10"/>
  <c r="AA89" i="10"/>
  <c r="AB89" i="10"/>
  <c r="AA90" i="10"/>
  <c r="AB90" i="10"/>
  <c r="AA91" i="10"/>
  <c r="AO91" i="10" s="1"/>
  <c r="AB91" i="10"/>
  <c r="AA92" i="10"/>
  <c r="AO92" i="10" s="1"/>
  <c r="AB92" i="10"/>
  <c r="AA41" i="10"/>
  <c r="AO41" i="10" s="1"/>
  <c r="AB41" i="10"/>
  <c r="AA42" i="10"/>
  <c r="AB42" i="10"/>
  <c r="AA43" i="10"/>
  <c r="AB43" i="10"/>
  <c r="AA44" i="10"/>
  <c r="AO44" i="10" s="1"/>
  <c r="AB44" i="10"/>
  <c r="AA45" i="10"/>
  <c r="AO45" i="10" s="1"/>
  <c r="AB45" i="10"/>
  <c r="AA46" i="10"/>
  <c r="AB46" i="10"/>
  <c r="AA47" i="10"/>
  <c r="AB47" i="10"/>
  <c r="AA48" i="10"/>
  <c r="AO48" i="10" s="1"/>
  <c r="AB48" i="10"/>
  <c r="AA49" i="10"/>
  <c r="AO49" i="10" s="1"/>
  <c r="AB49" i="10"/>
  <c r="AA50" i="10"/>
  <c r="AB50" i="10"/>
  <c r="AA51" i="10"/>
  <c r="AO51" i="10" s="1"/>
  <c r="AB51" i="10"/>
  <c r="AA52" i="10"/>
  <c r="AO52" i="10" s="1"/>
  <c r="AB52" i="10"/>
  <c r="AA53" i="10"/>
  <c r="AO53" i="10" s="1"/>
  <c r="AB53" i="10"/>
  <c r="AA54" i="10"/>
  <c r="AO54" i="10" s="1"/>
  <c r="AB54" i="10"/>
  <c r="AA55" i="10"/>
  <c r="AB55" i="10"/>
  <c r="AA56" i="10"/>
  <c r="AO56" i="10" s="1"/>
  <c r="AB56" i="10"/>
  <c r="AA57" i="10"/>
  <c r="AO57" i="10" s="1"/>
  <c r="AB57" i="10"/>
  <c r="AB39" i="10"/>
  <c r="AP39" i="10" s="1"/>
  <c r="AA39" i="10"/>
  <c r="Z39" i="10"/>
  <c r="AB10" i="10"/>
  <c r="AA10" i="10"/>
  <c r="AA11" i="10"/>
  <c r="AO11" i="10" s="1"/>
  <c r="AA12" i="10"/>
  <c r="AA13" i="10"/>
  <c r="AA14" i="10"/>
  <c r="AA40" i="10" s="1"/>
  <c r="AO40" i="10" s="1"/>
  <c r="AA15" i="10"/>
  <c r="O47" i="59" s="1"/>
  <c r="AA16" i="10"/>
  <c r="AA17" i="10"/>
  <c r="O49" i="59" s="1"/>
  <c r="AA18" i="10"/>
  <c r="AA19" i="10"/>
  <c r="AA20" i="10"/>
  <c r="AA21" i="10"/>
  <c r="AA22" i="10"/>
  <c r="AA23" i="10"/>
  <c r="O17" i="59" s="1"/>
  <c r="AA24" i="10"/>
  <c r="AA25" i="10"/>
  <c r="AO25" i="10" s="1"/>
  <c r="AA26" i="10"/>
  <c r="AA27" i="10"/>
  <c r="AO27" i="10" s="1"/>
  <c r="AA28" i="10"/>
  <c r="AA29" i="10"/>
  <c r="AO29" i="10" s="1"/>
  <c r="AA30" i="10"/>
  <c r="AA31" i="10"/>
  <c r="O27" i="59" s="1"/>
  <c r="AA32" i="10"/>
  <c r="AA33" i="10"/>
  <c r="O58" i="59" s="1"/>
  <c r="AA34" i="10"/>
  <c r="AA35" i="10"/>
  <c r="AA36" i="10"/>
  <c r="AA37" i="10"/>
  <c r="AA38" i="10"/>
  <c r="Z10" i="10"/>
  <c r="M29" i="35"/>
  <c r="M28" i="35"/>
  <c r="M27" i="35"/>
  <c r="M26" i="35"/>
  <c r="M25" i="35"/>
  <c r="L30" i="35"/>
  <c r="K30" i="35"/>
  <c r="J30" i="35"/>
  <c r="L63" i="35"/>
  <c r="K63" i="35"/>
  <c r="J63" i="35"/>
  <c r="I63" i="35"/>
  <c r="AO12" i="10" l="1"/>
  <c r="O56" i="59"/>
  <c r="O93" i="59" s="1"/>
  <c r="AP10" i="10"/>
  <c r="AO35" i="10"/>
  <c r="O60" i="59"/>
  <c r="AO19" i="10"/>
  <c r="O11" i="59"/>
  <c r="AO34" i="10"/>
  <c r="O59" i="59"/>
  <c r="AO26" i="10"/>
  <c r="O22" i="59"/>
  <c r="AO18" i="10"/>
  <c r="O10" i="59"/>
  <c r="AO23" i="10"/>
  <c r="AO32" i="10"/>
  <c r="O57" i="59"/>
  <c r="AO24" i="10"/>
  <c r="AO38" i="10"/>
  <c r="O63" i="59"/>
  <c r="AO22" i="10"/>
  <c r="O16" i="59"/>
  <c r="AO37" i="10"/>
  <c r="O62" i="59"/>
  <c r="AO21" i="10"/>
  <c r="O15" i="59"/>
  <c r="AO33" i="10"/>
  <c r="AO36" i="10"/>
  <c r="O61" i="59"/>
  <c r="AO20" i="10"/>
  <c r="O14" i="59"/>
  <c r="AO31" i="10"/>
  <c r="AO28" i="10"/>
  <c r="O24" i="59"/>
  <c r="AO30" i="10"/>
  <c r="O25" i="59"/>
  <c r="AO13" i="10"/>
  <c r="O45" i="59"/>
  <c r="AO17" i="10"/>
  <c r="AO46" i="10"/>
  <c r="O28" i="59"/>
  <c r="AO15" i="10"/>
  <c r="AO16" i="10"/>
  <c r="O48" i="59"/>
  <c r="AO14" i="10"/>
  <c r="O46" i="59"/>
  <c r="O55" i="59" s="1"/>
  <c r="V94" i="10"/>
  <c r="P94" i="10"/>
  <c r="Q94" i="10"/>
  <c r="AA86" i="10"/>
  <c r="W94" i="10"/>
  <c r="U94" i="10"/>
  <c r="T94" i="10"/>
  <c r="R94" i="10"/>
  <c r="O94" i="10"/>
  <c r="N94" i="10"/>
  <c r="AO89" i="10"/>
  <c r="AO72" i="10"/>
  <c r="AB86" i="10"/>
  <c r="AB71" i="10"/>
  <c r="AA71" i="10"/>
  <c r="AO61" i="10"/>
  <c r="AO43" i="10"/>
  <c r="M88" i="35"/>
  <c r="M92" i="35"/>
  <c r="AA94" i="10" l="1"/>
  <c r="AO94" i="10" s="1"/>
  <c r="G67" i="35"/>
  <c r="N15" i="53"/>
  <c r="R15" i="53" s="1"/>
  <c r="N16" i="53"/>
  <c r="R16" i="53" s="1"/>
  <c r="N14" i="53"/>
  <c r="Q38" i="53"/>
  <c r="P38" i="53"/>
  <c r="O38" i="53"/>
  <c r="N35" i="53"/>
  <c r="R35" i="53" s="1"/>
  <c r="N36" i="53"/>
  <c r="R36" i="53" s="1"/>
  <c r="G38" i="53"/>
  <c r="H38" i="53"/>
  <c r="I38" i="53"/>
  <c r="J38" i="53"/>
  <c r="K38" i="53"/>
  <c r="L38" i="53"/>
  <c r="M38" i="53"/>
  <c r="F38" i="53"/>
  <c r="E38" i="53"/>
  <c r="E39" i="53" s="1"/>
  <c r="N37" i="53"/>
  <c r="R37" i="53" s="1"/>
  <c r="Z6" i="23"/>
  <c r="F39" i="53" l="1"/>
  <c r="F47" i="53" s="1"/>
  <c r="E47" i="53"/>
  <c r="E51" i="53" s="1"/>
  <c r="R65" i="57"/>
  <c r="P65" i="57"/>
  <c r="N65" i="57"/>
  <c r="L65" i="57"/>
  <c r="J65" i="57"/>
  <c r="H65" i="57"/>
  <c r="F65" i="57"/>
  <c r="D65" i="57"/>
  <c r="T64" i="57"/>
  <c r="T63" i="57"/>
  <c r="T62" i="57"/>
  <c r="T61" i="57"/>
  <c r="T60" i="57"/>
  <c r="T65" i="57" s="1"/>
  <c r="G39" i="53" l="1"/>
  <c r="N38" i="53"/>
  <c r="R38" i="53" s="1"/>
  <c r="R126" i="57"/>
  <c r="R127" i="57"/>
  <c r="R125" i="57"/>
  <c r="R124" i="57"/>
  <c r="R123" i="57"/>
  <c r="R115" i="57"/>
  <c r="R114" i="57"/>
  <c r="R113" i="57"/>
  <c r="R112" i="57"/>
  <c r="R111" i="57"/>
  <c r="R102" i="57"/>
  <c r="R101" i="57"/>
  <c r="R100" i="57"/>
  <c r="R99" i="57"/>
  <c r="R98" i="57"/>
  <c r="R89" i="57"/>
  <c r="R88" i="57"/>
  <c r="R87" i="57"/>
  <c r="R86" i="57"/>
  <c r="R85" i="57"/>
  <c r="R73" i="57"/>
  <c r="R74" i="57"/>
  <c r="R75" i="57"/>
  <c r="R76" i="57"/>
  <c r="R72" i="57"/>
  <c r="P53" i="57"/>
  <c r="T51" i="57"/>
  <c r="T52" i="57"/>
  <c r="T50" i="57"/>
  <c r="T49" i="57"/>
  <c r="T48" i="57"/>
  <c r="T39" i="57"/>
  <c r="T38" i="57"/>
  <c r="T37" i="57"/>
  <c r="T36" i="57"/>
  <c r="T35" i="57"/>
  <c r="T26" i="57"/>
  <c r="T25" i="57"/>
  <c r="T24" i="57"/>
  <c r="T23" i="57"/>
  <c r="T22" i="57"/>
  <c r="T10" i="57"/>
  <c r="T11" i="57"/>
  <c r="T12" i="57"/>
  <c r="T13" i="57"/>
  <c r="T9" i="57"/>
  <c r="D27" i="57"/>
  <c r="D28" i="57" s="1"/>
  <c r="W55" i="59"/>
  <c r="H39" i="53" l="1"/>
  <c r="G47" i="53"/>
  <c r="T14" i="57"/>
  <c r="H47" i="53" l="1"/>
  <c r="I39" i="53"/>
  <c r="AA67" i="26"/>
  <c r="W93" i="59"/>
  <c r="X93" i="59"/>
  <c r="Y93" i="59"/>
  <c r="X55" i="59"/>
  <c r="Y55" i="59"/>
  <c r="N53" i="57"/>
  <c r="R53" i="57"/>
  <c r="N40" i="57"/>
  <c r="N41" i="57" s="1"/>
  <c r="P40" i="57"/>
  <c r="P41" i="57" s="1"/>
  <c r="R40" i="57"/>
  <c r="R41" i="57" s="1"/>
  <c r="T40" i="57"/>
  <c r="T41" i="57" s="1"/>
  <c r="T27" i="57"/>
  <c r="T28" i="57" s="1"/>
  <c r="N27" i="57"/>
  <c r="N28" i="57" s="1"/>
  <c r="P27" i="57"/>
  <c r="P28" i="57" s="1"/>
  <c r="R27" i="57"/>
  <c r="R28" i="57"/>
  <c r="N14" i="57"/>
  <c r="N15" i="57" s="1"/>
  <c r="P14" i="57"/>
  <c r="P15" i="57"/>
  <c r="I47" i="53" l="1"/>
  <c r="J39" i="53"/>
  <c r="T53" i="57"/>
  <c r="J47" i="53" l="1"/>
  <c r="K39" i="53"/>
  <c r="L39" i="53" l="1"/>
  <c r="K47" i="53"/>
  <c r="Z19" i="10"/>
  <c r="AB19" i="10"/>
  <c r="AP19" i="10" s="1"/>
  <c r="AL19" i="10"/>
  <c r="P11" i="59" l="1"/>
  <c r="AN19" i="10"/>
  <c r="N11" i="59"/>
  <c r="M39" i="53"/>
  <c r="M47" i="53" s="1"/>
  <c r="L47" i="53"/>
  <c r="AM19" i="10"/>
  <c r="N39" i="53" l="1"/>
  <c r="O39" i="53" s="1"/>
  <c r="AL60" i="10"/>
  <c r="AL44" i="10"/>
  <c r="AL45" i="10"/>
  <c r="AL46" i="10"/>
  <c r="AL47" i="10"/>
  <c r="AL48" i="10"/>
  <c r="AL49" i="10"/>
  <c r="AL50" i="10"/>
  <c r="AL51" i="10"/>
  <c r="AL52" i="10"/>
  <c r="AL53" i="10"/>
  <c r="AL54" i="10"/>
  <c r="AL55" i="10"/>
  <c r="AL56" i="10"/>
  <c r="AL57" i="10"/>
  <c r="AL23" i="10"/>
  <c r="Z46" i="10"/>
  <c r="Z47" i="10"/>
  <c r="Z48" i="10"/>
  <c r="Z49" i="10"/>
  <c r="Z50" i="10"/>
  <c r="Z51" i="10"/>
  <c r="Z52" i="10"/>
  <c r="Z53" i="10"/>
  <c r="AN53" i="10" s="1"/>
  <c r="AP53" i="10"/>
  <c r="Z54" i="10"/>
  <c r="AN54" i="10" s="1"/>
  <c r="AP54" i="10"/>
  <c r="Z55" i="10"/>
  <c r="Z56" i="10"/>
  <c r="Z23" i="10"/>
  <c r="AB23" i="10"/>
  <c r="AP23" i="10" s="1"/>
  <c r="AL75" i="10"/>
  <c r="Z75" i="10"/>
  <c r="AN75" i="10" s="1"/>
  <c r="AP75" i="10"/>
  <c r="AN46" i="10" l="1"/>
  <c r="AP52" i="10"/>
  <c r="AP48" i="10"/>
  <c r="P70" i="59"/>
  <c r="AN50" i="10"/>
  <c r="N51" i="59"/>
  <c r="P17" i="59"/>
  <c r="AP49" i="10"/>
  <c r="P50" i="59"/>
  <c r="AN56" i="10"/>
  <c r="N43" i="59"/>
  <c r="AN48" i="10"/>
  <c r="N70" i="59"/>
  <c r="AP55" i="10"/>
  <c r="P42" i="59"/>
  <c r="AP47" i="10"/>
  <c r="AN55" i="10"/>
  <c r="N42" i="59"/>
  <c r="AN51" i="10"/>
  <c r="AN47" i="10"/>
  <c r="AN23" i="10"/>
  <c r="N17" i="59"/>
  <c r="AN49" i="10"/>
  <c r="N50" i="59"/>
  <c r="AP56" i="10"/>
  <c r="P43" i="59"/>
  <c r="AN52" i="10"/>
  <c r="AP51" i="10"/>
  <c r="AP50" i="10"/>
  <c r="P51" i="59"/>
  <c r="AP46" i="10"/>
  <c r="P39" i="53"/>
  <c r="O47" i="53"/>
  <c r="AM48" i="10"/>
  <c r="AM52" i="10"/>
  <c r="AM51" i="10"/>
  <c r="AM54" i="10"/>
  <c r="AM75" i="10"/>
  <c r="AM50" i="10"/>
  <c r="AM53" i="10"/>
  <c r="AM46" i="10"/>
  <c r="AM23" i="10"/>
  <c r="AM55" i="10"/>
  <c r="AM56" i="10"/>
  <c r="AM47" i="10"/>
  <c r="AM49" i="10"/>
  <c r="Q39" i="53" l="1"/>
  <c r="P47" i="53"/>
  <c r="AL65" i="10"/>
  <c r="Z65" i="10"/>
  <c r="AL62" i="10"/>
  <c r="Z62" i="10"/>
  <c r="AP65" i="10" l="1"/>
  <c r="P53" i="59"/>
  <c r="AP62" i="10"/>
  <c r="P31" i="59"/>
  <c r="AN62" i="10"/>
  <c r="N31" i="59"/>
  <c r="AN65" i="10"/>
  <c r="N53" i="59"/>
  <c r="R39" i="53"/>
  <c r="Q47" i="53"/>
  <c r="AM65" i="10"/>
  <c r="AM62" i="10"/>
  <c r="AL11" i="10" l="1"/>
  <c r="Z11" i="10"/>
  <c r="AB11" i="10"/>
  <c r="AL10" i="10"/>
  <c r="Z25" i="10"/>
  <c r="AN25" i="10" s="1"/>
  <c r="AH86" i="10"/>
  <c r="Z22" i="10"/>
  <c r="AB22" i="10"/>
  <c r="AP22" i="10" s="1"/>
  <c r="AL22" i="10"/>
  <c r="Z12" i="10"/>
  <c r="AB12" i="10"/>
  <c r="AP12" i="10" s="1"/>
  <c r="Z13" i="10"/>
  <c r="AB13" i="10"/>
  <c r="AP13" i="10" s="1"/>
  <c r="Z14" i="10"/>
  <c r="Z40" i="10" s="1"/>
  <c r="AB14" i="10"/>
  <c r="AB40" i="10" s="1"/>
  <c r="AP40" i="10" s="1"/>
  <c r="Z15" i="10"/>
  <c r="AB15" i="10"/>
  <c r="AP15" i="10" s="1"/>
  <c r="Z16" i="10"/>
  <c r="AB16" i="10"/>
  <c r="AP16" i="10" s="1"/>
  <c r="Z17" i="10"/>
  <c r="AB17" i="10"/>
  <c r="AP17" i="10" s="1"/>
  <c r="Z18" i="10"/>
  <c r="AB18" i="10"/>
  <c r="Z20" i="10"/>
  <c r="AB20" i="10"/>
  <c r="AP20" i="10" s="1"/>
  <c r="Z21" i="10"/>
  <c r="AB21" i="10"/>
  <c r="AP21" i="10" s="1"/>
  <c r="Z24" i="10"/>
  <c r="AB24" i="10"/>
  <c r="AP24" i="10" s="1"/>
  <c r="AB25" i="10"/>
  <c r="AP25" i="10" s="1"/>
  <c r="Z26" i="10"/>
  <c r="AB26" i="10"/>
  <c r="AP26" i="10" s="1"/>
  <c r="Z27" i="10"/>
  <c r="AN27" i="10" s="1"/>
  <c r="AB27" i="10"/>
  <c r="AP27" i="10" s="1"/>
  <c r="Z28" i="10"/>
  <c r="AB28" i="10"/>
  <c r="AP28" i="10" s="1"/>
  <c r="Z29" i="10"/>
  <c r="AB29" i="10"/>
  <c r="AP29" i="10" s="1"/>
  <c r="Z30" i="10"/>
  <c r="AN30" i="10" s="1"/>
  <c r="AB30" i="10"/>
  <c r="AP30" i="10" s="1"/>
  <c r="Z31" i="10"/>
  <c r="AB31" i="10"/>
  <c r="AP31" i="10" s="1"/>
  <c r="Z32" i="10"/>
  <c r="AB32" i="10"/>
  <c r="AP32" i="10" s="1"/>
  <c r="Z33" i="10"/>
  <c r="AB33" i="10"/>
  <c r="AP33" i="10" s="1"/>
  <c r="Z34" i="10"/>
  <c r="AB34" i="10"/>
  <c r="AP34" i="10" s="1"/>
  <c r="Z35" i="10"/>
  <c r="AB35" i="10"/>
  <c r="AP35" i="10" s="1"/>
  <c r="Z36" i="10"/>
  <c r="AB36" i="10"/>
  <c r="AP36" i="10" s="1"/>
  <c r="Z37" i="10"/>
  <c r="AB37" i="10"/>
  <c r="AP37" i="10" s="1"/>
  <c r="Z38" i="10"/>
  <c r="AB38" i="10"/>
  <c r="AP38" i="10" s="1"/>
  <c r="Z41" i="10"/>
  <c r="Z42" i="10"/>
  <c r="Z43" i="10"/>
  <c r="Z44" i="10"/>
  <c r="N68" i="59" s="1"/>
  <c r="Z45" i="10"/>
  <c r="N69" i="59" s="1"/>
  <c r="Z57" i="10"/>
  <c r="N71" i="59" s="1"/>
  <c r="Z59" i="10"/>
  <c r="Z60" i="10"/>
  <c r="N73" i="59" s="1"/>
  <c r="Z61" i="10"/>
  <c r="Z63" i="10"/>
  <c r="Z64" i="10"/>
  <c r="Z66" i="10"/>
  <c r="Z67" i="10"/>
  <c r="Z68" i="10"/>
  <c r="AN68" i="10" s="1"/>
  <c r="AP68" i="10"/>
  <c r="Z69" i="10"/>
  <c r="AN69" i="10" s="1"/>
  <c r="AP69" i="10"/>
  <c r="Z70" i="10"/>
  <c r="Z72" i="10"/>
  <c r="Z73" i="10"/>
  <c r="Z74" i="10"/>
  <c r="AN74" i="10" s="1"/>
  <c r="AP74" i="10"/>
  <c r="Z76" i="10"/>
  <c r="Z77" i="10"/>
  <c r="Z78" i="10"/>
  <c r="Z79" i="10"/>
  <c r="Z80" i="10"/>
  <c r="Z81" i="10"/>
  <c r="Z82" i="10"/>
  <c r="Z83" i="10"/>
  <c r="Z84" i="10"/>
  <c r="Z85" i="10"/>
  <c r="Z87" i="10"/>
  <c r="Z88" i="10"/>
  <c r="Z90" i="10"/>
  <c r="Z91" i="10"/>
  <c r="AE9" i="26"/>
  <c r="AA9" i="26"/>
  <c r="AF68" i="26"/>
  <c r="AG68" i="26"/>
  <c r="AB68" i="26"/>
  <c r="N59" i="26"/>
  <c r="R59" i="26" s="1"/>
  <c r="AA59" i="26"/>
  <c r="AE59" i="26" s="1"/>
  <c r="M80" i="35"/>
  <c r="M81" i="35"/>
  <c r="M82" i="35"/>
  <c r="M83" i="35"/>
  <c r="M84" i="35"/>
  <c r="M85" i="35"/>
  <c r="M86" i="35"/>
  <c r="M87" i="35"/>
  <c r="M94" i="35"/>
  <c r="M95" i="35"/>
  <c r="M96" i="35"/>
  <c r="M97" i="35"/>
  <c r="H98" i="35"/>
  <c r="I98" i="35"/>
  <c r="J98" i="35"/>
  <c r="K98" i="35"/>
  <c r="L98" i="35"/>
  <c r="M45" i="35"/>
  <c r="M46" i="35"/>
  <c r="M47" i="35"/>
  <c r="M50" i="35"/>
  <c r="M58" i="35"/>
  <c r="M59" i="35"/>
  <c r="M60" i="35"/>
  <c r="M61" i="35"/>
  <c r="M62" i="35"/>
  <c r="H63" i="35"/>
  <c r="H102" i="35"/>
  <c r="I102" i="35"/>
  <c r="J102" i="35"/>
  <c r="K102" i="35"/>
  <c r="L102" i="35"/>
  <c r="G102" i="35"/>
  <c r="R128" i="57"/>
  <c r="D128" i="57"/>
  <c r="F128" i="57"/>
  <c r="H128" i="57"/>
  <c r="J128" i="57"/>
  <c r="L128" i="57"/>
  <c r="N128" i="57"/>
  <c r="P128" i="57"/>
  <c r="R116" i="57"/>
  <c r="D116" i="57"/>
  <c r="F116" i="57"/>
  <c r="H116" i="57"/>
  <c r="J116" i="57"/>
  <c r="L116" i="57"/>
  <c r="N116" i="57"/>
  <c r="P116" i="57"/>
  <c r="H67" i="35"/>
  <c r="I67" i="35"/>
  <c r="J67" i="35"/>
  <c r="K67" i="35"/>
  <c r="L67" i="35"/>
  <c r="D103" i="57"/>
  <c r="F103" i="57"/>
  <c r="H103" i="57"/>
  <c r="J103" i="57"/>
  <c r="L103" i="57"/>
  <c r="L104" i="57" s="1"/>
  <c r="N103" i="57"/>
  <c r="P103" i="57"/>
  <c r="R103" i="57"/>
  <c r="R104" i="57" s="1"/>
  <c r="D104" i="57"/>
  <c r="F104" i="57"/>
  <c r="H104" i="57"/>
  <c r="J104" i="57"/>
  <c r="N104" i="57"/>
  <c r="P104" i="57"/>
  <c r="R90" i="57"/>
  <c r="D90" i="57"/>
  <c r="F90" i="57"/>
  <c r="H90" i="57"/>
  <c r="J90" i="57"/>
  <c r="J91" i="57" s="1"/>
  <c r="L90" i="57"/>
  <c r="N90" i="57"/>
  <c r="N91" i="57" s="1"/>
  <c r="P90" i="57"/>
  <c r="P91" i="57" s="1"/>
  <c r="D91" i="57"/>
  <c r="F91" i="57"/>
  <c r="H91" i="57"/>
  <c r="L91" i="57"/>
  <c r="N52" i="53"/>
  <c r="R52" i="53" s="1"/>
  <c r="N53" i="53"/>
  <c r="R53" i="53" s="1"/>
  <c r="P77" i="57"/>
  <c r="P78" i="57" s="1"/>
  <c r="R77" i="57"/>
  <c r="D77" i="57"/>
  <c r="D78" i="57" s="1"/>
  <c r="F77" i="57"/>
  <c r="F78" i="57" s="1"/>
  <c r="H77" i="57"/>
  <c r="J77" i="57"/>
  <c r="J78" i="57" s="1"/>
  <c r="L77" i="57"/>
  <c r="N77" i="57"/>
  <c r="N78" i="57" s="1"/>
  <c r="H78" i="57"/>
  <c r="L78" i="57"/>
  <c r="D53" i="57"/>
  <c r="F53" i="57"/>
  <c r="H53" i="57"/>
  <c r="J53" i="57"/>
  <c r="L53" i="57"/>
  <c r="D40" i="57"/>
  <c r="D41" i="57" s="1"/>
  <c r="F40" i="57"/>
  <c r="F41" i="57" s="1"/>
  <c r="H40" i="57"/>
  <c r="H41" i="57" s="1"/>
  <c r="J40" i="57"/>
  <c r="J41" i="57" s="1"/>
  <c r="L40" i="57"/>
  <c r="L41" i="57" s="1"/>
  <c r="F27" i="57"/>
  <c r="F28" i="57" s="1"/>
  <c r="H27" i="57"/>
  <c r="H28" i="57" s="1"/>
  <c r="J27" i="57"/>
  <c r="J28" i="57" s="1"/>
  <c r="L27" i="57"/>
  <c r="L28" i="57" s="1"/>
  <c r="L15" i="57"/>
  <c r="J15" i="57"/>
  <c r="H15" i="57"/>
  <c r="F15" i="57"/>
  <c r="R14" i="57"/>
  <c r="R15" i="57" s="1"/>
  <c r="L14" i="57"/>
  <c r="J14" i="57"/>
  <c r="H14" i="57"/>
  <c r="F14" i="57"/>
  <c r="D14" i="57"/>
  <c r="D15" i="57" s="1"/>
  <c r="H100" i="35"/>
  <c r="I100" i="35"/>
  <c r="J100" i="35"/>
  <c r="K100" i="35"/>
  <c r="L100" i="35"/>
  <c r="G100" i="35"/>
  <c r="H65" i="35"/>
  <c r="I65" i="35"/>
  <c r="J65" i="35"/>
  <c r="K65" i="35"/>
  <c r="L65" i="35"/>
  <c r="G65" i="35"/>
  <c r="M79" i="35"/>
  <c r="M78" i="35"/>
  <c r="M44" i="35"/>
  <c r="M43" i="35"/>
  <c r="M12" i="35"/>
  <c r="AN40" i="10" l="1"/>
  <c r="Z94" i="10"/>
  <c r="AP11" i="10"/>
  <c r="AP18" i="10"/>
  <c r="P10" i="59"/>
  <c r="AP14" i="10"/>
  <c r="AN80" i="10"/>
  <c r="N81" i="59"/>
  <c r="AN91" i="10"/>
  <c r="N91" i="59"/>
  <c r="AN82" i="10"/>
  <c r="N83" i="59"/>
  <c r="AN78" i="10"/>
  <c r="N79" i="59"/>
  <c r="AN63" i="10"/>
  <c r="N74" i="59"/>
  <c r="AN42" i="10"/>
  <c r="N66" i="59"/>
  <c r="AN33" i="10"/>
  <c r="N58" i="59"/>
  <c r="P18" i="59"/>
  <c r="P45" i="59"/>
  <c r="AP85" i="10"/>
  <c r="P86" i="59"/>
  <c r="AP77" i="10"/>
  <c r="P54" i="59"/>
  <c r="AP67" i="10"/>
  <c r="P38" i="59"/>
  <c r="AP45" i="10"/>
  <c r="P69" i="59"/>
  <c r="P61" i="59"/>
  <c r="P24" i="59"/>
  <c r="AN17" i="10"/>
  <c r="N49" i="59"/>
  <c r="AN90" i="10"/>
  <c r="N90" i="59"/>
  <c r="AN85" i="10"/>
  <c r="N86" i="59"/>
  <c r="AN81" i="10"/>
  <c r="N82" i="59"/>
  <c r="AN77" i="10"/>
  <c r="N54" i="59"/>
  <c r="AN72" i="10"/>
  <c r="N76" i="59"/>
  <c r="AN67" i="10"/>
  <c r="N38" i="59"/>
  <c r="AN61" i="10"/>
  <c r="N28" i="59"/>
  <c r="AN41" i="10"/>
  <c r="N65" i="59"/>
  <c r="AN36" i="10"/>
  <c r="N61" i="59"/>
  <c r="AN32" i="10"/>
  <c r="N57" i="59"/>
  <c r="AN28" i="10"/>
  <c r="N24" i="59"/>
  <c r="P15" i="59"/>
  <c r="P48" i="59"/>
  <c r="P56" i="59"/>
  <c r="AN87" i="10"/>
  <c r="N87" i="59"/>
  <c r="AN73" i="10"/>
  <c r="N77" i="59"/>
  <c r="AN37" i="10"/>
  <c r="N62" i="59"/>
  <c r="AN29" i="10"/>
  <c r="N25" i="59"/>
  <c r="P49" i="59"/>
  <c r="AP90" i="10"/>
  <c r="P90" i="59"/>
  <c r="AP81" i="10"/>
  <c r="P82" i="59"/>
  <c r="AP72" i="10"/>
  <c r="P76" i="59"/>
  <c r="AP61" i="10"/>
  <c r="P28" i="59"/>
  <c r="AP41" i="10"/>
  <c r="P65" i="59"/>
  <c r="P57" i="59"/>
  <c r="AN24" i="10"/>
  <c r="N18" i="59"/>
  <c r="AN13" i="10"/>
  <c r="N45" i="59"/>
  <c r="AP89" i="10"/>
  <c r="P89" i="59"/>
  <c r="AP84" i="10"/>
  <c r="P85" i="59"/>
  <c r="AP80" i="10"/>
  <c r="P81" i="59"/>
  <c r="AP76" i="10"/>
  <c r="P78" i="59"/>
  <c r="AP70" i="10"/>
  <c r="P75" i="59"/>
  <c r="AP66" i="10"/>
  <c r="P34" i="59"/>
  <c r="AP60" i="10"/>
  <c r="P73" i="59"/>
  <c r="AP44" i="10"/>
  <c r="P68" i="59"/>
  <c r="P64" i="59"/>
  <c r="P60" i="59"/>
  <c r="P27" i="59"/>
  <c r="AN21" i="10"/>
  <c r="N15" i="59"/>
  <c r="AN16" i="10"/>
  <c r="N48" i="59"/>
  <c r="AN12" i="10"/>
  <c r="AM10" i="10"/>
  <c r="N12" i="59"/>
  <c r="AN89" i="10"/>
  <c r="N89" i="59"/>
  <c r="AN31" i="10"/>
  <c r="N27" i="59"/>
  <c r="P47" i="59"/>
  <c r="AP88" i="10"/>
  <c r="P88" i="59"/>
  <c r="AP59" i="10"/>
  <c r="P72" i="59"/>
  <c r="AP43" i="10"/>
  <c r="P67" i="59"/>
  <c r="P63" i="59"/>
  <c r="P59" i="59"/>
  <c r="AN20" i="10"/>
  <c r="N14" i="59"/>
  <c r="AN84" i="10"/>
  <c r="N85" i="59"/>
  <c r="AN76" i="10"/>
  <c r="N78" i="59"/>
  <c r="AN70" i="10"/>
  <c r="N75" i="59"/>
  <c r="AN66" i="10"/>
  <c r="N34" i="59"/>
  <c r="AN39" i="10"/>
  <c r="N64" i="59"/>
  <c r="P12" i="59"/>
  <c r="P44" i="59" s="1"/>
  <c r="P22" i="59"/>
  <c r="AN15" i="10"/>
  <c r="N47" i="59"/>
  <c r="P13" i="59"/>
  <c r="AN92" i="10"/>
  <c r="N92" i="59"/>
  <c r="AN88" i="10"/>
  <c r="N88" i="59"/>
  <c r="AN83" i="10"/>
  <c r="N84" i="59"/>
  <c r="AN79" i="10"/>
  <c r="N80" i="59"/>
  <c r="AN64" i="10"/>
  <c r="N52" i="59"/>
  <c r="AN59" i="10"/>
  <c r="N72" i="59"/>
  <c r="AN43" i="10"/>
  <c r="N67" i="59"/>
  <c r="AN38" i="10"/>
  <c r="N63" i="59"/>
  <c r="AN34" i="10"/>
  <c r="N59" i="59"/>
  <c r="AN26" i="10"/>
  <c r="N22" i="59"/>
  <c r="P46" i="59"/>
  <c r="P55" i="59" s="1"/>
  <c r="P16" i="59"/>
  <c r="AN11" i="10"/>
  <c r="N13" i="59"/>
  <c r="AN35" i="10"/>
  <c r="N60" i="59"/>
  <c r="P14" i="59"/>
  <c r="AP92" i="10"/>
  <c r="P92" i="59"/>
  <c r="AP83" i="10"/>
  <c r="P84" i="59"/>
  <c r="AP79" i="10"/>
  <c r="P80" i="59"/>
  <c r="AP64" i="10"/>
  <c r="P52" i="59"/>
  <c r="AP91" i="10"/>
  <c r="P91" i="59"/>
  <c r="AP87" i="10"/>
  <c r="P87" i="59"/>
  <c r="AP82" i="10"/>
  <c r="P83" i="59"/>
  <c r="AP78" i="10"/>
  <c r="P79" i="59"/>
  <c r="AP73" i="10"/>
  <c r="P77" i="59"/>
  <c r="AP63" i="10"/>
  <c r="P74" i="59"/>
  <c r="AP57" i="10"/>
  <c r="P71" i="59"/>
  <c r="AP42" i="10"/>
  <c r="P66" i="59"/>
  <c r="P62" i="59"/>
  <c r="P58" i="59"/>
  <c r="P25" i="59"/>
  <c r="AN18" i="10"/>
  <c r="AN14" i="10"/>
  <c r="N46" i="59"/>
  <c r="N55" i="59" s="1"/>
  <c r="AN22" i="10"/>
  <c r="N16" i="59"/>
  <c r="M63" i="35"/>
  <c r="M98" i="35"/>
  <c r="AM57" i="10"/>
  <c r="AN57" i="10"/>
  <c r="AM45" i="10"/>
  <c r="AN45" i="10"/>
  <c r="AM44" i="10"/>
  <c r="AN44" i="10"/>
  <c r="AM60" i="10"/>
  <c r="AN60" i="10"/>
  <c r="T15" i="57"/>
  <c r="AM11" i="10"/>
  <c r="AM22" i="10"/>
  <c r="Z71" i="10"/>
  <c r="AP93" i="10"/>
  <c r="Z86" i="10"/>
  <c r="M102" i="35"/>
  <c r="M67" i="35"/>
  <c r="R78" i="57"/>
  <c r="R91" i="57"/>
  <c r="AB94" i="10" l="1"/>
  <c r="AP94" i="10" s="1"/>
  <c r="P93" i="59"/>
  <c r="AN94" i="10"/>
  <c r="N34" i="53"/>
  <c r="N33" i="53"/>
  <c r="R33" i="53" s="1"/>
  <c r="N12" i="53"/>
  <c r="R12" i="53" s="1"/>
  <c r="DR6" i="23"/>
  <c r="DR7" i="23"/>
  <c r="DR14" i="23"/>
  <c r="DR15" i="23"/>
  <c r="DR16" i="23"/>
  <c r="DR17" i="23"/>
  <c r="DR18" i="23"/>
  <c r="DR19" i="23"/>
  <c r="DR20" i="23"/>
  <c r="DR21" i="23"/>
  <c r="DR22" i="23"/>
  <c r="DR8" i="23" l="1"/>
  <c r="DO6" i="23"/>
  <c r="DP6" i="23"/>
  <c r="DQ6" i="23"/>
  <c r="DO7" i="23"/>
  <c r="DP7" i="23"/>
  <c r="DQ7" i="23"/>
  <c r="AB6" i="23" l="1"/>
  <c r="AC6" i="23"/>
  <c r="AD6" i="23"/>
  <c r="AE6" i="23"/>
  <c r="AF6" i="23"/>
  <c r="AH6" i="23"/>
  <c r="AI6" i="23"/>
  <c r="AJ6" i="23"/>
  <c r="AK6" i="23"/>
  <c r="AM6" i="23"/>
  <c r="AN6" i="23"/>
  <c r="AO6" i="23"/>
  <c r="AP6" i="23"/>
  <c r="AQ6" i="23"/>
  <c r="AR6" i="23"/>
  <c r="AS6" i="23"/>
  <c r="AT6" i="23"/>
  <c r="AV6" i="23"/>
  <c r="AW6" i="23"/>
  <c r="AX6" i="23"/>
  <c r="AY6" i="23"/>
  <c r="BA6" i="23"/>
  <c r="BB6" i="23"/>
  <c r="BC6" i="23"/>
  <c r="BD6" i="23"/>
  <c r="BE6" i="23"/>
  <c r="BF6" i="23"/>
  <c r="BG6" i="23"/>
  <c r="BH6" i="23"/>
  <c r="BJ6" i="23"/>
  <c r="BK6" i="23"/>
  <c r="BL6" i="23"/>
  <c r="BM6" i="23"/>
  <c r="BO6" i="23"/>
  <c r="AB7" i="23"/>
  <c r="AC7" i="23"/>
  <c r="AD7" i="23"/>
  <c r="AE7" i="23"/>
  <c r="AF7" i="23"/>
  <c r="AH7" i="23"/>
  <c r="AI7" i="23"/>
  <c r="AJ7" i="23"/>
  <c r="AK7" i="23"/>
  <c r="AM7" i="23"/>
  <c r="AN7" i="23"/>
  <c r="AO7" i="23"/>
  <c r="AP7" i="23"/>
  <c r="AQ7" i="23"/>
  <c r="AR7" i="23"/>
  <c r="AS7" i="23"/>
  <c r="AT7" i="23"/>
  <c r="AV7" i="23"/>
  <c r="AW7" i="23"/>
  <c r="AX7" i="23"/>
  <c r="AY7" i="23"/>
  <c r="BA7" i="23"/>
  <c r="BB7" i="23"/>
  <c r="BC7" i="23"/>
  <c r="BD7" i="23"/>
  <c r="BE7" i="23"/>
  <c r="BF7" i="23"/>
  <c r="BG7" i="23"/>
  <c r="BH7" i="23"/>
  <c r="BJ7" i="23"/>
  <c r="BK7" i="23"/>
  <c r="BL7" i="23"/>
  <c r="BM7" i="23"/>
  <c r="BO7" i="23"/>
  <c r="AA6" i="23"/>
  <c r="AA7" i="23"/>
  <c r="Z7" i="23"/>
  <c r="DO8" i="23"/>
  <c r="DP8" i="23"/>
  <c r="DQ8" i="23"/>
  <c r="AA8" i="23"/>
  <c r="AB8" i="23"/>
  <c r="AC8" i="23"/>
  <c r="AD8" i="23"/>
  <c r="AE8" i="23"/>
  <c r="AF8" i="23"/>
  <c r="AH8" i="23"/>
  <c r="AI8" i="23"/>
  <c r="AJ8" i="23"/>
  <c r="AK8" i="23"/>
  <c r="AM8" i="23"/>
  <c r="AN8" i="23"/>
  <c r="AO8" i="23"/>
  <c r="AP8" i="23"/>
  <c r="AQ8" i="23"/>
  <c r="AR8" i="23"/>
  <c r="AS8" i="23"/>
  <c r="AT8" i="23"/>
  <c r="AV8" i="23"/>
  <c r="AW8" i="23"/>
  <c r="AX8" i="23"/>
  <c r="AY8" i="23"/>
  <c r="BA8" i="23"/>
  <c r="BB8" i="23"/>
  <c r="BC8" i="23"/>
  <c r="BD8" i="23"/>
  <c r="BE8" i="23"/>
  <c r="BF8" i="23"/>
  <c r="BG8" i="23"/>
  <c r="BH8" i="23"/>
  <c r="BJ8" i="23"/>
  <c r="BK8" i="23"/>
  <c r="BL8" i="23"/>
  <c r="BM8" i="23"/>
  <c r="BO8" i="23"/>
  <c r="Z8" i="23"/>
  <c r="DM18" i="23"/>
  <c r="DM13" i="23"/>
  <c r="DM14" i="23"/>
  <c r="DM15" i="23"/>
  <c r="DM16" i="23"/>
  <c r="DM17" i="23"/>
  <c r="DM19" i="23"/>
  <c r="DM20" i="23"/>
  <c r="DM21" i="23"/>
  <c r="DM22" i="23"/>
  <c r="DD13" i="23"/>
  <c r="DD14" i="23"/>
  <c r="DD15" i="23"/>
  <c r="DD16" i="23"/>
  <c r="DD17" i="23"/>
  <c r="DD18" i="23"/>
  <c r="DD19" i="23"/>
  <c r="DD20" i="23"/>
  <c r="DD21" i="23"/>
  <c r="DD22" i="23"/>
  <c r="CN20" i="23"/>
  <c r="CN13" i="23"/>
  <c r="CN14" i="23"/>
  <c r="CN15" i="23"/>
  <c r="CN16" i="23"/>
  <c r="CN17" i="23"/>
  <c r="CN18" i="23"/>
  <c r="CN19" i="23"/>
  <c r="CN21" i="23"/>
  <c r="CN22" i="23"/>
  <c r="CE13" i="23"/>
  <c r="AG13" i="23" l="1"/>
  <c r="AL13" i="23" l="1"/>
  <c r="N61" i="53" l="1"/>
  <c r="R61" i="53" s="1"/>
  <c r="R34" i="53"/>
  <c r="AL12" i="10"/>
  <c r="AL13" i="10"/>
  <c r="AM13" i="10" s="1"/>
  <c r="AL14" i="10"/>
  <c r="AM14" i="10" s="1"/>
  <c r="AL15" i="10"/>
  <c r="AM15" i="10" s="1"/>
  <c r="AL16" i="10"/>
  <c r="AM16" i="10" s="1"/>
  <c r="AL17" i="10"/>
  <c r="AM17" i="10" s="1"/>
  <c r="AL18" i="10"/>
  <c r="AM18" i="10" s="1"/>
  <c r="AL20" i="10"/>
  <c r="AM20" i="10" s="1"/>
  <c r="AL21" i="10"/>
  <c r="AM21" i="10" s="1"/>
  <c r="AL24" i="10"/>
  <c r="AM24" i="10" s="1"/>
  <c r="AL25" i="10"/>
  <c r="AM25" i="10" s="1"/>
  <c r="AL26" i="10"/>
  <c r="AM26" i="10" s="1"/>
  <c r="AL27" i="10"/>
  <c r="AM27" i="10" s="1"/>
  <c r="AL28" i="10"/>
  <c r="AM28" i="10" s="1"/>
  <c r="AL29" i="10"/>
  <c r="AM29" i="10" s="1"/>
  <c r="AL30" i="10"/>
  <c r="AM30" i="10" s="1"/>
  <c r="AL31" i="10"/>
  <c r="AM31" i="10" s="1"/>
  <c r="AL32" i="10"/>
  <c r="AM32" i="10" s="1"/>
  <c r="AL34" i="10"/>
  <c r="AM34" i="10" s="1"/>
  <c r="AL35" i="10"/>
  <c r="AM35" i="10" s="1"/>
  <c r="AL36" i="10"/>
  <c r="AM36" i="10" s="1"/>
  <c r="AL37" i="10"/>
  <c r="AM37" i="10" s="1"/>
  <c r="AL38" i="10"/>
  <c r="AM38" i="10" s="1"/>
  <c r="AL39" i="10"/>
  <c r="AM39" i="10" s="1"/>
  <c r="AL41" i="10"/>
  <c r="AM41" i="10" s="1"/>
  <c r="AL42" i="10"/>
  <c r="AM42" i="10" s="1"/>
  <c r="AL43" i="10"/>
  <c r="AM43" i="10" s="1"/>
  <c r="AL59" i="10"/>
  <c r="AM59" i="10" s="1"/>
  <c r="AL61" i="10"/>
  <c r="AM61" i="10" s="1"/>
  <c r="AL63" i="10"/>
  <c r="AM63" i="10" s="1"/>
  <c r="AL64" i="10"/>
  <c r="AM64" i="10" s="1"/>
  <c r="AL66" i="10"/>
  <c r="AM66" i="10" s="1"/>
  <c r="AL67" i="10"/>
  <c r="AM67" i="10" s="1"/>
  <c r="AL68" i="10"/>
  <c r="AM68" i="10" s="1"/>
  <c r="AL69" i="10"/>
  <c r="AM69" i="10" s="1"/>
  <c r="AL70" i="10"/>
  <c r="AM70" i="10" s="1"/>
  <c r="AL72" i="10"/>
  <c r="AM72" i="10" s="1"/>
  <c r="AL73" i="10"/>
  <c r="AM73" i="10" s="1"/>
  <c r="AL74" i="10"/>
  <c r="AM74" i="10" s="1"/>
  <c r="AL76" i="10"/>
  <c r="AM76" i="10" s="1"/>
  <c r="AL77" i="10"/>
  <c r="AM77" i="10" s="1"/>
  <c r="AL78" i="10"/>
  <c r="AM78" i="10" s="1"/>
  <c r="AL79" i="10"/>
  <c r="AM79" i="10" s="1"/>
  <c r="AL80" i="10"/>
  <c r="AM80" i="10" s="1"/>
  <c r="AL81" i="10"/>
  <c r="AM81" i="10" s="1"/>
  <c r="AL82" i="10"/>
  <c r="AM82" i="10" s="1"/>
  <c r="AL83" i="10"/>
  <c r="AM83" i="10" s="1"/>
  <c r="AL84" i="10"/>
  <c r="AM84" i="10" s="1"/>
  <c r="AL85" i="10"/>
  <c r="AM85" i="10" s="1"/>
  <c r="AL87" i="10"/>
  <c r="AM87" i="10" s="1"/>
  <c r="AL88" i="10"/>
  <c r="AM88" i="10" s="1"/>
  <c r="AL89" i="10"/>
  <c r="AM89" i="10" s="1"/>
  <c r="AL90" i="10"/>
  <c r="AM90" i="10" s="1"/>
  <c r="AL91" i="10"/>
  <c r="AM91" i="10" s="1"/>
  <c r="AL92" i="10"/>
  <c r="AM92" i="10" s="1"/>
  <c r="AM12" i="10" l="1"/>
  <c r="AH94" i="10"/>
  <c r="AL94" i="10" l="1"/>
  <c r="AM94" i="10" s="1"/>
  <c r="CE14" i="23" l="1"/>
  <c r="CE15" i="23"/>
  <c r="CE16" i="23"/>
  <c r="CE17" i="23"/>
  <c r="CE18" i="23"/>
  <c r="CE19" i="23"/>
  <c r="CE20" i="23"/>
  <c r="CE21" i="23"/>
  <c r="CE22" i="23"/>
  <c r="AA66" i="26"/>
  <c r="AE66" i="26" s="1"/>
  <c r="BI14" i="23"/>
  <c r="BI15" i="23"/>
  <c r="BI16" i="23"/>
  <c r="BN16" i="23" s="1"/>
  <c r="BI17" i="23"/>
  <c r="BN17" i="23" s="1"/>
  <c r="BI18" i="23"/>
  <c r="BN18" i="23" s="1"/>
  <c r="BI19" i="23"/>
  <c r="BN19" i="23" s="1"/>
  <c r="BI20" i="23"/>
  <c r="BN20" i="23" s="1"/>
  <c r="BI21" i="23"/>
  <c r="BN21" i="23" s="1"/>
  <c r="BI22" i="23"/>
  <c r="BN22" i="23" s="1"/>
  <c r="BI13" i="23"/>
  <c r="BN14" i="23" l="1"/>
  <c r="BN6" i="23" s="1"/>
  <c r="BI6" i="23"/>
  <c r="BN13" i="23"/>
  <c r="BI8" i="23"/>
  <c r="BN15" i="23"/>
  <c r="BN7" i="23" s="1"/>
  <c r="BI7" i="23"/>
  <c r="AA10" i="26"/>
  <c r="AE10" i="26" s="1"/>
  <c r="AA11" i="26"/>
  <c r="AE11" i="26" s="1"/>
  <c r="AA12" i="26"/>
  <c r="AE12" i="26" s="1"/>
  <c r="AA13" i="26"/>
  <c r="AE13" i="26" s="1"/>
  <c r="AA14" i="26"/>
  <c r="AE14" i="26" s="1"/>
  <c r="AA15" i="26"/>
  <c r="AE15" i="26" s="1"/>
  <c r="AA16" i="26"/>
  <c r="AE16" i="26" s="1"/>
  <c r="AA17" i="26"/>
  <c r="AE17" i="26" s="1"/>
  <c r="AA18" i="26"/>
  <c r="AE18" i="26" s="1"/>
  <c r="AA19" i="26"/>
  <c r="AE19" i="26" s="1"/>
  <c r="AA20" i="26"/>
  <c r="AE20" i="26" s="1"/>
  <c r="AA21" i="26"/>
  <c r="AE21" i="26" s="1"/>
  <c r="AA22" i="26"/>
  <c r="AE22" i="26" s="1"/>
  <c r="AA24" i="26"/>
  <c r="AE24" i="26" s="1"/>
  <c r="AA25" i="26"/>
  <c r="AE25" i="26" s="1"/>
  <c r="AA26" i="26"/>
  <c r="AE26" i="26" s="1"/>
  <c r="AA28" i="26"/>
  <c r="AE28" i="26" s="1"/>
  <c r="AA29" i="26"/>
  <c r="AE29" i="26" s="1"/>
  <c r="AA30" i="26"/>
  <c r="AE30" i="26" s="1"/>
  <c r="AA31" i="26"/>
  <c r="AE31" i="26" s="1"/>
  <c r="AA32" i="26"/>
  <c r="AE32" i="26" s="1"/>
  <c r="AA33" i="26"/>
  <c r="AE33" i="26" s="1"/>
  <c r="AA34" i="26"/>
  <c r="AE34" i="26" s="1"/>
  <c r="AA35" i="26"/>
  <c r="AE35" i="26" s="1"/>
  <c r="AA36" i="26"/>
  <c r="AE36" i="26" s="1"/>
  <c r="AA37" i="26"/>
  <c r="AE37" i="26" s="1"/>
  <c r="AA38" i="26"/>
  <c r="AE38" i="26" s="1"/>
  <c r="AA39" i="26"/>
  <c r="AE39" i="26" s="1"/>
  <c r="AA40" i="26"/>
  <c r="AE40" i="26" s="1"/>
  <c r="AA41" i="26"/>
  <c r="AE41" i="26" s="1"/>
  <c r="AA42" i="26"/>
  <c r="AE42" i="26" s="1"/>
  <c r="AA43" i="26"/>
  <c r="AE43" i="26" s="1"/>
  <c r="AA44" i="26"/>
  <c r="AE44" i="26" s="1"/>
  <c r="AA45" i="26"/>
  <c r="AE45" i="26" s="1"/>
  <c r="AA46" i="26"/>
  <c r="AE46" i="26" s="1"/>
  <c r="AA47" i="26"/>
  <c r="AE47" i="26" s="1"/>
  <c r="AA48" i="26"/>
  <c r="AE48" i="26" s="1"/>
  <c r="AA49" i="26"/>
  <c r="AE49" i="26" s="1"/>
  <c r="AA50" i="26"/>
  <c r="AE50" i="26" s="1"/>
  <c r="AA51" i="26"/>
  <c r="AE51" i="26" s="1"/>
  <c r="AA52" i="26"/>
  <c r="AE52" i="26" s="1"/>
  <c r="AA53" i="26"/>
  <c r="AE53" i="26" s="1"/>
  <c r="AA54" i="26"/>
  <c r="AE54" i="26" s="1"/>
  <c r="AA55" i="26"/>
  <c r="AE55" i="26" s="1"/>
  <c r="AA56" i="26"/>
  <c r="AE56" i="26" s="1"/>
  <c r="AA57" i="26"/>
  <c r="AE57" i="26" s="1"/>
  <c r="AA58" i="26"/>
  <c r="AE58" i="26" s="1"/>
  <c r="AA60" i="26"/>
  <c r="AE60" i="26" s="1"/>
  <c r="AA61" i="26"/>
  <c r="AE61" i="26" s="1"/>
  <c r="AA62" i="26"/>
  <c r="AE62" i="26" s="1"/>
  <c r="AA63" i="26"/>
  <c r="AE63" i="26" s="1"/>
  <c r="AA64" i="26"/>
  <c r="AE64" i="26" s="1"/>
  <c r="AA65" i="26"/>
  <c r="AE65" i="26" s="1"/>
  <c r="AE67" i="26"/>
  <c r="N10" i="26"/>
  <c r="R10" i="26" s="1"/>
  <c r="N11" i="26"/>
  <c r="R11" i="26" s="1"/>
  <c r="N12" i="26"/>
  <c r="R12" i="26" s="1"/>
  <c r="N13" i="26"/>
  <c r="R13" i="26" s="1"/>
  <c r="N14" i="26"/>
  <c r="R14" i="26" s="1"/>
  <c r="N15" i="26"/>
  <c r="R15" i="26" s="1"/>
  <c r="N16" i="26"/>
  <c r="R16" i="26" s="1"/>
  <c r="N17" i="26"/>
  <c r="R17" i="26" s="1"/>
  <c r="N18" i="26"/>
  <c r="R18" i="26" s="1"/>
  <c r="N19" i="26"/>
  <c r="R19" i="26" s="1"/>
  <c r="N20" i="26"/>
  <c r="R20" i="26" s="1"/>
  <c r="N21" i="26"/>
  <c r="R21" i="26" s="1"/>
  <c r="N22" i="26"/>
  <c r="R22" i="26" s="1"/>
  <c r="N24" i="26"/>
  <c r="R24" i="26" s="1"/>
  <c r="N25" i="26"/>
  <c r="R25" i="26" s="1"/>
  <c r="N26" i="26"/>
  <c r="R26" i="26" s="1"/>
  <c r="N28" i="26"/>
  <c r="R28" i="26" s="1"/>
  <c r="N29" i="26"/>
  <c r="R29" i="26" s="1"/>
  <c r="N30" i="26"/>
  <c r="R30" i="26" s="1"/>
  <c r="N31" i="26"/>
  <c r="R31" i="26" s="1"/>
  <c r="N32" i="26"/>
  <c r="R32" i="26" s="1"/>
  <c r="N33" i="26"/>
  <c r="R33" i="26" s="1"/>
  <c r="N34" i="26"/>
  <c r="R34" i="26" s="1"/>
  <c r="N35" i="26"/>
  <c r="R35" i="26" s="1"/>
  <c r="N36" i="26"/>
  <c r="R36" i="26" s="1"/>
  <c r="N37" i="26"/>
  <c r="R37" i="26" s="1"/>
  <c r="N38" i="26"/>
  <c r="R38" i="26" s="1"/>
  <c r="N39" i="26"/>
  <c r="R39" i="26" s="1"/>
  <c r="N40" i="26"/>
  <c r="R40" i="26" s="1"/>
  <c r="N41" i="26"/>
  <c r="R41" i="26" s="1"/>
  <c r="N42" i="26"/>
  <c r="R42" i="26" s="1"/>
  <c r="N43" i="26"/>
  <c r="R43" i="26" s="1"/>
  <c r="N44" i="26"/>
  <c r="R44" i="26" s="1"/>
  <c r="N45" i="26"/>
  <c r="R45" i="26" s="1"/>
  <c r="N46" i="26"/>
  <c r="R46" i="26" s="1"/>
  <c r="N47" i="26"/>
  <c r="R47" i="26" s="1"/>
  <c r="N48" i="26"/>
  <c r="R48" i="26" s="1"/>
  <c r="N49" i="26"/>
  <c r="R49" i="26" s="1"/>
  <c r="N50" i="26"/>
  <c r="R50" i="26" s="1"/>
  <c r="N51" i="26"/>
  <c r="R51" i="26" s="1"/>
  <c r="N52" i="26"/>
  <c r="R52" i="26" s="1"/>
  <c r="N53" i="26"/>
  <c r="R53" i="26" s="1"/>
  <c r="N54" i="26"/>
  <c r="R54" i="26" s="1"/>
  <c r="N55" i="26"/>
  <c r="R55" i="26" s="1"/>
  <c r="N56" i="26"/>
  <c r="R56" i="26" s="1"/>
  <c r="N57" i="26"/>
  <c r="R57" i="26" s="1"/>
  <c r="N58" i="26"/>
  <c r="R58" i="26" s="1"/>
  <c r="N60" i="26"/>
  <c r="R60" i="26" s="1"/>
  <c r="N61" i="26"/>
  <c r="R61" i="26" s="1"/>
  <c r="N62" i="26"/>
  <c r="R62" i="26" s="1"/>
  <c r="N63" i="26"/>
  <c r="R63" i="26" s="1"/>
  <c r="N64" i="26"/>
  <c r="R64" i="26" s="1"/>
  <c r="N65" i="26"/>
  <c r="R65" i="26" s="1"/>
  <c r="N9" i="26"/>
  <c r="R9" i="26" s="1"/>
  <c r="N24" i="53"/>
  <c r="R24" i="53" l="1"/>
  <c r="M100" i="35"/>
  <c r="R23" i="53"/>
  <c r="M65" i="35"/>
  <c r="BN8" i="23"/>
  <c r="AE68" i="26"/>
  <c r="AA68" i="26"/>
  <c r="N20" i="53"/>
  <c r="R20" i="53" s="1"/>
  <c r="N19" i="53"/>
  <c r="R19" i="53" s="1"/>
  <c r="N18" i="53"/>
  <c r="R18" i="53" s="1"/>
  <c r="N17" i="53"/>
  <c r="R17" i="53" s="1"/>
  <c r="N13" i="53"/>
  <c r="R13" i="53" s="1"/>
  <c r="R14" i="53"/>
  <c r="R11" i="53"/>
  <c r="R21" i="53" l="1"/>
  <c r="L29" i="36" l="1"/>
  <c r="L28" i="36"/>
  <c r="L27" i="36"/>
  <c r="L26" i="36"/>
  <c r="L18" i="36"/>
  <c r="L17" i="36"/>
  <c r="L14" i="36"/>
  <c r="L15" i="36"/>
  <c r="L16" i="36"/>
  <c r="Y21" i="31"/>
  <c r="Z21" i="31"/>
  <c r="AA21" i="31"/>
  <c r="AB21" i="31"/>
  <c r="AC21" i="31"/>
  <c r="AD21" i="31"/>
  <c r="AE21" i="31"/>
  <c r="AF21" i="31"/>
  <c r="AG21" i="31"/>
  <c r="AH21" i="31"/>
  <c r="AI21" i="31"/>
  <c r="AJ21" i="31"/>
  <c r="AK21" i="31"/>
  <c r="AL21" i="31"/>
  <c r="AM21" i="31"/>
  <c r="AN21" i="31"/>
  <c r="AO21" i="31"/>
  <c r="AP21" i="31"/>
  <c r="AQ21" i="31"/>
  <c r="AR21" i="31"/>
  <c r="AS21" i="31"/>
  <c r="AT21" i="31"/>
  <c r="AU21" i="31"/>
  <c r="AV21" i="31"/>
  <c r="AW21" i="31"/>
  <c r="AX21" i="31"/>
  <c r="AY21" i="31"/>
  <c r="AZ21" i="31"/>
  <c r="L21" i="31"/>
  <c r="M21" i="31"/>
  <c r="N21" i="31"/>
  <c r="O21" i="31"/>
  <c r="P21" i="31"/>
  <c r="Q21" i="31"/>
  <c r="R21" i="31"/>
  <c r="S21" i="31"/>
  <c r="T21" i="31"/>
  <c r="U21" i="31"/>
  <c r="V21" i="31"/>
  <c r="W21" i="31"/>
  <c r="X21" i="31"/>
  <c r="K21" i="31"/>
  <c r="D21" i="31"/>
  <c r="E21" i="31"/>
  <c r="F21" i="31"/>
  <c r="G21" i="31"/>
  <c r="H21" i="31"/>
  <c r="I21" i="31"/>
  <c r="C21" i="31"/>
  <c r="G35" i="35" l="1"/>
  <c r="H35" i="35"/>
  <c r="I35" i="35"/>
  <c r="J35" i="35"/>
  <c r="K35" i="35"/>
  <c r="L35" i="35"/>
  <c r="M35" i="35"/>
  <c r="H34" i="35"/>
  <c r="I34" i="35"/>
  <c r="J34" i="35"/>
  <c r="K34" i="35"/>
  <c r="L34" i="35"/>
  <c r="M34" i="35"/>
  <c r="G34" i="35"/>
  <c r="AD68" i="26"/>
  <c r="AC68" i="26"/>
  <c r="Z68" i="26"/>
  <c r="Y68" i="26"/>
  <c r="X68" i="26"/>
  <c r="W68" i="26"/>
  <c r="V68" i="26"/>
  <c r="U68" i="26"/>
  <c r="N49" i="53" l="1"/>
  <c r="R49" i="53" s="1"/>
  <c r="N50" i="53"/>
  <c r="R50" i="53" s="1"/>
  <c r="Q21" i="53"/>
  <c r="AU13" i="23"/>
  <c r="AU22" i="23"/>
  <c r="AZ22" i="23" s="1"/>
  <c r="AU21" i="23"/>
  <c r="AZ21" i="23" s="1"/>
  <c r="AU20" i="23"/>
  <c r="AZ20" i="23" s="1"/>
  <c r="AU19" i="23"/>
  <c r="AZ19" i="23" s="1"/>
  <c r="AU18" i="23"/>
  <c r="AZ18" i="23" s="1"/>
  <c r="AU17" i="23"/>
  <c r="AZ17" i="23" s="1"/>
  <c r="AU16" i="23"/>
  <c r="AZ16" i="23" s="1"/>
  <c r="AU15" i="23"/>
  <c r="AU14" i="23"/>
  <c r="AG14" i="23"/>
  <c r="AG15" i="23"/>
  <c r="AG16" i="23"/>
  <c r="AL16" i="23" s="1"/>
  <c r="AG17" i="23"/>
  <c r="AL17" i="23" s="1"/>
  <c r="AG18" i="23"/>
  <c r="AL18" i="23" s="1"/>
  <c r="AG19" i="23"/>
  <c r="AL19" i="23" s="1"/>
  <c r="AG20" i="23"/>
  <c r="AL20" i="23" s="1"/>
  <c r="AG21" i="23"/>
  <c r="AL21" i="23" s="1"/>
  <c r="AG22" i="23"/>
  <c r="AL22" i="23" s="1"/>
  <c r="Q51" i="53"/>
  <c r="P51" i="53"/>
  <c r="O51" i="53"/>
  <c r="AD29" i="36"/>
  <c r="AH29" i="36" s="1"/>
  <c r="AD28" i="36"/>
  <c r="AH28" i="36" s="1"/>
  <c r="AD27" i="36"/>
  <c r="AH27" i="36" s="1"/>
  <c r="AD26" i="36"/>
  <c r="AH26" i="36" s="1"/>
  <c r="AD18" i="36"/>
  <c r="AH18" i="36" s="1"/>
  <c r="AD17" i="36"/>
  <c r="AH17" i="36" s="1"/>
  <c r="AD16" i="36"/>
  <c r="AH16" i="36" s="1"/>
  <c r="AD15" i="36"/>
  <c r="AH15" i="36" s="1"/>
  <c r="AD14" i="36"/>
  <c r="AH14" i="36" s="1"/>
  <c r="AD13" i="36"/>
  <c r="AH13" i="36" s="1"/>
  <c r="AD12" i="36"/>
  <c r="AH12" i="36" s="1"/>
  <c r="AD11" i="36"/>
  <c r="AH11" i="36" s="1"/>
  <c r="S29" i="36"/>
  <c r="W29" i="36" s="1"/>
  <c r="S28" i="36"/>
  <c r="W28" i="36" s="1"/>
  <c r="S27" i="36"/>
  <c r="W27" i="36" s="1"/>
  <c r="S26" i="36"/>
  <c r="W26" i="36" s="1"/>
  <c r="S18" i="36"/>
  <c r="W18" i="36" s="1"/>
  <c r="S17" i="36"/>
  <c r="W17" i="36" s="1"/>
  <c r="S16" i="36"/>
  <c r="W16" i="36" s="1"/>
  <c r="S15" i="36"/>
  <c r="W15" i="36" s="1"/>
  <c r="S14" i="36"/>
  <c r="W14" i="36" s="1"/>
  <c r="S13" i="36"/>
  <c r="W13" i="36" s="1"/>
  <c r="S12" i="36"/>
  <c r="W12" i="36" s="1"/>
  <c r="S11" i="36"/>
  <c r="W11" i="36" s="1"/>
  <c r="L13" i="36"/>
  <c r="AD10" i="36"/>
  <c r="AH10" i="36" s="1"/>
  <c r="S10" i="36"/>
  <c r="W10" i="36" s="1"/>
  <c r="L10" i="36"/>
  <c r="AZ13" i="23" l="1"/>
  <c r="AU8" i="23"/>
  <c r="AZ15" i="23"/>
  <c r="AZ7" i="23" s="1"/>
  <c r="AU7" i="23"/>
  <c r="AL14" i="23"/>
  <c r="AG6" i="23"/>
  <c r="AG8" i="23"/>
  <c r="AL15" i="23"/>
  <c r="AL7" i="23" s="1"/>
  <c r="AG7" i="23"/>
  <c r="AZ14" i="23"/>
  <c r="AZ6" i="23" s="1"/>
  <c r="AU6" i="23"/>
  <c r="G22" i="53"/>
  <c r="H22" i="53" s="1"/>
  <c r="I22" i="53" s="1"/>
  <c r="F51" i="53"/>
  <c r="G51" i="53"/>
  <c r="H51" i="53"/>
  <c r="M51" i="53"/>
  <c r="L51" i="53"/>
  <c r="K51" i="53"/>
  <c r="J51" i="53"/>
  <c r="I51" i="53"/>
  <c r="N48" i="53"/>
  <c r="R48" i="53" s="1"/>
  <c r="N47" i="53"/>
  <c r="R47" i="53" s="1"/>
  <c r="M21" i="53"/>
  <c r="K101" i="35" l="1"/>
  <c r="K32" i="35"/>
  <c r="K66" i="35"/>
  <c r="L66" i="35"/>
  <c r="L101" i="35"/>
  <c r="L32" i="35"/>
  <c r="J101" i="35"/>
  <c r="J32" i="35"/>
  <c r="J66" i="35"/>
  <c r="G101" i="35"/>
  <c r="G66" i="35"/>
  <c r="G32" i="35"/>
  <c r="G99" i="35"/>
  <c r="G64" i="35"/>
  <c r="G68" i="35" s="1"/>
  <c r="H32" i="35"/>
  <c r="H66" i="35"/>
  <c r="H101" i="35"/>
  <c r="I32" i="35"/>
  <c r="I66" i="35"/>
  <c r="I101" i="35"/>
  <c r="AL6" i="23"/>
  <c r="AL8" i="23"/>
  <c r="AZ8" i="23"/>
  <c r="N51" i="53"/>
  <c r="G103" i="35" l="1"/>
  <c r="H64" i="35"/>
  <c r="H68" i="35" s="1"/>
  <c r="H99" i="35"/>
  <c r="H103" i="35" s="1"/>
  <c r="J22" i="53"/>
  <c r="M66" i="35"/>
  <c r="M101" i="35"/>
  <c r="M32" i="35"/>
  <c r="H31" i="35"/>
  <c r="H33" i="35" s="1"/>
  <c r="G31" i="35"/>
  <c r="G33" i="35" s="1"/>
  <c r="R51" i="53"/>
  <c r="I64" i="35" l="1"/>
  <c r="I68" i="35" s="1"/>
  <c r="I99" i="35"/>
  <c r="I103" i="35" s="1"/>
  <c r="K22" i="53"/>
  <c r="I31" i="35"/>
  <c r="I33" i="35" s="1"/>
  <c r="J99" i="35" l="1"/>
  <c r="J103" i="35" s="1"/>
  <c r="J64" i="35"/>
  <c r="J68" i="35" s="1"/>
  <c r="L22" i="53"/>
  <c r="J31" i="35"/>
  <c r="J33" i="35" s="1"/>
  <c r="K99" i="35" l="1"/>
  <c r="K103" i="35" s="1"/>
  <c r="K64" i="35"/>
  <c r="K68" i="35" s="1"/>
  <c r="M22" i="53"/>
  <c r="K31" i="35"/>
  <c r="K33" i="35" s="1"/>
  <c r="L99" i="35" l="1"/>
  <c r="L103" i="35" s="1"/>
  <c r="L64" i="35"/>
  <c r="L68" i="35" s="1"/>
  <c r="O22" i="53"/>
  <c r="P22" i="53" s="1"/>
  <c r="Q22" i="53" s="1"/>
  <c r="L31" i="35"/>
  <c r="L33" i="35" s="1"/>
  <c r="M64" i="35" l="1"/>
  <c r="M68" i="35" s="1"/>
  <c r="R22" i="53"/>
  <c r="M31" i="35"/>
  <c r="M33" i="35" s="1"/>
  <c r="M99" i="35"/>
  <c r="M103" i="35" s="1"/>
</calcChain>
</file>

<file path=xl/sharedStrings.xml><?xml version="1.0" encoding="utf-8"?>
<sst xmlns="http://schemas.openxmlformats.org/spreadsheetml/2006/main" count="3168" uniqueCount="1261">
  <si>
    <t>Water</t>
  </si>
  <si>
    <t>Reducing existing costs</t>
  </si>
  <si>
    <t>Avoiding future costs materialising</t>
  </si>
  <si>
    <t>Forecast Level of Service</t>
  </si>
  <si>
    <t>Measure of Level of Service</t>
  </si>
  <si>
    <t>Unit</t>
  </si>
  <si>
    <t>Total SRC27</t>
  </si>
  <si>
    <t>SRC33</t>
  </si>
  <si>
    <t>SRC39</t>
  </si>
  <si>
    <t>SRC45</t>
  </si>
  <si>
    <t>Total</t>
  </si>
  <si>
    <t>CEM</t>
  </si>
  <si>
    <t>Number</t>
  </si>
  <si>
    <t>Business demand</t>
  </si>
  <si>
    <t>%</t>
  </si>
  <si>
    <t>Leakage</t>
  </si>
  <si>
    <t xml:space="preserve">Unplanned interruptions </t>
  </si>
  <si>
    <t>Water availability</t>
  </si>
  <si>
    <t>Discharge Permit Compliance</t>
  </si>
  <si>
    <t>Resource recovery</t>
  </si>
  <si>
    <t>Serious pollution incidents (EPI Cat 1/2)</t>
  </si>
  <si>
    <t>Sludge compliance</t>
  </si>
  <si>
    <t>Total pollution incidents (all categories)</t>
  </si>
  <si>
    <t>Drinking water aesthetics</t>
  </si>
  <si>
    <t>Drinking water quality</t>
  </si>
  <si>
    <t>Operational emissions</t>
  </si>
  <si>
    <t>External sewer flooding</t>
  </si>
  <si>
    <t>Internal sewer flooding</t>
  </si>
  <si>
    <t>Sewerage infrastructure discharges</t>
  </si>
  <si>
    <t xml:space="preserve">River water quality </t>
  </si>
  <si>
    <t>Biodiversity</t>
  </si>
  <si>
    <t>Output area</t>
  </si>
  <si>
    <t>Output category</t>
  </si>
  <si>
    <t xml:space="preserve">Related outcomes </t>
  </si>
  <si>
    <t>Service</t>
  </si>
  <si>
    <t>Growth</t>
  </si>
  <si>
    <t>Increase in Part 4 capacity at WTW</t>
  </si>
  <si>
    <t>Ml/d</t>
  </si>
  <si>
    <t>Increase in Part 4 capacity to meet wastewater growth requirements</t>
  </si>
  <si>
    <t>Population equivalent</t>
  </si>
  <si>
    <t>Additional Part 3 capacity enabled from strategic water network reinforcement</t>
  </si>
  <si>
    <t>Additional Part 3 capacity enabled from strategic wastewater network reinforcement</t>
  </si>
  <si>
    <t>Lead</t>
  </si>
  <si>
    <t>Number of lead communication pipes replaced</t>
  </si>
  <si>
    <t>Microbiology</t>
  </si>
  <si>
    <t>Capacity at WTW sites with new auto-shutdown risk control interventions</t>
  </si>
  <si>
    <t>Capacity at WTW sites made compliant with standards</t>
  </si>
  <si>
    <t>Organics &amp; DBPs</t>
  </si>
  <si>
    <t>Capacity at WTW sites with improved treatment process</t>
  </si>
  <si>
    <t>Number of unsatisfactory intermittent discharges (UID) improved or removed</t>
  </si>
  <si>
    <t>Number of sites with reservoir drawdown enhancements</t>
  </si>
  <si>
    <t>Increase in renewable energy generated</t>
  </si>
  <si>
    <t>GWh / Annum</t>
  </si>
  <si>
    <t>Area of carbon capture sites established or supported</t>
  </si>
  <si>
    <t>Number of sludge treatment centres achieving compliance with Industrial Emissions Directive</t>
  </si>
  <si>
    <t>Reduction in energy usage through improved energy efficiency</t>
  </si>
  <si>
    <t>Pressure</t>
  </si>
  <si>
    <t>Number of properties where persistent low pressure is resolved</t>
  </si>
  <si>
    <t>Number of properties with reduced risk of flooding from mains</t>
  </si>
  <si>
    <t>Number of properties</t>
  </si>
  <si>
    <t>Number of interventions</t>
  </si>
  <si>
    <t>Number of properties with improved resilience of water supply</t>
  </si>
  <si>
    <t>Number of properties removed from internal flooding at risk register</t>
  </si>
  <si>
    <t>Number of properties removed from external flooding at risk register</t>
  </si>
  <si>
    <t>Number of sites enabled for community access</t>
  </si>
  <si>
    <t>Number of new top-up-from-the-tap points</t>
  </si>
  <si>
    <t>Metering</t>
  </si>
  <si>
    <t>Number of domestic smart meters installed</t>
  </si>
  <si>
    <t>Other areas</t>
  </si>
  <si>
    <t>Length of service relocations - water mains</t>
  </si>
  <si>
    <t>km</t>
  </si>
  <si>
    <t>Length of service relocations - sewers</t>
  </si>
  <si>
    <t>Studies and investigations</t>
  </si>
  <si>
    <t>Number of wastewater treatment improvement studies</t>
  </si>
  <si>
    <t>Water resources</t>
  </si>
  <si>
    <t>Combined sewerage systems</t>
  </si>
  <si>
    <t>m3</t>
  </si>
  <si>
    <t>Surface water management</t>
  </si>
  <si>
    <t>Increase in storage capacity delivered through Blue-Green Infrastructure</t>
  </si>
  <si>
    <t>Water efficiency</t>
  </si>
  <si>
    <t>Water distribution</t>
  </si>
  <si>
    <t>Supply interconnectors</t>
  </si>
  <si>
    <t>Resilience interconnector</t>
  </si>
  <si>
    <t>Flow to full treatment</t>
  </si>
  <si>
    <t>l/s</t>
  </si>
  <si>
    <t>Flow monitoring</t>
  </si>
  <si>
    <t>Wastewater compliance</t>
  </si>
  <si>
    <t>Number of properties connected to Scottish Water's network from private water supplies</t>
  </si>
  <si>
    <t>Number of lead communication pipes relined</t>
  </si>
  <si>
    <t>Emissions</t>
  </si>
  <si>
    <t>Reduction in emissions</t>
  </si>
  <si>
    <t>tCO2e</t>
  </si>
  <si>
    <t>Other</t>
  </si>
  <si>
    <t>Functional activity</t>
  </si>
  <si>
    <t>Asset category</t>
  </si>
  <si>
    <t>Sub asset category</t>
  </si>
  <si>
    <t>Number of assets</t>
  </si>
  <si>
    <t>Units</t>
  </si>
  <si>
    <t>Annual run-rate (£m) for replacement</t>
  </si>
  <si>
    <t>Replace</t>
  </si>
  <si>
    <t>Raw Water Pumping</t>
  </si>
  <si>
    <t>Raw Water Mains</t>
  </si>
  <si>
    <t>Infinite-Life Assets</t>
  </si>
  <si>
    <t>Dams and impounding reservoirs</t>
  </si>
  <si>
    <t>Dam ancillaries</t>
  </si>
  <si>
    <t>Aqueducts</t>
  </si>
  <si>
    <t xml:space="preserve">Water Treatment Works </t>
  </si>
  <si>
    <t>Civils</t>
  </si>
  <si>
    <t>MEICA</t>
  </si>
  <si>
    <t>Treated Water Pumping</t>
  </si>
  <si>
    <t>Treated Water Storage</t>
  </si>
  <si>
    <t>Water Mains</t>
  </si>
  <si>
    <t>Water trunk mains &gt;300mm</t>
  </si>
  <si>
    <t>Water trunk mains asbestos cement</t>
  </si>
  <si>
    <t>Water distribution mains &gt;300mm</t>
  </si>
  <si>
    <t>Water distribution mains asbestos cement</t>
  </si>
  <si>
    <t>Supply pipes</t>
  </si>
  <si>
    <t>Communication pipes - lead</t>
  </si>
  <si>
    <t>Water Meters</t>
  </si>
  <si>
    <t>Non-industrial customer water meters</t>
  </si>
  <si>
    <t>Industrial customer water meters</t>
  </si>
  <si>
    <t>Network water meters</t>
  </si>
  <si>
    <t>Ancillaries</t>
  </si>
  <si>
    <t>Pumped Combined Rising Mains</t>
  </si>
  <si>
    <t>Combined Sewer Overflow</t>
  </si>
  <si>
    <t>Screened</t>
  </si>
  <si>
    <t>Unscreened</t>
  </si>
  <si>
    <t>Sewage Pumping Stations (Combined)</t>
  </si>
  <si>
    <t>Other Sewage Structures (Combined)</t>
  </si>
  <si>
    <t>Infinite-Life Assets (Combined)</t>
  </si>
  <si>
    <t>Sludge Treatment Centres (Combined)</t>
  </si>
  <si>
    <t>Discharge</t>
  </si>
  <si>
    <t>Sewage and Sludge Pumping Mains (Foul Only)</t>
  </si>
  <si>
    <t>Emergency Outfalls (Foul Only)</t>
  </si>
  <si>
    <t>Sewage Pumping Stations (Foul Only)</t>
  </si>
  <si>
    <t>Other Sewage Structures (Foul Only)</t>
  </si>
  <si>
    <t>Infinite-Life Assets (Foul Only)</t>
  </si>
  <si>
    <t>Sewage and Sludge Pumping Mains (Surface Water Only)</t>
  </si>
  <si>
    <t>Emergency Outfalls (Surface Water Only)</t>
  </si>
  <si>
    <t>Surface Water Pumping Stations</t>
  </si>
  <si>
    <t>Other Surface Water Structures</t>
  </si>
  <si>
    <t>Infinite-Life Assets (Surface Water Only)</t>
  </si>
  <si>
    <t>SUDS</t>
  </si>
  <si>
    <t>Wetlands</t>
  </si>
  <si>
    <t>Reed beds</t>
  </si>
  <si>
    <t>Swales</t>
  </si>
  <si>
    <t>Rain gardens</t>
  </si>
  <si>
    <t>Business Services</t>
  </si>
  <si>
    <t>Support Services</t>
  </si>
  <si>
    <t>Facilities and estates</t>
  </si>
  <si>
    <t xml:space="preserve">Renewable energy </t>
  </si>
  <si>
    <t>Scientific services</t>
  </si>
  <si>
    <t>CG 3 - Adequate</t>
  </si>
  <si>
    <t>CG 4 - Poor</t>
  </si>
  <si>
    <t>CG 5 - Very Poor</t>
  </si>
  <si>
    <t>Combined sewers</t>
  </si>
  <si>
    <t>Other wastewater network pipes</t>
  </si>
  <si>
    <t>Sewage pumping mains</t>
  </si>
  <si>
    <t>Description</t>
  </si>
  <si>
    <t>Delivery year (in use)</t>
  </si>
  <si>
    <t>Investment pre-development</t>
  </si>
  <si>
    <t>Is the programme reducing existing costs or avoiding future costs materialising?</t>
  </si>
  <si>
    <t>Benefit type (Outcome)</t>
  </si>
  <si>
    <t>Other Reporting Commentary</t>
  </si>
  <si>
    <t>Sub category</t>
  </si>
  <si>
    <t>2024-25</t>
  </si>
  <si>
    <t>2025-26</t>
  </si>
  <si>
    <t>2026-27</t>
  </si>
  <si>
    <t>SRC27 
Total</t>
  </si>
  <si>
    <t>2038-39</t>
  </si>
  <si>
    <t>2044-45</t>
  </si>
  <si>
    <t>2050-51</t>
  </si>
  <si>
    <t>PFI-1</t>
  </si>
  <si>
    <t>Project X</t>
  </si>
  <si>
    <t>Project Y</t>
  </si>
  <si>
    <t>Efficiency - frontier shift</t>
  </si>
  <si>
    <t>Other costs</t>
  </si>
  <si>
    <t>PFI costs</t>
  </si>
  <si>
    <t>Interest</t>
  </si>
  <si>
    <t>Taxation</t>
  </si>
  <si>
    <t>Measure</t>
  </si>
  <si>
    <t>Consumer price index inflation for operating expenditure</t>
  </si>
  <si>
    <t>Operating expenditure</t>
  </si>
  <si>
    <t>Measure of inflation set out in the relevant contracts for PFI expenditure</t>
  </si>
  <si>
    <t>PFI</t>
  </si>
  <si>
    <t>Measure of capital price inflation for investment</t>
  </si>
  <si>
    <t>Investments</t>
  </si>
  <si>
    <t xml:space="preserve">Number </t>
  </si>
  <si>
    <t>Category</t>
  </si>
  <si>
    <t>Water billed properties and active supply points</t>
  </si>
  <si>
    <t>Household billed properties</t>
  </si>
  <si>
    <t>Licensed Provider supply points</t>
  </si>
  <si>
    <t>Water connected properties &amp; supply points</t>
  </si>
  <si>
    <t>Household connected properties</t>
  </si>
  <si>
    <t>Licensed Provider connected supply points</t>
  </si>
  <si>
    <t>Water population</t>
  </si>
  <si>
    <t>Household population connected to the water service</t>
  </si>
  <si>
    <t>Wastewater billed properties and supply points</t>
  </si>
  <si>
    <t>Wastewater connected properties &amp; supply points</t>
  </si>
  <si>
    <t>Wastewater population</t>
  </si>
  <si>
    <t>Household population connected to the wastewater service</t>
  </si>
  <si>
    <t>Assumed percentage returned to sewer</t>
  </si>
  <si>
    <t>Maintenance</t>
  </si>
  <si>
    <t xml:space="preserve">Maintenance </t>
  </si>
  <si>
    <t>Enhancement &amp; Growth</t>
  </si>
  <si>
    <t>Sub Total</t>
  </si>
  <si>
    <t>Benefits</t>
  </si>
  <si>
    <t>Mains replacement  </t>
  </si>
  <si>
    <t>Total meters installed Basic/AMI/AMR</t>
  </si>
  <si>
    <t>Total meters upgraded Basic/AMI/AMR</t>
  </si>
  <si>
    <t xml:space="preserve">Continuous river water quality monitoring </t>
  </si>
  <si>
    <t>Chemicals removal</t>
  </si>
  <si>
    <t>000</t>
  </si>
  <si>
    <t>Confidence grades</t>
  </si>
  <si>
    <t>A1</t>
  </si>
  <si>
    <t>Demand-side improvements delivering benefits in 2027-32 (excl leakage and metering)</t>
  </si>
  <si>
    <t>Yes</t>
  </si>
  <si>
    <t>A2</t>
  </si>
  <si>
    <t>Supply-demand balance improvements delivering benefits starting from 2032</t>
  </si>
  <si>
    <t>No</t>
  </si>
  <si>
    <t>A3</t>
  </si>
  <si>
    <t>Supply-side improvements delivering benefits in 2027-32</t>
  </si>
  <si>
    <t>A4</t>
  </si>
  <si>
    <t>Internal interconnectors delivering benefits in 2027-32</t>
  </si>
  <si>
    <t>AX</t>
  </si>
  <si>
    <t>B2</t>
  </si>
  <si>
    <t>B3</t>
  </si>
  <si>
    <t>B4</t>
  </si>
  <si>
    <t>BX</t>
  </si>
  <si>
    <t>C2</t>
  </si>
  <si>
    <t>C3</t>
  </si>
  <si>
    <t>C4</t>
  </si>
  <si>
    <t>C5</t>
  </si>
  <si>
    <t>CX</t>
  </si>
  <si>
    <t>D3</t>
  </si>
  <si>
    <t>D4</t>
  </si>
  <si>
    <t>D5</t>
  </si>
  <si>
    <t>D6</t>
  </si>
  <si>
    <t>DX</t>
  </si>
  <si>
    <t>Green</t>
  </si>
  <si>
    <t>Ground Water Sources (Pumped)</t>
  </si>
  <si>
    <t>Vehicles</t>
  </si>
  <si>
    <t>Digital</t>
  </si>
  <si>
    <t>Table 1. Outcomes</t>
  </si>
  <si>
    <t>Table 6. Transformation Initiatives</t>
  </si>
  <si>
    <t>Table 7. Other Costs and Assumptions</t>
  </si>
  <si>
    <t>Table 8. Summary Costs</t>
  </si>
  <si>
    <t>Table 9. Enhancement Benchmarking</t>
  </si>
  <si>
    <t>Communication pipes - non-lead</t>
  </si>
  <si>
    <t>Select</t>
  </si>
  <si>
    <t>PFI-2</t>
  </si>
  <si>
    <t>Customers receiving low pressure</t>
  </si>
  <si>
    <t>Asset health</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</si>
  <si>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</si>
  <si>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</si>
  <si>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</si>
  <si>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</si>
  <si>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</si>
  <si>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</si>
  <si>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</si>
  <si>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</si>
  <si>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</si>
  <si>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</si>
  <si>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</si>
  <si>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</si>
  <si>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</si>
  <si>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</si>
  <si>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</si>
  <si>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</si>
  <si>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</si>
  <si>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</si>
  <si>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</si>
  <si>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</si>
  <si>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</si>
  <si>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</si>
  <si>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</si>
  <si>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</si>
  <si>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</si>
  <si>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dCEM Developer Customer Experience Measure</t>
  </si>
  <si>
    <t>nhCEM Non Household Customer Experience Measure</t>
  </si>
  <si>
    <t>hCEM Household Customer Experience Measure</t>
  </si>
  <si>
    <t>Expected asset lifetime</t>
  </si>
  <si>
    <t>Unique ID</t>
  </si>
  <si>
    <t>Total projects and programmes</t>
  </si>
  <si>
    <t>Allocation of expenditure to maintenance: replacement (%)</t>
  </si>
  <si>
    <t>Allocation of expenditure to enhancement (%)</t>
  </si>
  <si>
    <t>Number of properties on the low pressure register</t>
  </si>
  <si>
    <t>Percentage unsatisfactory sludge disposal</t>
  </si>
  <si>
    <t>Forecast Commitment date (Gate 90)</t>
  </si>
  <si>
    <t>Forecast Acceptance date (Gate 100)</t>
  </si>
  <si>
    <t>Pre-SRC27</t>
  </si>
  <si>
    <t>Year 1 
2027-28</t>
  </si>
  <si>
    <t>Year 2 
2028-29</t>
  </si>
  <si>
    <t>Year 3 
2029-30</t>
  </si>
  <si>
    <t>Year 5 
2031-32</t>
  </si>
  <si>
    <t>Year 6 
2032-33</t>
  </si>
  <si>
    <t>Total expenditure</t>
  </si>
  <si>
    <t>Total in SRC27</t>
  </si>
  <si>
    <t>Total risk allowance</t>
  </si>
  <si>
    <t>Total risk allowance in SRC27</t>
  </si>
  <si>
    <t>Primary output</t>
  </si>
  <si>
    <t>Primary outcome</t>
  </si>
  <si>
    <t>Secondary outcome</t>
  </si>
  <si>
    <t>SRC21 allowance (£m; 2024-25 price base)</t>
  </si>
  <si>
    <t>SRC27 allowance (£m; 2024-25 price base)</t>
  </si>
  <si>
    <t>Interconnectors only: length (km)</t>
  </si>
  <si>
    <t>Interconnectors only: transfer capacity (Ml/d)</t>
  </si>
  <si>
    <t>Project delivered in partnership</t>
  </si>
  <si>
    <t>Partner contribution (£m; 2024-25 price base)</t>
  </si>
  <si>
    <r>
      <t>Storage equivalent (m</t>
    </r>
    <r>
      <rPr>
        <b/>
        <vertAlign val="superscript"/>
        <sz val="11"/>
        <rFont val="Calibri"/>
        <family val="2"/>
        <scheme val="minor"/>
      </rPr>
      <t>3</t>
    </r>
    <r>
      <rPr>
        <b/>
        <sz val="11"/>
        <rFont val="Calibri"/>
        <family val="2"/>
        <scheme val="minor"/>
      </rPr>
      <t>)</t>
    </r>
  </si>
  <si>
    <t>min</t>
  </si>
  <si>
    <t>Capital-based or operating-based solution</t>
  </si>
  <si>
    <t>Level of Service</t>
  </si>
  <si>
    <t>Allocation of expenditure to growth (%)</t>
  </si>
  <si>
    <t>Ex-PFI asset</t>
  </si>
  <si>
    <t>Committed status</t>
  </si>
  <si>
    <t>Grey solution</t>
  </si>
  <si>
    <t>Blue-green solution</t>
  </si>
  <si>
    <t>Catchment solution</t>
  </si>
  <si>
    <t>Local solution</t>
  </si>
  <si>
    <t>Line reference</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</si>
  <si>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</si>
  <si>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</si>
  <si>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</si>
  <si>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</si>
  <si>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</si>
  <si>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</si>
  <si>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</si>
  <si>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</si>
  <si>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</si>
  <si>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</si>
  <si>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</si>
  <si>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</si>
  <si>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</si>
  <si>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</si>
  <si>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</si>
  <si>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</si>
  <si>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</si>
  <si>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</si>
  <si>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</si>
  <si>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</si>
  <si>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</si>
  <si>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</si>
  <si>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</si>
  <si>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</si>
  <si>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</si>
  <si>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</si>
  <si>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</si>
  <si>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</si>
  <si>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</si>
  <si>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</si>
  <si>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</si>
  <si>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</si>
  <si>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</si>
  <si>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</si>
  <si>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</si>
  <si>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</si>
  <si>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</si>
  <si>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</si>
  <si>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</si>
  <si>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</si>
  <si>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</si>
  <si>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</si>
  <si>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</si>
  <si>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</si>
  <si>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</si>
  <si>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</si>
  <si>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</si>
  <si>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</si>
  <si>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</si>
  <si>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</si>
  <si>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</si>
  <si>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</si>
  <si>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</si>
  <si>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</si>
  <si>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</si>
  <si>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</si>
  <si>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</si>
  <si>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</si>
  <si>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</si>
  <si>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</si>
  <si>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Total operating-based projects and programmes</t>
  </si>
  <si>
    <t>Asset value (£m)
(2024-25 price base)</t>
  </si>
  <si>
    <t>Confidence grade</t>
  </si>
  <si>
    <t>Percentage reduction of consumption at non-household premises*</t>
  </si>
  <si>
    <t>Number of serious pollution incidents*</t>
  </si>
  <si>
    <t>The total number of pollution incidents from a sewerage asset affecting the water environment*</t>
  </si>
  <si>
    <t>Asset capacity</t>
  </si>
  <si>
    <t>Average minutes lost due to water supply interruptions (over 3 hours)*</t>
  </si>
  <si>
    <t>Year 3
2029-30</t>
  </si>
  <si>
    <t>Year 4
2030-31</t>
  </si>
  <si>
    <t>Year 5
2031-32</t>
  </si>
  <si>
    <t>Year 6
2032-33</t>
  </si>
  <si>
    <t>Block A: Project and Programme Data</t>
  </si>
  <si>
    <t>Block B: Capital Expenditure (£m; 2024-25 Price Base)</t>
  </si>
  <si>
    <t>Block C: Capital Expenditure (£m; Outturn Prices)</t>
  </si>
  <si>
    <t>Block D: Operating Expenditure (£m; 2024-25 Price Base)</t>
  </si>
  <si>
    <t>Block E: Primary Benefits - Outputs or Interventions</t>
  </si>
  <si>
    <t>Block F: Primary Benefits - Outcomes</t>
  </si>
  <si>
    <t>Block G: Secondary Benefits - Outputs or Interventions</t>
  </si>
  <si>
    <t>Block H: Secondary Benefits - Outcomes</t>
  </si>
  <si>
    <t>Block I: Partnerships</t>
  </si>
  <si>
    <t>Block A: Assets</t>
  </si>
  <si>
    <t>Block B: Capital Expenditure (£m) (2024-25 Price Base)</t>
  </si>
  <si>
    <t>Block C: Asset Inventory</t>
  </si>
  <si>
    <t>Column reference</t>
  </si>
  <si>
    <t>Block A: Forecast Outputs</t>
  </si>
  <si>
    <t>Foul Sewage &amp; Surface Water Shared Assets</t>
  </si>
  <si>
    <t>Foul Sewage Only</t>
  </si>
  <si>
    <t>Surface Water Only</t>
  </si>
  <si>
    <t>Water &amp; Wastewater Shared</t>
  </si>
  <si>
    <t>Gravity Sewers (Excluding Laterals and Private Sewers)</t>
  </si>
  <si>
    <t>Laterals and Private Sewers</t>
  </si>
  <si>
    <t>Outfalls From Treatment (Combined)</t>
  </si>
  <si>
    <t>Outfalls From Treatment (Foul Only)</t>
  </si>
  <si>
    <t>Outfalls From Treatment (Surface Water Only)</t>
  </si>
  <si>
    <t>Water towers</t>
  </si>
  <si>
    <t>Service reservoirs</t>
  </si>
  <si>
    <t>Total Foul Sewage &amp; Surface Water Shared Assets</t>
  </si>
  <si>
    <t>Total Foul Sewage Only</t>
  </si>
  <si>
    <t>Total Surface Water Only</t>
  </si>
  <si>
    <t>Water &amp; Wastewater Shared Assets</t>
  </si>
  <si>
    <t>Total Water &amp; Wastewater Shared Assets</t>
  </si>
  <si>
    <t>Foul Sewage &amp; Surface Water Shared</t>
  </si>
  <si>
    <t>Assumed asset life (years)</t>
  </si>
  <si>
    <r>
      <t>Units (Ml/d or m</t>
    </r>
    <r>
      <rPr>
        <b/>
        <vertAlign val="superscript"/>
        <sz val="11"/>
        <rFont val="Calibri"/>
        <family val="2"/>
      </rPr>
      <t>3</t>
    </r>
    <r>
      <rPr>
        <b/>
        <sz val="11"/>
        <rFont val="Calibri"/>
        <family val="2"/>
      </rPr>
      <t xml:space="preserve"> for water assets and population equivalent or m</t>
    </r>
    <r>
      <rPr>
        <b/>
        <vertAlign val="superscript"/>
        <sz val="11"/>
        <rFont val="Calibri"/>
        <family val="2"/>
      </rPr>
      <t>3</t>
    </r>
    <r>
      <rPr>
        <b/>
        <sz val="11"/>
        <rFont val="Calibri"/>
        <family val="2"/>
      </rPr>
      <t xml:space="preserve"> for wastewater assets)</t>
    </r>
  </si>
  <si>
    <t>Raw water storage (civils)</t>
  </si>
  <si>
    <t>Raw water intakes (gravity)</t>
  </si>
  <si>
    <t>Operating expenditure category</t>
  </si>
  <si>
    <t>Year 1
2027-28</t>
  </si>
  <si>
    <t xml:space="preserve">Table 4. Mains and Sewers Condition </t>
  </si>
  <si>
    <t>4.1</t>
  </si>
  <si>
    <t>4.2</t>
  </si>
  <si>
    <t>4.3</t>
  </si>
  <si>
    <t>4.4</t>
  </si>
  <si>
    <t>4.5</t>
  </si>
  <si>
    <t>4.6</t>
  </si>
  <si>
    <t>4.7</t>
  </si>
  <si>
    <t>4.8</t>
  </si>
  <si>
    <t>4.9</t>
  </si>
  <si>
    <t>4.10</t>
  </si>
  <si>
    <t>4.11</t>
  </si>
  <si>
    <t>4.12</t>
  </si>
  <si>
    <t>4.13</t>
  </si>
  <si>
    <t>4.14</t>
  </si>
  <si>
    <t>4.15</t>
  </si>
  <si>
    <t>4.16</t>
  </si>
  <si>
    <t>4.17</t>
  </si>
  <si>
    <t>4.18</t>
  </si>
  <si>
    <t>4.19</t>
  </si>
  <si>
    <t>4.20</t>
  </si>
  <si>
    <t>4.21</t>
  </si>
  <si>
    <t>Total length</t>
  </si>
  <si>
    <t>% of asset length in condition grade 4 and 5</t>
  </si>
  <si>
    <t>4.22</t>
  </si>
  <si>
    <t>4.23</t>
  </si>
  <si>
    <t>4.24</t>
  </si>
  <si>
    <t>4.25</t>
  </si>
  <si>
    <t>4.26</t>
  </si>
  <si>
    <t>4.27</t>
  </si>
  <si>
    <t>4.28</t>
  </si>
  <si>
    <t>Condition Grade (CG)</t>
  </si>
  <si>
    <t>CG 1 - Excellent</t>
  </si>
  <si>
    <t>CG 2 - Good</t>
  </si>
  <si>
    <t>7.1</t>
  </si>
  <si>
    <t>7.6</t>
  </si>
  <si>
    <t>7.7</t>
  </si>
  <si>
    <t>7.11</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</si>
  <si>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</si>
  <si>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</si>
  <si>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</si>
  <si>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</si>
  <si>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</si>
  <si>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</si>
  <si>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</si>
  <si>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</si>
  <si>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</si>
  <si>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</si>
  <si>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</si>
  <si>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</si>
  <si>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</si>
  <si>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</si>
  <si>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</si>
  <si>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</si>
  <si>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</si>
  <si>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</si>
  <si>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</si>
  <si>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</si>
  <si>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</si>
  <si>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</si>
  <si>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</si>
  <si>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</si>
  <si>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</si>
  <si>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</si>
  <si>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</si>
  <si>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4.33</t>
  </si>
  <si>
    <t>4.34</t>
  </si>
  <si>
    <t>4.35</t>
  </si>
  <si>
    <t>4.36</t>
  </si>
  <si>
    <t>4.37</t>
  </si>
  <si>
    <t>4.38</t>
  </si>
  <si>
    <t>4.39</t>
  </si>
  <si>
    <t>Foul only sewers</t>
  </si>
  <si>
    <t>Surface water only sewers</t>
  </si>
  <si>
    <t>Condition grade definitions for water mains</t>
  </si>
  <si>
    <t>Condition grade definitions for wastewater sewers</t>
  </si>
  <si>
    <t>Year 4 
2030-31</t>
  </si>
  <si>
    <t>Historical consent (mg/l)</t>
  </si>
  <si>
    <t>Enhanced consent (mg/l)</t>
  </si>
  <si>
    <t>Network grey/hybrid</t>
  </si>
  <si>
    <t>Wastewater</t>
  </si>
  <si>
    <t>Flow monitoring at wastewater treatment works</t>
  </si>
  <si>
    <t>Current population equivalent served by WWTWs with tightened/ new permits for chemicals/ hazardous substances</t>
  </si>
  <si>
    <t>Studies</t>
  </si>
  <si>
    <t>Leakage activity</t>
  </si>
  <si>
    <t>Customer side leakage</t>
  </si>
  <si>
    <t>Lead communication pipes replaced or relined for water quality</t>
  </si>
  <si>
    <t>External lead supply pipes replaced or relined</t>
  </si>
  <si>
    <t>Internal lead supply pipes replaced or relined</t>
  </si>
  <si>
    <t>Continuous water quality monitor installed</t>
  </si>
  <si>
    <t>Investigations</t>
  </si>
  <si>
    <t>Unit of intervention</t>
  </si>
  <si>
    <t>9.1a</t>
  </si>
  <si>
    <t>9.1b</t>
  </si>
  <si>
    <t>9.1c</t>
  </si>
  <si>
    <t>9.3a</t>
  </si>
  <si>
    <t>9.3b</t>
  </si>
  <si>
    <t>9.3c</t>
  </si>
  <si>
    <t>9.4a</t>
  </si>
  <si>
    <t>9.4b</t>
  </si>
  <si>
    <t>Programme Type</t>
  </si>
  <si>
    <t>Other Benefits (Not Related to Expenditure)</t>
  </si>
  <si>
    <t>Programme name</t>
  </si>
  <si>
    <t>Block J: Projects Spanning More Than One Regulatory Period</t>
  </si>
  <si>
    <t>Leakage reduction</t>
  </si>
  <si>
    <t>Water trunk mains &lt;=300mm</t>
  </si>
  <si>
    <t>Water distribution mains &lt;=300mm</t>
  </si>
  <si>
    <t>Bursts average up to 125/1000km/annum over four years, (equivalent to 2000 metres or more between bursts over the four-year period).</t>
  </si>
  <si>
    <t>Bursts average greater than 125 up to 250 burst/1000 km/annum over four years, (equivalent to less than 2000 metres down to 1000 metres between bursts over the four-year period).</t>
  </si>
  <si>
    <t>Bursts average greater than 1000/1000 km/annum over four years (equivalent to less than 250 metres between bursts over the four-year period).</t>
  </si>
  <si>
    <t>Bursts average greater than 250 up to 500 bursts/1000km/annum over four years (equivalent to less than 1000 metres down to 500 metres between bursts over the four-year period).</t>
  </si>
  <si>
    <t>Bursts average greater than 500 up to 1000/1000 km/annum over four years (equivalent to less than 500 metres down to 250 metres between bursts over the four-year period).</t>
  </si>
  <si>
    <t>Collapse average up to 12/1000km/annum over four years, (equivalent to 20km or more between collapses over the four-year period).</t>
  </si>
  <si>
    <t xml:space="preserve">Collapse average greater than 12 up to 25 burst/1000 km/annum over four years, (equivalent to less than 20km metres down to 10km between collapses over the four-year period). </t>
  </si>
  <si>
    <t xml:space="preserve">Collapse average greater than 25 up to 50 collapses/1000km/annum over four years (equivalent to less than 10km down to 5km between collapses over the four-year period). </t>
  </si>
  <si>
    <t>Collapse average greater than 50 up to 100/1000 km/annum over four years (equivalent to less than 5km down to 2.5km between collapses over the four-year period).</t>
  </si>
  <si>
    <t>Collapse average greater than 100/1000 km/annum over four years (equivalent to less than 2.5km between collapses over the four-year period).</t>
  </si>
  <si>
    <t>Table 5. SRC27 Projects and Programmes</t>
  </si>
  <si>
    <t>Total capital-based projects and programmes</t>
  </si>
  <si>
    <t>5.1</t>
  </si>
  <si>
    <t>5.2</t>
  </si>
  <si>
    <t>5.3</t>
  </si>
  <si>
    <t>Column "Service"</t>
  </si>
  <si>
    <t>Table 2. Outputs</t>
  </si>
  <si>
    <t>Column "Programme Type"</t>
  </si>
  <si>
    <t>Charge path scenario</t>
  </si>
  <si>
    <t>Column "Charge path scenario"</t>
  </si>
  <si>
    <t>Scenario B</t>
  </si>
  <si>
    <t>Scenario C</t>
  </si>
  <si>
    <t>(Reference) Scenario A</t>
  </si>
  <si>
    <t>Column "Capital-based or operating-based solution"</t>
  </si>
  <si>
    <t>Capital-based solution</t>
  </si>
  <si>
    <t>Operating-based solution</t>
  </si>
  <si>
    <t>Columns with Yes/No options</t>
  </si>
  <si>
    <t>Investment in-development/pre-commitment</t>
  </si>
  <si>
    <t>Committed List Named Project</t>
  </si>
  <si>
    <t>Committed List Programme</t>
  </si>
  <si>
    <t>Column "Committed status"</t>
  </si>
  <si>
    <t>Replacement intervention</t>
  </si>
  <si>
    <t>Enhancement output</t>
  </si>
  <si>
    <t>Growth output</t>
  </si>
  <si>
    <t>Output or intervention type</t>
  </si>
  <si>
    <t>Columns "Output or intervention type"</t>
  </si>
  <si>
    <t>Total number of assets in the sub asset category as at 31 March 2025</t>
  </si>
  <si>
    <t>Allocation of expenditure to output/ intervention (%)</t>
  </si>
  <si>
    <t xml:space="preserve">Benefit type: catchment or local solution </t>
  </si>
  <si>
    <t>Columns "Benefit type: catchment or local solution "</t>
  </si>
  <si>
    <t>Column "Project/programme type" (in Block M: Storm Overflows)</t>
  </si>
  <si>
    <t>Column "Project/programme type" (in Block N: Water Resources)</t>
  </si>
  <si>
    <t>7.2a</t>
  </si>
  <si>
    <t>7.2b</t>
  </si>
  <si>
    <t>7.3a</t>
  </si>
  <si>
    <t>7.3b</t>
  </si>
  <si>
    <t>7.4a</t>
  </si>
  <si>
    <t>7.4b</t>
  </si>
  <si>
    <t>7.8</t>
  </si>
  <si>
    <t>7.9</t>
  </si>
  <si>
    <t>7.10</t>
  </si>
  <si>
    <t>Total allowance (£m; 2024-25 price base)</t>
  </si>
  <si>
    <t>Delayed SRC15 completion</t>
  </si>
  <si>
    <t>Delayed SRC21 completion</t>
  </si>
  <si>
    <t>Planned for SRC27</t>
  </si>
  <si>
    <t>Percentage reduction of three-year average leakage*</t>
  </si>
  <si>
    <t>Unplanned interruptions greater than 6 hours, excluding 3rd party</t>
  </si>
  <si>
    <t>Hybrid solution</t>
  </si>
  <si>
    <t>Benefit type: grey, hybrid or blue-green solution</t>
  </si>
  <si>
    <t>Investment period</t>
  </si>
  <si>
    <t>Columns "Benefit type: grey, hybrid or blue-green solution"</t>
  </si>
  <si>
    <t>Columns "Investment period"</t>
  </si>
  <si>
    <t>Secondary output</t>
  </si>
  <si>
    <t>Leakage reduction in areas with supply-demand balance deficit*</t>
  </si>
  <si>
    <t>8.1</t>
  </si>
  <si>
    <t>8.2</t>
  </si>
  <si>
    <t>8.3</t>
  </si>
  <si>
    <t>8.4</t>
  </si>
  <si>
    <t>8.5</t>
  </si>
  <si>
    <t>8.6</t>
  </si>
  <si>
    <t>8.7</t>
  </si>
  <si>
    <t>8.8</t>
  </si>
  <si>
    <t>8.9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</si>
  <si>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</si>
  <si>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</si>
  <si>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</si>
  <si>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</si>
  <si>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</si>
  <si>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</si>
  <si>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</si>
  <si>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</si>
  <si>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</si>
  <si>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</si>
  <si>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</si>
  <si>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</si>
  <si>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</si>
  <si>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</si>
  <si>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</si>
  <si>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</si>
  <si>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</si>
  <si>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</si>
  <si>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</si>
  <si>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</si>
  <si>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</si>
  <si>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</si>
  <si>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</si>
  <si>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</si>
  <si>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</si>
  <si>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</si>
  <si>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</si>
  <si>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</si>
  <si>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</si>
  <si>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</si>
  <si>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</si>
  <si>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</si>
  <si>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</si>
  <si>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</si>
  <si>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</si>
  <si>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</si>
  <si>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</si>
  <si>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</si>
  <si>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</si>
  <si>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</si>
  <si>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</si>
  <si>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</si>
  <si>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</si>
  <si>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</si>
  <si>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</si>
  <si>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</si>
  <si>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</si>
  <si>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Flow monitoring schemes applied and installed</t>
  </si>
  <si>
    <t>Investment category</t>
  </si>
  <si>
    <t>Investment subcategory</t>
  </si>
  <si>
    <t>Block A: Length of Water Mains (km) by Condition Grade as at 31 March 2025</t>
  </si>
  <si>
    <t>Cast iron (CI)</t>
  </si>
  <si>
    <t>Asbestos cement (AC)</t>
  </si>
  <si>
    <t>Ductile iron (DI)</t>
  </si>
  <si>
    <t>Polyethylene (PE)</t>
  </si>
  <si>
    <t>Polyvinyl chloride (PVC)</t>
  </si>
  <si>
    <t>Block C: Length of Water Mains (km) by Condition Grade as at 31 March 2033 (Proposed Investment Case)</t>
  </si>
  <si>
    <t>Block B: Length of Water Mains (km) by Condition Grade as at 31 March 2033 (No Investment, Asset Deterioration Case Only)</t>
  </si>
  <si>
    <t>Block D: Length of Water Mains (km) by Equipment Health Index Band as at 31 March 2025</t>
  </si>
  <si>
    <t>EHI 1</t>
  </si>
  <si>
    <t>EHI 2</t>
  </si>
  <si>
    <t>EHI 3</t>
  </si>
  <si>
    <t>EHI 4</t>
  </si>
  <si>
    <t>EHI X</t>
  </si>
  <si>
    <t>Equipment Health Index (EHI)</t>
  </si>
  <si>
    <t>Block E: Length of Water Mains (km) by Equipment Health Index Band as at 31 March 2033 (Proposed Investment Case)</t>
  </si>
  <si>
    <t>4.29</t>
  </si>
  <si>
    <t>4.30</t>
  </si>
  <si>
    <t>4.31</t>
  </si>
  <si>
    <t>4.32</t>
  </si>
  <si>
    <t>Deviations from reference scenario - other costs</t>
  </si>
  <si>
    <t>"Legacy" public sewers</t>
  </si>
  <si>
    <t>Block F: Length of Wastewater Sewers (km) by Condition Grade as at 31 March 2025</t>
  </si>
  <si>
    <t>Block G: Length of Wastewater Sewers (km) by Condition Grade as at 31 March 2033 (No Investment, Asset Deterioration Case Only)</t>
  </si>
  <si>
    <t>Block H: Length of Wastewater Sewers (km) by Condition Grade as at 31 March 2033 (Proposed Investment Case)</t>
  </si>
  <si>
    <t>Block I: Length of Wastewater Sewers (km) by Equipment Health Index Band as at 31 March 2025</t>
  </si>
  <si>
    <t>Block J: Length of Wastewater Sewers (km) by Equipment Health Index Band as at 31 March 2033 (Proposed Investment Case)</t>
  </si>
  <si>
    <t>Equipment Health Index (EHI) definitions</t>
  </si>
  <si>
    <t>Unable to quantify</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</si>
  <si>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</si>
  <si>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</si>
  <si>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</si>
  <si>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</si>
  <si>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</si>
  <si>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</si>
  <si>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</si>
  <si>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</si>
  <si>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</si>
  <si>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</si>
  <si>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</si>
  <si>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</si>
  <si>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</si>
  <si>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</si>
  <si>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</si>
  <si>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</si>
  <si>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</si>
  <si>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</si>
  <si>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</si>
  <si>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</si>
  <si>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</si>
  <si>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</si>
  <si>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</si>
  <si>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</si>
  <si>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</si>
  <si>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</si>
  <si>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</si>
  <si>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Length of network with actual asset age less than 65% of expected asset life</t>
  </si>
  <si>
    <t>Length of network with actual asset age between 85% and 100% of expected asset life</t>
  </si>
  <si>
    <t>Length of network with actual asset age more than 100% of expected asset life</t>
  </si>
  <si>
    <t>Length of network with actual asset age between 65% and 85% of expected asset life</t>
  </si>
  <si>
    <t>Capital expenditure</t>
  </si>
  <si>
    <t>Price profile</t>
  </si>
  <si>
    <t>Level of borrowing</t>
  </si>
  <si>
    <t>Base operating expenditure in 2024-25</t>
  </si>
  <si>
    <r>
      <t xml:space="preserve">Projected changes due to </t>
    </r>
    <r>
      <rPr>
        <i/>
        <sz val="11"/>
        <rFont val="Calibri"/>
        <family val="2"/>
        <scheme val="minor"/>
      </rPr>
      <t>[free text for additional OPEX projected changes]</t>
    </r>
  </si>
  <si>
    <t>Total incremental operating expenditure post efficiency</t>
  </si>
  <si>
    <t>Total operating expenditure post efficiency</t>
  </si>
  <si>
    <t>Reasonable Cost Contributions (RCC)</t>
  </si>
  <si>
    <t>8.57</t>
  </si>
  <si>
    <t>8.58</t>
  </si>
  <si>
    <t>8.59</t>
  </si>
  <si>
    <t>8.60</t>
  </si>
  <si>
    <t>8.61</t>
  </si>
  <si>
    <t>8.62</t>
  </si>
  <si>
    <t>8.63</t>
  </si>
  <si>
    <t>8.64</t>
  </si>
  <si>
    <t>8.65</t>
  </si>
  <si>
    <t>8.66</t>
  </si>
  <si>
    <t>8.67</t>
  </si>
  <si>
    <t>8.68</t>
  </si>
  <si>
    <t>8.69</t>
  </si>
  <si>
    <t>8.70</t>
  </si>
  <si>
    <t>Sub-asset category</t>
  </si>
  <si>
    <t>Unit cost of replacement (£m; 2024-25 price base)</t>
  </si>
  <si>
    <t>Surface Water Storage and Treatment (Nature-based)</t>
  </si>
  <si>
    <t>Event duration and flow monitoring for wastewater pumping station emergency overflows</t>
  </si>
  <si>
    <t>New event duration and flow monitors installed</t>
  </si>
  <si>
    <t>1.35</t>
  </si>
  <si>
    <t>Percentage reduction in operational emissions compared to 2006-07 baseline</t>
  </si>
  <si>
    <t>Deviations from reference scenario - opex</t>
  </si>
  <si>
    <t>Equipment/asset health index</t>
  </si>
  <si>
    <t>Per capita consumption (PCC)</t>
  </si>
  <si>
    <t>Asterisk definition</t>
  </si>
  <si>
    <t>The outcome measures marked with an asterisk are those that we consider there is scope to align with the measures in England and Wales. We are exploring this further with Scottish Water.</t>
  </si>
  <si>
    <t>1.36</t>
  </si>
  <si>
    <t>[Measure(s) to be proposed]</t>
  </si>
  <si>
    <t>Table 2. Enhancement and Growth Outputs and Investments</t>
  </si>
  <si>
    <t>R-MeX Retailer Experience Measure</t>
  </si>
  <si>
    <t>1.01</t>
  </si>
  <si>
    <t>1.02</t>
  </si>
  <si>
    <t>1.03</t>
  </si>
  <si>
    <t>1.04</t>
  </si>
  <si>
    <t>1.05</t>
  </si>
  <si>
    <t>UKCSI UK customer Satisfaction Index</t>
  </si>
  <si>
    <t>Three-year average per capita consumption*</t>
  </si>
  <si>
    <t>l/person /d</t>
  </si>
  <si>
    <t xml:space="preserve">Planned and unplanned interruptions </t>
  </si>
  <si>
    <t>1.37</t>
  </si>
  <si>
    <t>Repeat interruptions to water supply</t>
  </si>
  <si>
    <t>1.38</t>
  </si>
  <si>
    <t>Customers supplied by systems not capable of meeting demand during a worst historic drought</t>
  </si>
  <si>
    <t xml:space="preserve">Customers supplied by systems not capable of meeting peak demand </t>
  </si>
  <si>
    <t>1.39</t>
  </si>
  <si>
    <t>Estimated number of lead pipes remaining in public network</t>
  </si>
  <si>
    <t>Indicator of lead in customers supply pipes</t>
  </si>
  <si>
    <t>Drinking water quality risks across all systems above long-term tolerable threshold.</t>
  </si>
  <si>
    <t xml:space="preserve">Number of DWQR declared incidents </t>
  </si>
  <si>
    <t>Number of internal sewer flooding incidents*</t>
  </si>
  <si>
    <t>Number of properties at risk of internal flooding</t>
  </si>
  <si>
    <t>Investment emissions</t>
  </si>
  <si>
    <t>Biodiversity and Nature Based Solutions (interim measure)</t>
  </si>
  <si>
    <t>Biodiversity and Nature Based Solutions (final measure)</t>
  </si>
  <si>
    <t>land footprint (m2)</t>
  </si>
  <si>
    <t>Biodiversity net gain/improvement</t>
  </si>
  <si>
    <t>1.06</t>
  </si>
  <si>
    <t>1.07</t>
  </si>
  <si>
    <t>1.08</t>
  </si>
  <si>
    <t>1.09</t>
  </si>
  <si>
    <t>1.40</t>
  </si>
  <si>
    <t>1.41</t>
  </si>
  <si>
    <t>1.42</t>
  </si>
  <si>
    <t>1.43</t>
  </si>
  <si>
    <t xml:space="preserve">Total drinking water compliance </t>
  </si>
  <si>
    <t>Communities experience measure [measure to be proposed]</t>
  </si>
  <si>
    <t>1.44</t>
  </si>
  <si>
    <t>Capacity at WTW with new or optimised phosphate equipment</t>
  </si>
  <si>
    <t>Number of raw water supplies with improved water quality</t>
  </si>
  <si>
    <t>Number of sites with Water Framework Directive improvements</t>
  </si>
  <si>
    <t>Population equivalent of WWTW sites made compliant with standards - other</t>
  </si>
  <si>
    <t>7.5</t>
  </si>
  <si>
    <t>Total other costs</t>
  </si>
  <si>
    <t>Difference in operating expenditure - Scenario B</t>
  </si>
  <si>
    <t>Difference in operating expenditure - Scenario C</t>
  </si>
  <si>
    <t>Difference in other costs - Scenario B</t>
  </si>
  <si>
    <t>Difference in other costs - Scenario C</t>
  </si>
  <si>
    <t>Scenario B
Total SRC27</t>
  </si>
  <si>
    <t>Scenario C
Total SRC27</t>
  </si>
  <si>
    <t>Operational emissions (water)</t>
  </si>
  <si>
    <t>Operational emissions (wastewater)</t>
  </si>
  <si>
    <t>Carbon capture/sequestration</t>
  </si>
  <si>
    <t>Scenario B
Year 6
2032-33</t>
  </si>
  <si>
    <t>Scenario C
Year 6
2032-33</t>
  </si>
  <si>
    <t>Number of properties with meter installations for first time registered non-domestic premises</t>
  </si>
  <si>
    <t>Other growth expenditure</t>
  </si>
  <si>
    <t>Other enhancement expenditure</t>
  </si>
  <si>
    <t>Number of external sewer flooding</t>
  </si>
  <si>
    <t>Percentage compliance with SEPA discharge permits</t>
  </si>
  <si>
    <t>Taste and odour contacts*</t>
  </si>
  <si>
    <t>Discolouration and aeration contacts*</t>
  </si>
  <si>
    <t>Allocation of expenditure to climate change mitigation and adaptation (%)</t>
  </si>
  <si>
    <t>Operational emissions (net emissions)</t>
  </si>
  <si>
    <t>Vitrified clay</t>
  </si>
  <si>
    <t>Wastewater Treatment Works (Combined)</t>
  </si>
  <si>
    <t>Cess and Septic Tanks (Combined)</t>
  </si>
  <si>
    <t>Wastewater Treatment Works (Foul Only)</t>
  </si>
  <si>
    <t>Cess and Septic Tanks (Foul Only)</t>
  </si>
  <si>
    <t>Block D: Asset Replacement Surplus/Deficit in SRC27 (£m) (2024-25 Price Base)</t>
  </si>
  <si>
    <t>Cumulative surplus/deficit (£m) in SRC27</t>
  </si>
  <si>
    <t>Surface Water Storage and Treatment (Surface Water Only)</t>
  </si>
  <si>
    <t>EHI1</t>
  </si>
  <si>
    <t>EHI2</t>
  </si>
  <si>
    <t>EHI3</t>
  </si>
  <si>
    <t>EHI4</t>
  </si>
  <si>
    <t>EHIx</t>
  </si>
  <si>
    <t>Ground Water Sources</t>
  </si>
  <si>
    <t>Civil</t>
  </si>
  <si>
    <t>Water Treatment Works</t>
  </si>
  <si>
    <t>Infra</t>
  </si>
  <si>
    <t>Water Trunk Mains (Asbestos Cement)</t>
  </si>
  <si>
    <t>Water Distribution Mains (Asbestos Cement)</t>
  </si>
  <si>
    <t>Sewage Pumping Stations</t>
  </si>
  <si>
    <t>Sewage Treatment Works</t>
  </si>
  <si>
    <t>Sludge Treatment Centres</t>
  </si>
  <si>
    <t>3b.1</t>
  </si>
  <si>
    <t>3b.2</t>
  </si>
  <si>
    <t>3b.3</t>
  </si>
  <si>
    <t>3b.4</t>
  </si>
  <si>
    <t>3b.5</t>
  </si>
  <si>
    <t>3b.6</t>
  </si>
  <si>
    <t>3b.7</t>
  </si>
  <si>
    <t>3b.8</t>
  </si>
  <si>
    <t>3b.9</t>
  </si>
  <si>
    <t>3b.10</t>
  </si>
  <si>
    <t>3b.11</t>
  </si>
  <si>
    <t>3b.12</t>
  </si>
  <si>
    <t>3b.13</t>
  </si>
  <si>
    <t>3b.14</t>
  </si>
  <si>
    <t>3b.15</t>
  </si>
  <si>
    <t>3b.16</t>
  </si>
  <si>
    <t>3b.17</t>
  </si>
  <si>
    <t>3b.18</t>
  </si>
  <si>
    <t>3b.19</t>
  </si>
  <si>
    <t>3b.20</t>
  </si>
  <si>
    <t>3a.1</t>
  </si>
  <si>
    <t>3a.2</t>
  </si>
  <si>
    <t>3a.3</t>
  </si>
  <si>
    <t>3a.4</t>
  </si>
  <si>
    <t>3a.5</t>
  </si>
  <si>
    <t>3a.6</t>
  </si>
  <si>
    <t>3a.7</t>
  </si>
  <si>
    <t>3a.8</t>
  </si>
  <si>
    <t>3a.9</t>
  </si>
  <si>
    <t>3a.10</t>
  </si>
  <si>
    <t>3a.11</t>
  </si>
  <si>
    <t>3a.12</t>
  </si>
  <si>
    <t>3a.13</t>
  </si>
  <si>
    <t>3a.14</t>
  </si>
  <si>
    <t>3a.15</t>
  </si>
  <si>
    <t>3a.16</t>
  </si>
  <si>
    <t>3a.17</t>
  </si>
  <si>
    <t>3a.18</t>
  </si>
  <si>
    <t>3a.19</t>
  </si>
  <si>
    <t>3a.20</t>
  </si>
  <si>
    <t>3a.21</t>
  </si>
  <si>
    <t>3a.22</t>
  </si>
  <si>
    <t>3a.23</t>
  </si>
  <si>
    <t>3a.24</t>
  </si>
  <si>
    <t>3a.25</t>
  </si>
  <si>
    <t>3a.26</t>
  </si>
  <si>
    <t>3a.27</t>
  </si>
  <si>
    <t>3a.28</t>
  </si>
  <si>
    <t>3a.29</t>
  </si>
  <si>
    <t>3a.30</t>
  </si>
  <si>
    <t>3a.31</t>
  </si>
  <si>
    <t>3a.32</t>
  </si>
  <si>
    <t>3a.33</t>
  </si>
  <si>
    <t>3a.34</t>
  </si>
  <si>
    <t>3a.35</t>
  </si>
  <si>
    <t>3a.36</t>
  </si>
  <si>
    <t>3a.37</t>
  </si>
  <si>
    <t>3a.38</t>
  </si>
  <si>
    <t>3a.39</t>
  </si>
  <si>
    <t>3a.40</t>
  </si>
  <si>
    <t>3a.41</t>
  </si>
  <si>
    <t>3a.42</t>
  </si>
  <si>
    <t>3a.43</t>
  </si>
  <si>
    <t>3a.44</t>
  </si>
  <si>
    <t>3a.45</t>
  </si>
  <si>
    <t>3a.46</t>
  </si>
  <si>
    <t>3a.47</t>
  </si>
  <si>
    <t>3a.48</t>
  </si>
  <si>
    <t>3a.49</t>
  </si>
  <si>
    <t>3a.50</t>
  </si>
  <si>
    <t>3a.51</t>
  </si>
  <si>
    <t>3a.52</t>
  </si>
  <si>
    <t>3a.53</t>
  </si>
  <si>
    <t>3a.54</t>
  </si>
  <si>
    <t>3a.55</t>
  </si>
  <si>
    <t>3a.56</t>
  </si>
  <si>
    <t>3a.57</t>
  </si>
  <si>
    <t>3a.58</t>
  </si>
  <si>
    <t>3a.59</t>
  </si>
  <si>
    <t>3a.60</t>
  </si>
  <si>
    <t>3a.61</t>
  </si>
  <si>
    <t>3a.62</t>
  </si>
  <si>
    <t>3a.63</t>
  </si>
  <si>
    <t>3a.64</t>
  </si>
  <si>
    <t>3a.65</t>
  </si>
  <si>
    <t>3a.66</t>
  </si>
  <si>
    <t>3a.67</t>
  </si>
  <si>
    <t>3a.68</t>
  </si>
  <si>
    <t>3a.69</t>
  </si>
  <si>
    <t>3a.70</t>
  </si>
  <si>
    <t>3a.71</t>
  </si>
  <si>
    <t>3a.72</t>
  </si>
  <si>
    <t>3a.73</t>
  </si>
  <si>
    <t>3a.74</t>
  </si>
  <si>
    <t>3a.75</t>
  </si>
  <si>
    <t>3a.76</t>
  </si>
  <si>
    <t>3a.77</t>
  </si>
  <si>
    <t>3a.78</t>
  </si>
  <si>
    <t>3a.79</t>
  </si>
  <si>
    <t>3a.80</t>
  </si>
  <si>
    <t>3a.81</t>
  </si>
  <si>
    <t>3a.82</t>
  </si>
  <si>
    <t>3a.83</t>
  </si>
  <si>
    <t>3a.84</t>
  </si>
  <si>
    <t>3a.85</t>
  </si>
  <si>
    <t>Mapping to table 3b</t>
  </si>
  <si>
    <t>3b.9/3b.10</t>
  </si>
  <si>
    <t>Lateral drains (s105A sewers)</t>
  </si>
  <si>
    <t>Spun Iron (SI)</t>
  </si>
  <si>
    <t>Steel (S)</t>
  </si>
  <si>
    <t>Mapping to table 3a</t>
  </si>
  <si>
    <t>Table 3a. Maintenance Expenditure</t>
  </si>
  <si>
    <t>Table 3b. Asset Health</t>
  </si>
  <si>
    <t>Unmodelled</t>
  </si>
  <si>
    <t>Long life</t>
  </si>
  <si>
    <t>Increase or replacement of capacity of treated water storage for enhancement purposes or growth purposes</t>
  </si>
  <si>
    <t>Increase or replacement of capacity of raw water storage for enhancement purposes or growth purposes</t>
  </si>
  <si>
    <t>Increase or replacement of wastewater storage volume for enhancement purposes or growth purposes</t>
  </si>
  <si>
    <t>Total Water (Block B and Block E excluding Communication pipes - lead)</t>
  </si>
  <si>
    <t>Total Assets (Block B and Block E excluding Communication pipes - lead)</t>
  </si>
  <si>
    <t>Total Modelled Assets</t>
  </si>
  <si>
    <t>Total Unmodelled Assets</t>
  </si>
  <si>
    <t>Total Infinite-Life Assets</t>
  </si>
  <si>
    <t>Climate change mitigation</t>
  </si>
  <si>
    <t>Microbiology and organics and DBPs</t>
  </si>
  <si>
    <t>Network discharges</t>
  </si>
  <si>
    <t>Regulatory abstraction and impoundment</t>
  </si>
  <si>
    <t>Treatment improvements</t>
  </si>
  <si>
    <t>Carbon capture</t>
  </si>
  <si>
    <t>Resistance to threat</t>
  </si>
  <si>
    <t>Chronic issues on the waste network</t>
  </si>
  <si>
    <t>Long-term planning of the drainage service</t>
  </si>
  <si>
    <t>Customer &amp; community experience</t>
  </si>
  <si>
    <t>Service relocation</t>
  </si>
  <si>
    <t xml:space="preserve">Storm overflows </t>
  </si>
  <si>
    <t>Population equivalent of WWTW sites with environmental pollution risk reduced</t>
  </si>
  <si>
    <t xml:space="preserve">Number of climate change audits and studies </t>
  </si>
  <si>
    <t>Population equivalent of WTW sites with legacy sludge issues resolved</t>
  </si>
  <si>
    <t>Scottish Water Business Plan 2025 for the SRC 2027-33 period</t>
  </si>
  <si>
    <t>Forecast Financial Completion date (Gate 110)</t>
  </si>
  <si>
    <t>Demand-side improvements delivering benefits (excluding benefits from metering and leakage reductions)*</t>
  </si>
  <si>
    <t>Area subject to interventions to improve biodiversity*</t>
  </si>
  <si>
    <t>Meter upgrades - households*</t>
  </si>
  <si>
    <t>Meter upgrades - non-households*</t>
  </si>
  <si>
    <t>Length of potable water mains renewed*</t>
  </si>
  <si>
    <t>Additional WAFU benefit from supply interconnectors*</t>
  </si>
  <si>
    <t>Length of new supply interconnectors*</t>
  </si>
  <si>
    <t>Length of new resilience interconnectors*</t>
  </si>
  <si>
    <t>Increase in total flow to full treatment*</t>
  </si>
  <si>
    <t>Number of flow monitors installed at WWTW*</t>
  </si>
  <si>
    <t>Population equivalent of WWTW sites made compliant with standards - chemical removal*</t>
  </si>
  <si>
    <t>Population equivalent of WWTW sites made compliant with standards - phosphorus*</t>
  </si>
  <si>
    <t>Population equivalent of WWTW sites made compliant with standards - sanitary parameters*</t>
  </si>
  <si>
    <t>Number of screens installed*</t>
  </si>
  <si>
    <t>Number of studies completed*</t>
  </si>
  <si>
    <t>Reduction in leakage*</t>
  </si>
  <si>
    <t>Committed List forecast Acceptance date (Gate 100)</t>
  </si>
  <si>
    <t xml:space="preserve">Outputs that Scottish Water should not substitute have been marked with an asterisk in table 2 and in the definitions below. Scottish Water should not substitute them. </t>
  </si>
  <si>
    <t>Source</t>
  </si>
  <si>
    <t>Water Treatment</t>
  </si>
  <si>
    <t>Water Network</t>
  </si>
  <si>
    <t>Wastewater Network</t>
  </si>
  <si>
    <t>Wastewater Treatment</t>
  </si>
  <si>
    <t>Block B: Asset Health Under (Reference) Scenario A</t>
  </si>
  <si>
    <t>Block C: Asset Health Under Alternative Scenarios</t>
  </si>
  <si>
    <t>Water Trunk Mains (excl. Asbestos Cement)</t>
  </si>
  <si>
    <t>Water Distribution Mains (excl. Asbestos Cement)</t>
  </si>
  <si>
    <t>Total SRC27 maintenance expenditure (£m) (2024-25 price base)</t>
  </si>
  <si>
    <t>Long-term planned maintenance expenditure (£m) (2024-25 price base)</t>
  </si>
  <si>
    <t>3b.21</t>
  </si>
  <si>
    <t>Net Zero Emissions</t>
  </si>
  <si>
    <t>3b.22</t>
  </si>
  <si>
    <t>3b.23</t>
  </si>
  <si>
    <t>3b.24</t>
  </si>
  <si>
    <t>3b.25</t>
  </si>
  <si>
    <t>3b.26</t>
  </si>
  <si>
    <t>3b.27</t>
  </si>
  <si>
    <t>3b.28</t>
  </si>
  <si>
    <t>3b.29</t>
  </si>
  <si>
    <t>3b.30</t>
  </si>
  <si>
    <t>3b.31</t>
  </si>
  <si>
    <t>3b.32</t>
  </si>
  <si>
    <t>3b.33</t>
  </si>
  <si>
    <t>3b.34</t>
  </si>
  <si>
    <t>3b.35</t>
  </si>
  <si>
    <t>3b.36</t>
  </si>
  <si>
    <t>3b.37</t>
  </si>
  <si>
    <t>3b.38</t>
  </si>
  <si>
    <t>3b.39</t>
  </si>
  <si>
    <t>3b.40</t>
  </si>
  <si>
    <t>3b.41</t>
  </si>
  <si>
    <t>3b.42</t>
  </si>
  <si>
    <t>3b.43</t>
  </si>
  <si>
    <t>3b.44</t>
  </si>
  <si>
    <t>3b.45</t>
  </si>
  <si>
    <t>3b.46</t>
  </si>
  <si>
    <t>3b.47</t>
  </si>
  <si>
    <t>3b.48</t>
  </si>
  <si>
    <t>3b.49</t>
  </si>
  <si>
    <t>3b.50</t>
  </si>
  <si>
    <t>3b.51</t>
  </si>
  <si>
    <t>3b.52</t>
  </si>
  <si>
    <t>3b.53</t>
  </si>
  <si>
    <t>3b.54</t>
  </si>
  <si>
    <t>3b.55</t>
  </si>
  <si>
    <t>3b.56</t>
  </si>
  <si>
    <t>3b.57</t>
  </si>
  <si>
    <t>3b.58</t>
  </si>
  <si>
    <t>3b.59</t>
  </si>
  <si>
    <t>3b.60</t>
  </si>
  <si>
    <t>3b.61</t>
  </si>
  <si>
    <t>3b.62</t>
  </si>
  <si>
    <t>3b.63</t>
  </si>
  <si>
    <t>3b.64</t>
  </si>
  <si>
    <t>3b.65</t>
  </si>
  <si>
    <t>3b.66</t>
  </si>
  <si>
    <t>3b.67</t>
  </si>
  <si>
    <t>3b.68</t>
  </si>
  <si>
    <t>3b.69</t>
  </si>
  <si>
    <t>3b.70</t>
  </si>
  <si>
    <t>Block E: Average Annual Capital Expenditure by Scenario (£m) (2024-25 Price Base)</t>
  </si>
  <si>
    <t>Average annual capital expenditure over SRC27 period under (Reference) Scenario A</t>
  </si>
  <si>
    <t>Average annual capital expenditure over SRC27 period under Scenario B</t>
  </si>
  <si>
    <t>Average annual capital expenditure over SRC27 period under Scenario C</t>
  </si>
  <si>
    <t>Forecast Start On Site date</t>
  </si>
  <si>
    <t>Committed List forecast Financial Completion date (Gate 110)</t>
  </si>
  <si>
    <t>Level 1 asset model categorisations</t>
  </si>
  <si>
    <t>Number of Event Duration Monitors (EDM) deployed*</t>
  </si>
  <si>
    <t xml:space="preserve">PFI expenditure </t>
  </si>
  <si>
    <t>Base PFI expenditure in 2024-25</t>
  </si>
  <si>
    <t>Projected changes due to flows and loads</t>
  </si>
  <si>
    <t>Total PFI expenditure</t>
  </si>
  <si>
    <t>PFI-3</t>
  </si>
  <si>
    <t>PFI-4</t>
  </si>
  <si>
    <t>7.3c</t>
  </si>
  <si>
    <t>7.3d</t>
  </si>
  <si>
    <t>7.41</t>
  </si>
  <si>
    <t>7.42</t>
  </si>
  <si>
    <t>7.43</t>
  </si>
  <si>
    <t>Total change in PFI expenditure</t>
  </si>
  <si>
    <t>Projected additional costs of operating the returning PFI</t>
  </si>
  <si>
    <t>Projected lower PFI fee for the returning PFI</t>
  </si>
  <si>
    <t>Block A: Operating Expenditure</t>
  </si>
  <si>
    <t>Block C: Other Costs</t>
  </si>
  <si>
    <t>Block D: Financial Assumptions</t>
  </si>
  <si>
    <t>Block E: Property/Population Growth Assumptions</t>
  </si>
  <si>
    <t>Asset health as at 31 March 2025 (% total assets)</t>
  </si>
  <si>
    <t>Asset health as at 31 March 2033 (% total assets)</t>
  </si>
  <si>
    <t>Asset health as at 31 March 2051 (% total assets)</t>
  </si>
  <si>
    <t>Asset health as at 31 March 2033 under Scenario B (% total assets)</t>
  </si>
  <si>
    <t>Asset health as at 31 March 2033 under Scenario C (% total assets)</t>
  </si>
  <si>
    <t>Incremental expenditure (£m; 2024-25 price base)</t>
  </si>
  <si>
    <t>Expenditure (£m; 2024-25 price base)</t>
  </si>
  <si>
    <t>Cost (£m; 2024-25 price base)</t>
  </si>
  <si>
    <t>Block K: Phosphorus Removal Project</t>
  </si>
  <si>
    <t>Block L: Sanitary Tightened Permit Project</t>
  </si>
  <si>
    <t>Block M: Storm Overflows Project</t>
  </si>
  <si>
    <t>Block N: Water Resources Project</t>
  </si>
  <si>
    <t>Is this a phosphorus removal project?</t>
  </si>
  <si>
    <t>Is this a sanitary tightened permit project?</t>
  </si>
  <si>
    <t>Is this a storm overflows project?</t>
  </si>
  <si>
    <t>Project type</t>
  </si>
  <si>
    <t>Is this a water resources project?</t>
  </si>
  <si>
    <t>Initial Expenditure (£m; 2024-25 Price Base)</t>
  </si>
  <si>
    <t>Reduction in Operating Expenditure 
(£m; Compared to 2024-25; 2024-25 Price Base)</t>
  </si>
  <si>
    <t>Reduction in Capital Expenditure 
(£m; Compared to 2024-25; 2024-25 Price Base)</t>
  </si>
  <si>
    <t>The Counterfactual [Forecast Operating Expenditure in the Absence of Transformation Project] (£m; 2024-25 Price Base)</t>
  </si>
  <si>
    <t>The Counterfactual [Forecast Capital Expenditure in the Absence of Transformation Project] (£m; 2024-25 Price Base)</t>
  </si>
  <si>
    <t>Forecast Operating Expenditure Avoided 
(£m; 2024-25 Price Base)</t>
  </si>
  <si>
    <t>Forecast Capital Expenditure Avoided 
(£m; 2024-25 Price Base)</t>
  </si>
  <si>
    <t>Block A: Water</t>
  </si>
  <si>
    <t>Column Reference</t>
  </si>
  <si>
    <t>Block A: Wastewater</t>
  </si>
  <si>
    <t>Totex Expenditure (£m; 2024-25 Price Base)</t>
  </si>
  <si>
    <t>Capex Expenditure (£m; 2024-25 Price Base)</t>
  </si>
  <si>
    <t>Block B: PFI Expenditure</t>
  </si>
  <si>
    <t>Other cost category</t>
  </si>
  <si>
    <t>Block B: Summary Costs for Scenario B</t>
  </si>
  <si>
    <t>Block C: Summary Costs for Scenario C</t>
  </si>
  <si>
    <t>Block A: Summary Costs for (Reference) Scenario A</t>
  </si>
  <si>
    <t>Reporting year basis</t>
  </si>
  <si>
    <t>Year -2
2025-26</t>
  </si>
  <si>
    <t>Actual
2024-25</t>
  </si>
  <si>
    <t>Year -1
2026-27</t>
  </si>
  <si>
    <t>Reporting Basis</t>
  </si>
  <si>
    <t>Refurbishment</t>
  </si>
  <si>
    <t>Repair</t>
  </si>
  <si>
    <t>8.71</t>
  </si>
  <si>
    <t>8.72</t>
  </si>
  <si>
    <t>8.73</t>
  </si>
  <si>
    <t>8.74</t>
  </si>
  <si>
    <t>8.75</t>
  </si>
  <si>
    <t>8.76</t>
  </si>
  <si>
    <t>8.77</t>
  </si>
  <si>
    <t>8.78</t>
  </si>
  <si>
    <t>8.79</t>
  </si>
  <si>
    <t>8.80</t>
  </si>
  <si>
    <t>Column "Reporting Year Basis"</t>
  </si>
  <si>
    <t>Financial year</t>
  </si>
  <si>
    <t>Calendar year</t>
  </si>
  <si>
    <t>Refurbish</t>
  </si>
  <si>
    <t>Allocation of expenditure to maintenance: refurbishment (%)</t>
  </si>
  <si>
    <t>Allocation of expenditure to maintenance: repair (%)</t>
  </si>
  <si>
    <t>Repair intervention</t>
  </si>
  <si>
    <t>Refurbishment intervention</t>
  </si>
  <si>
    <t>9a</t>
  </si>
  <si>
    <t>9b</t>
  </si>
  <si>
    <t>Base year</t>
  </si>
  <si>
    <t>Actual Level of Service</t>
  </si>
  <si>
    <t>WwTW grey/hybrid</t>
  </si>
  <si>
    <t>8a</t>
  </si>
  <si>
    <t>8b</t>
  </si>
  <si>
    <t>6a</t>
  </si>
  <si>
    <t>6b</t>
  </si>
  <si>
    <t>Primary Ministerial Objective</t>
  </si>
  <si>
    <t>8.81</t>
  </si>
  <si>
    <t>8.82</t>
  </si>
  <si>
    <t>Projected changes attributed to Enhancement and Growth Projects - pre efficiency</t>
  </si>
  <si>
    <t>7.12a</t>
  </si>
  <si>
    <t>7.12b</t>
  </si>
  <si>
    <t>7.12c</t>
  </si>
  <si>
    <t>7.12d</t>
  </si>
  <si>
    <t>7.13</t>
  </si>
  <si>
    <t>Efficiency - catch up</t>
  </si>
  <si>
    <t>Non-household billed properties</t>
  </si>
  <si>
    <t>Non-household connected properties</t>
  </si>
  <si>
    <t>7.44</t>
  </si>
  <si>
    <t>7.45</t>
  </si>
  <si>
    <t>7.46</t>
  </si>
  <si>
    <t>7.47</t>
  </si>
  <si>
    <t>Total billed properties</t>
  </si>
  <si>
    <t>Total connected properties</t>
  </si>
  <si>
    <t>Total billed properties not connected for property drainage</t>
  </si>
  <si>
    <t>7.48</t>
  </si>
  <si>
    <t>Total billed supply points not connected for property drainage</t>
  </si>
  <si>
    <t>Number of areas at risk of external flooding</t>
  </si>
  <si>
    <t>Hectares</t>
  </si>
  <si>
    <t>7a</t>
  </si>
  <si>
    <t>7b</t>
  </si>
  <si>
    <t>Primary Delivery Vehicle</t>
  </si>
  <si>
    <t>Line 8.16 onwards</t>
  </si>
  <si>
    <t xml:space="preserve">Removed "Transformation activity" lines 8.16, 8.38 and 8.62. Updated line references and guidance accordingly.
</t>
  </si>
  <si>
    <t>1-23</t>
  </si>
  <si>
    <t>Line 8.6 onwards</t>
  </si>
  <si>
    <r>
      <t xml:space="preserve">Added new lines for refurbishment investment. Changed existing repair and refurbishment lines to include only repair. </t>
    </r>
    <r>
      <rPr>
        <sz val="12"/>
        <rFont val="Calibri"/>
        <family val="2"/>
      </rPr>
      <t>Updated line references and guidance accordingly.</t>
    </r>
    <r>
      <rPr>
        <sz val="12"/>
        <color theme="1"/>
        <rFont val="Calibri"/>
        <family val="2"/>
      </rPr>
      <t xml:space="preserve">
</t>
    </r>
  </si>
  <si>
    <t>1-22</t>
  </si>
  <si>
    <t xml:space="preserve">Removed formulas and greyed out cells in "SRC27 Total" and "Total" columns in Block E.
</t>
  </si>
  <si>
    <t>1-21</t>
  </si>
  <si>
    <t>1-20</t>
  </si>
  <si>
    <t>1-19</t>
  </si>
  <si>
    <t xml:space="preserve">Line 7.29 onwards
</t>
  </si>
  <si>
    <t>1-18</t>
  </si>
  <si>
    <t>Line 7.5: Efficiency - catch up
Line 7.6: Efficiency - frontier shift</t>
  </si>
  <si>
    <t xml:space="preserve">Updated definition for efficiency lines to require SW to indicate in the commentary how much of the catch-up and frontier shift efficiency each result from transformation projects.
</t>
  </si>
  <si>
    <t>1-17</t>
  </si>
  <si>
    <t xml:space="preserve">Updated lines 7.4a and 7.4b to remove reference to "transformation". 
Renamed line 7.5 as "Efficiency - catch up". 
Removed line 7.7 "Efficiency - from Enhancement, Growth and Transformation".
Updated line references and guidance accordingly.
</t>
  </si>
  <si>
    <t>1-16</t>
  </si>
  <si>
    <t>Cols 2 to 8: Initial Expenditure</t>
  </si>
  <si>
    <t xml:space="preserve">Updated definition for "Initial Expenditure" columns to require Scottish Water to indicate in the commentary how much of this initial expenditure for each transformation initiative brings about operating expenditure savings.
</t>
  </si>
  <si>
    <t>1-15</t>
  </si>
  <si>
    <t>NA</t>
  </si>
  <si>
    <t>1-14</t>
  </si>
  <si>
    <t>Table 5. SRC27 Projects Programmes</t>
  </si>
  <si>
    <t>Col 132: Interconnectors only: transfer capacity (Ml/d)</t>
  </si>
  <si>
    <t xml:space="preserve">Removed columns 132 to 135. Renumbered column 136 and updated guidance accordingly.
</t>
  </si>
  <si>
    <t>1-13</t>
  </si>
  <si>
    <t>Col 126: Project type (Storm overflows project)</t>
  </si>
  <si>
    <t xml:space="preserve">Updated dropdown options for column 126 as follows:
- changed "WwTW grey" option to "WwTW grey/hybrid"; and
- removed "screen only" option.
Updated guidance accordingly.
</t>
  </si>
  <si>
    <t>1-12</t>
  </si>
  <si>
    <t>Col 64: Output or intervention type
Col 89: Output or intervention type</t>
  </si>
  <si>
    <t xml:space="preserve">Updated dropdown options for "Output or intervention type" columns to separate repair and refurbishment interventions. Updated guidance accordingly. 
</t>
  </si>
  <si>
    <t>1-11</t>
  </si>
  <si>
    <t>Col 9a: Allocation of expenditure to maintenance: repair (%)
Col 9b: Allocation of expenditure to maintenance: refurbishment (%)</t>
  </si>
  <si>
    <r>
      <t xml:space="preserve">Added new column "Allocation of expenditure to maintenance: refurbishment (%)". Changed "Allocation of expenditure to maintenance: repair &amp; refurbishment (%)" column to include only repair. </t>
    </r>
    <r>
      <rPr>
        <sz val="12"/>
        <rFont val="Calibri"/>
        <family val="2"/>
      </rPr>
      <t xml:space="preserve">Updated guidance accordingly. </t>
    </r>
    <r>
      <rPr>
        <sz val="12"/>
        <color theme="1"/>
        <rFont val="Calibri"/>
        <family val="2"/>
      </rPr>
      <t xml:space="preserve">
</t>
    </r>
  </si>
  <si>
    <t>1-10</t>
  </si>
  <si>
    <t>Col 6a: Benefit type: grey, hybrid or blue-green solution
Col 6b: Benefit type: catchment or local solution 
Col 7a: Primary Ministerial Objective
Col 7b: Primary Delivery Vehicle</t>
  </si>
  <si>
    <t>1-9</t>
  </si>
  <si>
    <t>Lines 3b.22-3b.31, 3b.33-3b.47, 3b.49-3b.51, 3b.53-3b.62</t>
  </si>
  <si>
    <t>1-8</t>
  </si>
  <si>
    <t>Col 8a: Repair (Total SRC27 maintenance expenditure)
Col 8b: Refurbish (Total SRC27 maintenance expenditure)</t>
  </si>
  <si>
    <t xml:space="preserve">Added new column for repair expenditure. Updated existing repair and refurbishment expenditure column to include only refurbishment. Updated column numbering and guidance accordingly. 
</t>
  </si>
  <si>
    <t>1-7</t>
  </si>
  <si>
    <t>Col 32: Cumulative surplus/deficit (£m) in SRC27
Line 3a.31: Total Water
Line 3a.85: Total Assets</t>
  </si>
  <si>
    <t xml:space="preserve">Updated column 32 formula in total lines 3a.31 and 3a.85 to include replacement expenditure for lead communication pipes from column 19, line 3a.24.
</t>
  </si>
  <si>
    <t>1-6</t>
  </si>
  <si>
    <t>Lines 3a.1-3a.30, 3a.32-3a.47, 3a.50-3a.60, 3a.63-3a.75</t>
  </si>
  <si>
    <t>1-5</t>
  </si>
  <si>
    <t>All columns</t>
  </si>
  <si>
    <r>
      <t xml:space="preserve">Added new columns for refurbishment investment. Updated existing repair and refurbishment columns to include only repair. Updated column numbering, formulas and </t>
    </r>
    <r>
      <rPr>
        <sz val="12"/>
        <rFont val="Calibri"/>
        <family val="2"/>
      </rPr>
      <t xml:space="preserve">guidance accordingly. </t>
    </r>
    <r>
      <rPr>
        <sz val="12"/>
        <color theme="1"/>
        <rFont val="Calibri"/>
        <family val="2"/>
      </rPr>
      <t xml:space="preserve">
</t>
    </r>
  </si>
  <si>
    <t>1-4</t>
  </si>
  <si>
    <t>Line 1.27: Number of areas at risk of external flooding</t>
  </si>
  <si>
    <t xml:space="preserve">Line title updated for line 1.27 to "Number of areas at risk of external flooding" (change from "properties" to "areas" to align with the definition).
</t>
  </si>
  <si>
    <t>1-3</t>
  </si>
  <si>
    <t>Line 1.07: Percentage reduction of three-year average leakage
Line 1.08: Leakage reduction in areas with supply-demand balance deficit
Line 1.10: Three-year average per capita consumption
Line 1.20: Indicator of lead in customers supply pipes</t>
  </si>
  <si>
    <t xml:space="preserve">Updated the following definitions: 
- Outcomes 1.07, 1.08, 1.10 (outcomes related to water balance): Removal of "The measure is reported based on the calendar year." SW may decide and specify in column 1 whether this is based on calendar or financial year. 
- Outcome 1.20 (lead indicator): Definition updated from "greater than" to "not greater than", as proposed in the draft business plan.
</t>
  </si>
  <si>
    <t>1-2</t>
  </si>
  <si>
    <t>Col 1: Reporting year basis
Col 2: Base year
Col 3: Actual 2024-25
Col 4: Year -2 2025-26
Col 5: Year -1 2026-27</t>
  </si>
  <si>
    <t>1-1</t>
  </si>
  <si>
    <t xml:space="preserve">Replaced references to Scottish Government Investment Group (SGIG) with Water Industry Investment Group (WIIG).
</t>
  </si>
  <si>
    <t>0-2</t>
  </si>
  <si>
    <t>Guidance document</t>
  </si>
  <si>
    <t>0-1</t>
  </si>
  <si>
    <t>Lines/columns affected (final references)</t>
  </si>
  <si>
    <t>Change description</t>
  </si>
  <si>
    <t>Change reference</t>
  </si>
  <si>
    <t>Table</t>
  </si>
  <si>
    <t>Log of changes to the Business Plan tables since December 2024 Business Plan tables</t>
  </si>
  <si>
    <r>
      <t>Updated "Functional Activity" categories to align with list provided by SW in draft business plan Table 3a commentary</t>
    </r>
    <r>
      <rPr>
        <sz val="12"/>
        <rFont val="Calibri"/>
        <family val="2"/>
      </rPr>
      <t>. Updated guidance accordingly.</t>
    </r>
    <r>
      <rPr>
        <sz val="12"/>
        <color theme="1"/>
        <rFont val="Calibri"/>
        <family val="2"/>
      </rPr>
      <t xml:space="preserve">
</t>
    </r>
  </si>
  <si>
    <t xml:space="preserve">Added new line to separate "Total billed properties not connected for property drainage" and "Total billed supply points not connected for property drainage". Updated guidance accordingly.
</t>
  </si>
  <si>
    <t xml:space="preserve">Updated guidance to reflect some of the most material methodology clarifications from WICS' feedback on the draft business plan. For example:
- Added sub-sections "Ministerial Objectives", "Operating-based solutions" and "Balance between repair, refurbishment and replacement" to chapter "Common Definitions". 
- Added clarifications to "Scenarios" sub-section in chapter "Common Definitions".
- Added clarifications to guidance for Tables 1, 3a, 3b and 5.
</t>
  </si>
  <si>
    <r>
      <rPr>
        <sz val="12"/>
        <rFont val="Calibri"/>
        <family val="2"/>
      </rPr>
      <t>Added new columns for reporting year basis, base year indication, actual 2024-25, forecast 2025-26 and 2026-27. Updated column numbering and guidance accordingly. Added drop-down menu to "Reporting year basis" column with options "Financial year" and "Calendar year".</t>
    </r>
    <r>
      <rPr>
        <sz val="12"/>
        <color rgb="FFC00000"/>
        <rFont val="Calibri"/>
        <family val="2"/>
      </rPr>
      <t xml:space="preserve">
</t>
    </r>
  </si>
  <si>
    <r>
      <t xml:space="preserve">Updated "Functional Activity" categories to standardise categories between Tables 3a and 3b and to align with list provided by SW in draft business plan Table 3a commentary. </t>
    </r>
    <r>
      <rPr>
        <sz val="12"/>
        <rFont val="Calibri"/>
        <family val="2"/>
      </rPr>
      <t>Updated guidance accordingly.
Changed functional activity for lines 3a.11 and 3a.12 from Source (raw) to Water Treatment to align with Table 3b.</t>
    </r>
    <r>
      <rPr>
        <sz val="12"/>
        <color theme="1"/>
        <rFont val="Calibri"/>
        <family val="2"/>
      </rPr>
      <t xml:space="preserve">
</t>
    </r>
  </si>
  <si>
    <t>Added new column 7a for "Primary Ministerial Objective" and 7b for "Primary Delivery Vehicle". Renumbered previous columns 6 and 7 to 6a and 6b. Updated guidance accordingly.</t>
  </si>
  <si>
    <t>Updated guidance to clarify that if a project invests in more than one enhancement area, such as phosphorus removal and addressing sanitary permits, Scottish Water should allocate the proposed expenditure to these different areas and report the allocated expenditure and corresponding cost drivers in separate lines.
Updated "reference" column in definitions for Blocks K to N to reflect Ofwat’s Price Control Deliverable appendix to the PR24 Final Determinations.</t>
  </si>
  <si>
    <t xml:space="preserve">Added new lines for non-household billed properties and non-household connected properties to Block E. Updated line titles and formulas for total property lines to include only household and non-household property lines. Updated line references and guidance accordingly.
</t>
  </si>
  <si>
    <t>Line 7.4a: Projected changes attributed to Enhancement and Growth Projects - pre efficiency
Line 7.4b: Projected changes attributed to Enhancement and Growth Projects - pre efficiency
Line 7.5: Efficiency - catch up</t>
  </si>
  <si>
    <t>Line 7.41: Total billed properties not connected for property drainage
Line 7.42: Total billed supply points not connected for property drainage</t>
  </si>
  <si>
    <t>Updated guidance to specify that the commentary for billed property and connected property lines should indicate the number of surface drainage only properties for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</si>
</sst>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00"/>
    <numFmt numFmtId="166" formatCode="#,##0.0"/>
    <numFmt numFmtId="167" formatCode="0.000%"/>
  </numFmts>
  <fonts count="52">
    <font>
      <sz val="11"/>
      <color theme="1"/>
      <name val="Calibri"/>
      <family val="2"/>
      <scheme val="minor"/>
    </font>
    <font>
      <b/>
      <sz val="11"/>
      <color theme="1"/>
      <name val="Calibri"/>
      <family val="2"/>
      <scheme val="minor"/>
    </font>
    <font>
      <b/>
      <sz val="15"/>
      <color theme="3"/>
      <name val="Calibri"/>
      <family val="2"/>
      <scheme val="minor"/>
    </font>
    <font>
      <sz val="11"/>
      <color theme="1"/>
      <name val="Calibri"/>
      <family val="2"/>
    </font>
    <font>
      <b/>
      <sz val="11"/>
      <name val="Calibri"/>
      <family val="2"/>
      <scheme val="minor"/>
    </font>
    <font>
      <sz val="11"/>
      <name val="Calibri"/>
      <family val="2"/>
    </font>
    <font>
      <sz val="11"/>
      <name val="Calibri"/>
      <family val="2"/>
      <scheme val="minor"/>
    </font>
    <font>
      <i/>
      <sz val="11"/>
      <color theme="1"/>
      <name val="Calibri"/>
      <family val="2"/>
      <scheme val="minor"/>
    </font>
    <font>
      <sz val="11"/>
      <color rgb="FFFF0000"/>
      <name val="Calibri"/>
      <family val="2"/>
      <scheme val="minor"/>
    </font>
    <font>
      <sz val="11"/>
      <color rgb="FF000000"/>
      <name val="Calibri"/>
      <family val="2"/>
      <scheme val="minor"/>
    </font>
    <font>
      <sz val="8"/>
      <name val="Calibri"/>
      <family val="2"/>
      <scheme val="minor"/>
    </font>
    <font>
      <sz val="10"/>
      <name val="CG Omega"/>
    </font>
    <font>
      <b/>
      <sz val="11"/>
      <color rgb="FFFF0000"/>
      <name val="Calibri"/>
      <family val="2"/>
      <scheme val="minor"/>
    </font>
    <font>
      <u/>
      <sz val="11"/>
      <color theme="10"/>
      <name val="Calibri"/>
      <family val="2"/>
      <scheme val="minor"/>
    </font>
    <font>
      <sz val="10"/>
      <name val="Arial"/>
      <family val="2"/>
    </font>
    <font>
      <sz val="10"/>
      <name val="Arial"/>
      <family val="2"/>
    </font>
    <font>
      <b/>
      <sz val="11"/>
      <color theme="1"/>
      <name val="Calibri"/>
      <family val="2"/>
    </font>
    <font>
      <b/>
      <sz val="11"/>
      <name val="Calibri"/>
      <family val="2"/>
    </font>
    <font>
      <i/>
      <sz val="11"/>
      <name val="Calibri"/>
      <family val="2"/>
    </font>
    <font>
      <sz val="11"/>
      <color rgb="FFFF0000"/>
      <name val="Calibri"/>
      <family val="2"/>
    </font>
    <font>
      <sz val="12"/>
      <color theme="1"/>
      <name val="Calibri"/>
      <family val="2"/>
      <scheme val="minor"/>
    </font>
    <font>
      <sz val="11"/>
      <color theme="1"/>
      <name val="Arial"/>
      <family val="2"/>
    </font>
    <font>
      <i/>
      <sz val="11"/>
      <name val="Calibri"/>
      <family val="2"/>
      <scheme val="minor"/>
    </font>
    <font>
      <sz val="12"/>
      <color theme="0"/>
      <name val="Calibri"/>
      <family val="2"/>
      <scheme val="minor"/>
    </font>
    <font>
      <b/>
      <sz val="12"/>
      <name val="Calibri"/>
      <family val="2"/>
      <scheme val="minor"/>
    </font>
    <font>
      <sz val="11"/>
      <color theme="0"/>
      <name val="Calibri"/>
      <family val="2"/>
      <scheme val="minor"/>
    </font>
    <font>
      <b/>
      <sz val="13"/>
      <color theme="3"/>
      <name val="Arial"/>
      <family val="2"/>
    </font>
    <font>
      <sz val="11"/>
      <color theme="9"/>
      <name val="Calibri"/>
      <family val="2"/>
      <scheme val="minor"/>
    </font>
    <font>
      <b/>
      <sz val="12"/>
      <color theme="1"/>
      <name val="Calibri"/>
      <family val="2"/>
      <scheme val="minor"/>
    </font>
    <font>
      <i/>
      <sz val="11"/>
      <color rgb="FFFF0000"/>
      <name val="Calibri"/>
      <family val="2"/>
      <scheme val="minor"/>
    </font>
    <font>
      <i/>
      <sz val="11"/>
      <color rgb="FF00B0F0"/>
      <name val="Calibri"/>
      <family val="2"/>
      <scheme val="minor"/>
    </font>
    <font>
      <b/>
      <vertAlign val="superscript"/>
      <sz val="11"/>
      <name val="Calibri"/>
      <family val="2"/>
      <scheme val="minor"/>
    </font>
    <font>
      <b/>
      <sz val="20"/>
      <color theme="1"/>
      <name val="Calibri"/>
      <family val="2"/>
    </font>
    <font>
      <b/>
      <vertAlign val="superscript"/>
      <sz val="11"/>
      <name val="Calibri"/>
      <family val="2"/>
    </font>
    <font>
      <b/>
      <sz val="20"/>
      <color theme="1"/>
      <name val="Calibri"/>
      <family val="2"/>
      <scheme val="minor"/>
    </font>
    <font>
      <b/>
      <sz val="20"/>
      <name val="Calibri"/>
      <family val="2"/>
      <scheme val="minor"/>
    </font>
    <font>
      <b/>
      <sz val="11"/>
      <color theme="1"/>
      <name val="Calibri"/>
      <family val="2"/>
    </font>
    <font>
      <sz val="11"/>
      <color theme="1"/>
      <name val="Calibri"/>
      <family val="2"/>
    </font>
    <font>
      <sz val="11"/>
      <name val="Calibri"/>
      <family val="2"/>
    </font>
    <font>
      <sz val="11"/>
      <color theme="1"/>
      <name val="Calibri"/>
      <family val="2"/>
      <scheme val="minor"/>
    </font>
    <font>
      <sz val="11"/>
      <color theme="1"/>
      <name val="Calibri"/>
      <family val="2"/>
    </font>
    <font>
      <b/>
      <sz val="11"/>
      <color theme="1"/>
      <name val="Calibri"/>
      <family val="2"/>
    </font>
    <font>
      <sz val="11"/>
      <color rgb="FFFF0000"/>
      <name val="Calibri"/>
      <family val="2"/>
    </font>
    <font>
      <sz val="11"/>
      <name val="Calibri"/>
      <family val="2"/>
    </font>
    <font>
      <b/>
      <sz val="11"/>
      <name val="Calibri"/>
      <family val="2"/>
    </font>
    <font>
      <b/>
      <sz val="20"/>
      <name val="Calibri"/>
      <family val="2"/>
    </font>
    <font>
      <u/>
      <sz val="11"/>
      <name val="Calibri"/>
      <family val="2"/>
      <scheme val="minor"/>
    </font>
    <font>
      <sz val="12"/>
      <color theme="1"/>
      <name val="Calibri"/>
      <family val="2"/>
    </font>
    <font>
      <b/>
      <sz val="12"/>
      <name val="Calibri"/>
      <family val="2"/>
    </font>
    <font>
      <b/>
      <sz val="12"/>
      <color theme="1"/>
      <name val="Calibri"/>
      <family val="2"/>
    </font>
    <font>
      <sz val="12"/>
      <name val="Calibri"/>
      <family val="2"/>
    </font>
    <font>
      <sz val="12"/>
      <color rgb="FFC00000"/>
      <name val="Calibri"/>
      <family val="2"/>
    </font>
  </fonts>
  <fills count="9">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79998168889431442"/>
        <bgColor indexed="64"/>
      </patternFill>
    </fill>
  </fills>
  <borders count="17">
    <border>
      <left/>
      <right/>
      <top/>
      <bottom/>
      <diagonal/>
    </border>
    <border>
      <left/>
      <right/>
      <top/>
      <bottom style="thick">
        <color theme="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ck">
        <color theme="4" tint="0.499984740745262"/>
      </bottom>
      <diagonal/>
    </border>
    <border>
      <left/>
      <right style="thin">
        <color indexed="64"/>
      </right>
      <top/>
      <bottom/>
      <diagonal/>
    </border>
    <border>
      <left/>
      <right style="thin">
        <color indexed="64"/>
      </right>
      <top style="thin">
        <color indexed="64"/>
      </top>
      <bottom/>
      <diagonal/>
    </border>
  </borders>
  <cellStyleXfs count="14">
    <xf numFmtId="0" fontId="0" fillId="0" borderId="0"/>
    <xf numFmtId="0" fontId="2" fillId="0" borderId="1" applyNumberFormat="0" applyFill="0" applyAlignment="0" applyProtection="0"/>
    <xf numFmtId="0" fontId="13" fillId="0" borderId="0" applyNumberFormat="0" applyFill="0" applyBorder="0" applyAlignment="0" applyProtection="0"/>
    <xf numFmtId="0" fontId="11" fillId="0" borderId="0"/>
    <xf numFmtId="0" fontId="15" fillId="0" borderId="0"/>
    <xf numFmtId="0" fontId="15" fillId="0" borderId="0"/>
    <xf numFmtId="0" fontId="21" fillId="0" borderId="0"/>
    <xf numFmtId="0" fontId="14" fillId="0" borderId="0"/>
    <xf numFmtId="0" fontId="21" fillId="0" borderId="0"/>
    <xf numFmtId="0" fontId="26" fillId="0" borderId="14" applyNumberFormat="0" applyFill="0" applyAlignment="0" applyProtection="0"/>
    <xf numFmtId="0" fontId="21" fillId="0" borderId="0"/>
    <xf numFmtId="0" fontId="21" fillId="0" borderId="0"/>
    <xf numFmtId="9" fontId="39" fillId="0" borderId="0" applyFont="0" applyFill="0" applyBorder="0" applyAlignment="0" applyProtection="0"/>
    <xf numFmtId="43" fontId="39" fillId="0" borderId="0" applyFont="0" applyFill="0" applyBorder="0" applyAlignment="0" applyProtection="0"/>
  </cellStyleXfs>
  <cellXfs count="425">
    <xf numFmtId="0" fontId="0" fillId="0" borderId="0" xfId="0"/>
    <xf numFmtId="0" fontId="0" fillId="0" borderId="0" xfId="0" applyAlignment="1">
      <alignment wrapText="1"/>
    </xf>
    <xf numFmtId="0" fontId="0" fillId="0" borderId="0" xfId="0" applyAlignment="1">
      <alignment vertical="top"/>
    </xf>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xf numFmtId="0" fontId="0" fillId="0" borderId="3" xfId="0" applyBorder="1"/>
    <xf numFmtId="0" fontId="8" fillId="0" borderId="0" xfId="0" applyFont="1"/>
    <xf numFmtId="0" fontId="1" fillId="0" borderId="0" xfId="0" applyFont="1"/>
    <xf numFmtId="0" fontId="3" fillId="0" borderId="0" xfId="0" applyFont="1" applyAlignment="1">
      <alignment horizontal="left"/>
    </xf>
    <xf numFmtId="0" fontId="5" fillId="0" borderId="0" xfId="0" applyFont="1"/>
    <xf numFmtId="0" fontId="16" fillId="0" borderId="0" xfId="0" applyFont="1" applyAlignment="1">
      <alignment horizontal="center" vertical="center"/>
    </xf>
    <xf numFmtId="0" fontId="19" fillId="0" borderId="0" xfId="0" applyFont="1" applyAlignment="1">
      <alignment horizontal="left"/>
    </xf>
    <xf numFmtId="0" fontId="6" fillId="0" borderId="0" xfId="0" applyFont="1"/>
    <xf numFmtId="0" fontId="4" fillId="0" borderId="0" xfId="0" applyFont="1"/>
    <xf numFmtId="0" fontId="0" fillId="0" borderId="5" xfId="0" applyBorder="1"/>
    <xf numFmtId="0" fontId="9" fillId="0" borderId="3" xfId="0" applyFont="1" applyBorder="1" applyAlignment="1" applyProtection="1">
      <alignment horizontal="left" vertical="center" wrapText="1"/>
      <protection locked="0"/>
    </xf>
    <xf numFmtId="0" fontId="6" fillId="0" borderId="3" xfId="0" applyFont="1" applyBorder="1" applyAlignment="1">
      <alignment vertical="top" wrapText="1"/>
    </xf>
    <xf numFmtId="0" fontId="6" fillId="0" borderId="0" xfId="0" applyFont="1" applyAlignment="1">
      <alignment horizontal="left"/>
    </xf>
    <xf numFmtId="0" fontId="5" fillId="0" borderId="0" xfId="0" applyFont="1" applyAlignment="1">
      <alignment horizontal="left"/>
    </xf>
    <xf numFmtId="0" fontId="6" fillId="0" borderId="3" xfId="0" applyFont="1" applyBorder="1" applyAlignment="1" applyProtection="1">
      <alignment horizontal="left" vertical="center" wrapText="1"/>
      <protection locked="0"/>
    </xf>
    <xf numFmtId="0" fontId="5" fillId="0" borderId="0" xfId="0" applyFont="1" applyAlignment="1">
      <alignment horizontal="left" indent="1"/>
    </xf>
    <xf numFmtId="0" fontId="6" fillId="0" borderId="3" xfId="0" applyFont="1" applyBorder="1" applyAlignment="1">
      <alignment vertical="top"/>
    </xf>
    <xf numFmtId="0" fontId="1" fillId="0" borderId="0" xfId="0" applyFont="1" applyAlignment="1">
      <alignment vertical="center"/>
    </xf>
    <xf numFmtId="0" fontId="29" fillId="0" borderId="0" xfId="0" applyFont="1"/>
    <xf numFmtId="0" fontId="4" fillId="7" borderId="3" xfId="0" applyFont="1" applyFill="1" applyBorder="1" applyAlignment="1">
      <alignment horizontal="center" vertical="center" wrapText="1"/>
    </xf>
    <xf numFmtId="0" fontId="4" fillId="7" borderId="3" xfId="0" applyFont="1" applyFill="1" applyBorder="1" applyAlignment="1">
      <alignment horizontal="center" vertical="center"/>
    </xf>
    <xf numFmtId="0" fontId="4" fillId="7" borderId="3" xfId="0" applyFont="1" applyFill="1" applyBorder="1" applyAlignment="1">
      <alignment horizontal="left" vertical="center" wrapText="1"/>
    </xf>
    <xf numFmtId="0" fontId="4" fillId="7" borderId="5" xfId="0" applyFont="1" applyFill="1" applyBorder="1" applyAlignment="1">
      <alignment horizontal="center" vertical="center" wrapText="1"/>
    </xf>
    <xf numFmtId="0" fontId="16"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5" borderId="3" xfId="0" applyFont="1" applyFill="1" applyBorder="1" applyAlignment="1">
      <alignment horizontal="center" vertical="center"/>
    </xf>
    <xf numFmtId="0" fontId="4" fillId="7" borderId="4" xfId="0" applyFont="1" applyFill="1" applyBorder="1" applyAlignment="1">
      <alignment horizontal="center" vertical="center" wrapText="1"/>
    </xf>
    <xf numFmtId="0" fontId="0" fillId="0" borderId="0" xfId="0" applyAlignment="1">
      <alignment vertical="top" wrapText="1"/>
    </xf>
    <xf numFmtId="0" fontId="0" fillId="0" borderId="3" xfId="0" applyBorder="1" applyAlignment="1">
      <alignment vertical="top" wrapText="1"/>
    </xf>
    <xf numFmtId="0" fontId="32" fillId="0" borderId="0" xfId="0" applyFont="1"/>
    <xf numFmtId="0" fontId="16" fillId="0" borderId="0" xfId="0" applyFont="1" applyAlignment="1">
      <alignment vertical="center"/>
    </xf>
    <xf numFmtId="0" fontId="16" fillId="7" borderId="3" xfId="0" applyFont="1" applyFill="1" applyBorder="1" applyAlignment="1">
      <alignment horizontal="left" vertical="center"/>
    </xf>
    <xf numFmtId="0" fontId="17" fillId="7" borderId="3" xfId="0" applyFont="1" applyFill="1" applyBorder="1" applyAlignment="1">
      <alignment horizontal="center" vertical="center"/>
    </xf>
    <xf numFmtId="0" fontId="17" fillId="7" borderId="3" xfId="5" applyFont="1" applyFill="1" applyBorder="1" applyAlignment="1">
      <alignment horizontal="left" vertical="center"/>
    </xf>
    <xf numFmtId="0" fontId="17" fillId="7" borderId="3" xfId="5" applyFont="1" applyFill="1" applyBorder="1" applyAlignment="1">
      <alignment horizontal="left" vertical="center" wrapText="1"/>
    </xf>
    <xf numFmtId="0" fontId="17" fillId="5" borderId="3" xfId="5" applyFont="1" applyFill="1" applyBorder="1" applyAlignment="1">
      <alignment horizontal="center" vertical="center"/>
    </xf>
    <xf numFmtId="0" fontId="17" fillId="5" borderId="3" xfId="5" applyFont="1" applyFill="1" applyBorder="1" applyAlignment="1">
      <alignment horizontal="left" vertical="center"/>
    </xf>
    <xf numFmtId="0" fontId="5" fillId="0" borderId="0" xfId="0" applyFont="1" applyAlignment="1">
      <alignment vertical="top"/>
    </xf>
    <xf numFmtId="0" fontId="19" fillId="0" borderId="0" xfId="0" applyFont="1" applyAlignment="1">
      <alignment vertical="top"/>
    </xf>
    <xf numFmtId="0" fontId="3" fillId="0" borderId="3" xfId="0" quotePrefix="1" applyFont="1" applyBorder="1" applyAlignment="1">
      <alignment vertical="top"/>
    </xf>
    <xf numFmtId="0" fontId="5" fillId="0" borderId="3" xfId="0" applyFont="1" applyBorder="1" applyAlignment="1">
      <alignment horizontal="left" vertical="top"/>
    </xf>
    <xf numFmtId="0" fontId="5" fillId="0" borderId="3" xfId="0" applyFont="1" applyBorder="1" applyAlignment="1">
      <alignment vertical="top"/>
    </xf>
    <xf numFmtId="0" fontId="18" fillId="0" borderId="3" xfId="0" applyFont="1" applyBorder="1" applyAlignment="1">
      <alignment vertical="top"/>
    </xf>
    <xf numFmtId="0" fontId="17" fillId="0" borderId="3" xfId="0" applyFont="1" applyBorder="1" applyAlignment="1">
      <alignment vertical="top"/>
    </xf>
    <xf numFmtId="0" fontId="16" fillId="5" borderId="3" xfId="0" applyFont="1" applyFill="1" applyBorder="1" applyAlignment="1">
      <alignment horizontal="center" vertical="center"/>
    </xf>
    <xf numFmtId="165" fontId="0" fillId="0" borderId="3" xfId="0" applyNumberFormat="1" applyBorder="1" applyAlignment="1">
      <alignment vertical="top"/>
    </xf>
    <xf numFmtId="14" fontId="0" fillId="0" borderId="3" xfId="0" applyNumberFormat="1" applyBorder="1" applyAlignment="1">
      <alignment vertical="top"/>
    </xf>
    <xf numFmtId="3" fontId="0" fillId="0" borderId="3" xfId="0" applyNumberFormat="1" applyBorder="1" applyAlignment="1">
      <alignment vertical="top"/>
    </xf>
    <xf numFmtId="10" fontId="0" fillId="0" borderId="3" xfId="0" applyNumberFormat="1" applyBorder="1" applyAlignment="1">
      <alignment vertical="top"/>
    </xf>
    <xf numFmtId="165" fontId="1" fillId="8" borderId="3" xfId="0" applyNumberFormat="1" applyFont="1" applyFill="1" applyBorder="1" applyAlignment="1">
      <alignment vertical="top"/>
    </xf>
    <xf numFmtId="165" fontId="1" fillId="5" borderId="3" xfId="0" applyNumberFormat="1" applyFont="1" applyFill="1" applyBorder="1" applyAlignment="1">
      <alignment vertical="top"/>
    </xf>
    <xf numFmtId="0" fontId="4" fillId="7" borderId="5" xfId="0" applyFont="1" applyFill="1" applyBorder="1" applyAlignment="1">
      <alignment horizontal="left" vertical="center" wrapText="1"/>
    </xf>
    <xf numFmtId="0" fontId="34" fillId="0" borderId="0" xfId="0" applyFont="1" applyAlignment="1">
      <alignment vertical="top"/>
    </xf>
    <xf numFmtId="0" fontId="1" fillId="0" borderId="3" xfId="0" applyFont="1" applyBorder="1" applyAlignment="1">
      <alignment vertical="top"/>
    </xf>
    <xf numFmtId="0" fontId="0" fillId="0" borderId="3" xfId="0" quotePrefix="1" applyBorder="1" applyAlignment="1">
      <alignment vertical="top"/>
    </xf>
    <xf numFmtId="0" fontId="0" fillId="0" borderId="3" xfId="0" applyBorder="1" applyAlignment="1">
      <alignment vertical="top"/>
    </xf>
    <xf numFmtId="3" fontId="1" fillId="8" borderId="3" xfId="0" applyNumberFormat="1" applyFont="1" applyFill="1" applyBorder="1" applyAlignment="1">
      <alignment vertical="top"/>
    </xf>
    <xf numFmtId="10" fontId="0" fillId="8" borderId="3" xfId="0" applyNumberFormat="1" applyFill="1" applyBorder="1" applyAlignment="1">
      <alignment vertical="top"/>
    </xf>
    <xf numFmtId="0" fontId="1" fillId="0" borderId="0" xfId="0" applyFont="1" applyAlignment="1">
      <alignment vertical="top"/>
    </xf>
    <xf numFmtId="165" fontId="0" fillId="0" borderId="4" xfId="0" applyNumberFormat="1" applyBorder="1" applyAlignment="1">
      <alignment vertical="top"/>
    </xf>
    <xf numFmtId="0" fontId="1" fillId="7" borderId="3" xfId="0" applyFont="1" applyFill="1" applyBorder="1" applyAlignment="1">
      <alignment horizontal="center" vertical="center"/>
    </xf>
    <xf numFmtId="0" fontId="16" fillId="0" borderId="0" xfId="0" applyFont="1"/>
    <xf numFmtId="0" fontId="1" fillId="7" borderId="5" xfId="0" applyFont="1" applyFill="1" applyBorder="1"/>
    <xf numFmtId="0" fontId="4" fillId="7" borderId="3" xfId="0" applyFont="1" applyFill="1" applyBorder="1" applyAlignment="1">
      <alignment vertical="center"/>
    </xf>
    <xf numFmtId="0" fontId="4" fillId="7" borderId="5" xfId="0" applyFont="1" applyFill="1" applyBorder="1" applyAlignment="1">
      <alignment vertical="center"/>
    </xf>
    <xf numFmtId="0" fontId="4" fillId="7" borderId="11" xfId="0" applyFont="1" applyFill="1" applyBorder="1" applyAlignment="1">
      <alignment horizontal="center" vertical="center"/>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13" xfId="0" applyFont="1" applyFill="1" applyBorder="1" applyAlignment="1">
      <alignment horizontal="center" vertical="center"/>
    </xf>
    <xf numFmtId="0" fontId="4" fillId="7" borderId="13"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2" xfId="0" applyFont="1" applyFill="1" applyBorder="1" applyAlignment="1">
      <alignment horizontal="center" vertical="center"/>
    </xf>
    <xf numFmtId="0" fontId="6" fillId="0" borderId="10" xfId="0" applyFont="1" applyBorder="1" applyAlignment="1">
      <alignment vertical="top"/>
    </xf>
    <xf numFmtId="0" fontId="22" fillId="0" borderId="3" xfId="0" applyFont="1" applyBorder="1" applyAlignment="1">
      <alignment vertical="top"/>
    </xf>
    <xf numFmtId="0" fontId="0" fillId="0" borderId="4" xfId="0" applyBorder="1" applyAlignment="1">
      <alignment vertical="top" wrapText="1"/>
    </xf>
    <xf numFmtId="0" fontId="0" fillId="0" borderId="0" xfId="0" applyAlignment="1">
      <alignment horizontal="left" vertical="center"/>
    </xf>
    <xf numFmtId="0" fontId="25" fillId="0" borderId="0" xfId="0" applyFont="1" applyAlignment="1">
      <alignment horizontal="center" vertical="center"/>
    </xf>
    <xf numFmtId="0" fontId="35" fillId="0" borderId="0" xfId="0" applyFont="1" applyAlignment="1">
      <alignment horizontal="left"/>
    </xf>
    <xf numFmtId="0" fontId="20" fillId="0" borderId="3" xfId="0" applyFont="1" applyBorder="1" applyAlignment="1">
      <alignment vertical="top"/>
    </xf>
    <xf numFmtId="3" fontId="20" fillId="0" borderId="3" xfId="0" applyNumberFormat="1" applyFont="1" applyBorder="1" applyAlignment="1">
      <alignment vertical="top"/>
    </xf>
    <xf numFmtId="165" fontId="20" fillId="0" borderId="3" xfId="0" applyNumberFormat="1" applyFont="1" applyBorder="1" applyAlignment="1">
      <alignment vertical="top"/>
    </xf>
    <xf numFmtId="0" fontId="0" fillId="2" borderId="3" xfId="0" applyFill="1" applyBorder="1" applyAlignment="1">
      <alignment vertical="top"/>
    </xf>
    <xf numFmtId="0" fontId="1" fillId="2" borderId="3" xfId="0" applyFont="1" applyFill="1" applyBorder="1" applyAlignment="1">
      <alignment vertical="top"/>
    </xf>
    <xf numFmtId="3" fontId="9" fillId="0" borderId="3" xfId="0" applyNumberFormat="1" applyFont="1" applyBorder="1" applyAlignment="1" applyProtection="1">
      <alignment horizontal="center" vertical="top" wrapText="1"/>
      <protection locked="0"/>
    </xf>
    <xf numFmtId="165" fontId="9" fillId="0" borderId="3" xfId="0" applyNumberFormat="1" applyFont="1" applyBorder="1" applyAlignment="1" applyProtection="1">
      <alignment horizontal="center" vertical="top" wrapText="1"/>
      <protection locked="0"/>
    </xf>
    <xf numFmtId="0" fontId="0" fillId="0" borderId="0" xfId="0" applyAlignment="1" applyProtection="1">
      <alignment vertical="top"/>
      <protection locked="0"/>
    </xf>
    <xf numFmtId="165" fontId="9" fillId="0" borderId="4" xfId="0" applyNumberFormat="1" applyFont="1" applyBorder="1" applyAlignment="1" applyProtection="1">
      <alignment horizontal="center" vertical="top" wrapText="1"/>
      <protection locked="0"/>
    </xf>
    <xf numFmtId="3" fontId="0" fillId="0" borderId="4" xfId="0" applyNumberFormat="1" applyBorder="1" applyAlignment="1">
      <alignment vertical="top"/>
    </xf>
    <xf numFmtId="0" fontId="9" fillId="0" borderId="3" xfId="0" quotePrefix="1" applyFont="1" applyBorder="1" applyAlignment="1" applyProtection="1">
      <alignment horizontal="left" vertical="top" wrapText="1"/>
      <protection locked="0"/>
    </xf>
    <xf numFmtId="0" fontId="9" fillId="0" borderId="0" xfId="0" applyFont="1" applyAlignment="1" applyProtection="1">
      <alignment horizontal="center" vertical="top" wrapText="1"/>
      <protection locked="0"/>
    </xf>
    <xf numFmtId="0" fontId="6" fillId="0" borderId="0" xfId="0" applyFont="1" applyAlignment="1" applyProtection="1">
      <alignment horizontal="left" vertical="top" wrapText="1"/>
      <protection locked="0"/>
    </xf>
    <xf numFmtId="3" fontId="9" fillId="0" borderId="0" xfId="0" applyNumberFormat="1" applyFont="1" applyAlignment="1" applyProtection="1">
      <alignment horizontal="center" vertical="top" wrapText="1"/>
      <protection locked="0"/>
    </xf>
    <xf numFmtId="3" fontId="28" fillId="0" borderId="0" xfId="0" applyNumberFormat="1" applyFont="1" applyAlignment="1">
      <alignment vertical="top"/>
    </xf>
    <xf numFmtId="165" fontId="9" fillId="0" borderId="0" xfId="0" applyNumberFormat="1" applyFont="1" applyAlignment="1" applyProtection="1">
      <alignment horizontal="center" vertical="top" wrapText="1"/>
      <protection locked="0"/>
    </xf>
    <xf numFmtId="165" fontId="28" fillId="0" borderId="0" xfId="0" applyNumberFormat="1" applyFont="1" applyAlignment="1">
      <alignment vertical="top"/>
    </xf>
    <xf numFmtId="0" fontId="0" fillId="0" borderId="4" xfId="0" applyBorder="1" applyAlignment="1">
      <alignment horizontal="left" vertical="center" wrapText="1"/>
    </xf>
    <xf numFmtId="0" fontId="0" fillId="0" borderId="3" xfId="0" applyBorder="1" applyAlignment="1">
      <alignment horizontal="left" vertical="center" wrapText="1"/>
    </xf>
    <xf numFmtId="0" fontId="4" fillId="7" borderId="3" xfId="0" applyFont="1" applyFill="1" applyBorder="1" applyAlignment="1">
      <alignment horizontal="left" vertical="center"/>
    </xf>
    <xf numFmtId="0" fontId="24" fillId="0" borderId="0" xfId="6" applyFont="1" applyAlignment="1">
      <alignment vertical="center" wrapText="1"/>
    </xf>
    <xf numFmtId="0" fontId="24" fillId="0" borderId="0" xfId="6" applyFont="1" applyAlignment="1">
      <alignment vertical="center"/>
    </xf>
    <xf numFmtId="3" fontId="28" fillId="8" borderId="3" xfId="0" applyNumberFormat="1" applyFont="1" applyFill="1" applyBorder="1" applyAlignment="1">
      <alignment vertical="top"/>
    </xf>
    <xf numFmtId="165" fontId="28" fillId="8" borderId="3" xfId="0" applyNumberFormat="1" applyFont="1" applyFill="1" applyBorder="1" applyAlignment="1">
      <alignment vertical="top"/>
    </xf>
    <xf numFmtId="3" fontId="28" fillId="8" borderId="4" xfId="0" applyNumberFormat="1" applyFont="1" applyFill="1" applyBorder="1" applyAlignment="1">
      <alignment vertical="top"/>
    </xf>
    <xf numFmtId="165" fontId="28" fillId="8" borderId="4" xfId="0" applyNumberFormat="1" applyFont="1" applyFill="1" applyBorder="1" applyAlignment="1">
      <alignment vertical="top"/>
    </xf>
    <xf numFmtId="0" fontId="34" fillId="0" borderId="0" xfId="0" applyFont="1"/>
    <xf numFmtId="0" fontId="3" fillId="0" borderId="3" xfId="0" applyFont="1" applyBorder="1"/>
    <xf numFmtId="0" fontId="4" fillId="7" borderId="3" xfId="0" applyFont="1" applyFill="1" applyBorder="1" applyAlignment="1">
      <alignment wrapText="1"/>
    </xf>
    <xf numFmtId="0" fontId="4" fillId="7" borderId="3" xfId="0" applyFont="1" applyFill="1" applyBorder="1" applyAlignment="1">
      <alignment vertical="center" wrapText="1"/>
    </xf>
    <xf numFmtId="49" fontId="34" fillId="0" borderId="0" xfId="0" applyNumberFormat="1" applyFont="1"/>
    <xf numFmtId="0" fontId="0" fillId="0" borderId="0" xfId="0" quotePrefix="1"/>
    <xf numFmtId="0" fontId="0" fillId="0" borderId="3" xfId="0" applyBorder="1" applyAlignment="1">
      <alignment horizontal="left" vertical="top" wrapText="1"/>
    </xf>
    <xf numFmtId="0" fontId="9" fillId="0" borderId="4"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6" fillId="0" borderId="0" xfId="0" applyFont="1" applyAlignment="1">
      <alignment vertical="top"/>
    </xf>
    <xf numFmtId="0" fontId="27" fillId="0" borderId="0" xfId="0" applyFont="1" applyAlignment="1">
      <alignment vertical="top"/>
    </xf>
    <xf numFmtId="0" fontId="12" fillId="0" borderId="0" xfId="0" applyFont="1" applyAlignment="1">
      <alignment vertical="top"/>
    </xf>
    <xf numFmtId="0" fontId="25" fillId="0" borderId="0" xfId="7" applyFont="1" applyAlignment="1">
      <alignment horizontal="center" vertical="top" wrapText="1"/>
    </xf>
    <xf numFmtId="0" fontId="27" fillId="0" borderId="0" xfId="7" applyFont="1" applyAlignment="1">
      <alignment horizontal="center" vertical="top" wrapText="1"/>
    </xf>
    <xf numFmtId="0" fontId="6" fillId="0" borderId="6" xfId="0" applyFont="1" applyBorder="1" applyAlignment="1" applyProtection="1">
      <alignment horizontal="left" vertical="top" wrapText="1"/>
      <protection locked="0"/>
    </xf>
    <xf numFmtId="17" fontId="6" fillId="0" borderId="3" xfId="0" applyNumberFormat="1" applyFont="1" applyBorder="1" applyAlignment="1">
      <alignment vertical="top"/>
    </xf>
    <xf numFmtId="0" fontId="30" fillId="0" borderId="3" xfId="0" applyFont="1" applyBorder="1" applyAlignment="1">
      <alignment vertical="top"/>
    </xf>
    <xf numFmtId="164" fontId="6" fillId="0" borderId="3" xfId="0" applyNumberFormat="1" applyFont="1" applyBorder="1" applyAlignment="1" applyProtection="1">
      <alignment horizontal="center" vertical="top" wrapText="1"/>
      <protection locked="0"/>
    </xf>
    <xf numFmtId="10" fontId="6" fillId="0" borderId="0" xfId="0" applyNumberFormat="1" applyFont="1" applyAlignment="1">
      <alignment vertical="top"/>
    </xf>
    <xf numFmtId="0" fontId="25" fillId="0" borderId="0" xfId="7" applyFont="1" applyAlignment="1">
      <alignment vertical="top" wrapText="1"/>
    </xf>
    <xf numFmtId="0" fontId="1" fillId="0" borderId="3" xfId="0" quotePrefix="1" applyFont="1" applyBorder="1" applyAlignment="1">
      <alignment vertical="top"/>
    </xf>
    <xf numFmtId="0" fontId="1" fillId="0" borderId="3" xfId="0" applyFont="1" applyBorder="1"/>
    <xf numFmtId="0" fontId="1" fillId="7" borderId="3" xfId="0" applyFont="1" applyFill="1" applyBorder="1"/>
    <xf numFmtId="0" fontId="1" fillId="0" borderId="5" xfId="0" applyFont="1" applyBorder="1"/>
    <xf numFmtId="0" fontId="1" fillId="5" borderId="3" xfId="0" applyFont="1" applyFill="1" applyBorder="1" applyAlignment="1">
      <alignment vertical="top"/>
    </xf>
    <xf numFmtId="0" fontId="0" fillId="0" borderId="4" xfId="0" applyBorder="1" applyAlignment="1">
      <alignment horizontal="left" vertical="top"/>
    </xf>
    <xf numFmtId="0" fontId="0" fillId="0" borderId="3" xfId="0" applyBorder="1" applyAlignment="1">
      <alignment horizontal="left" vertical="top"/>
    </xf>
    <xf numFmtId="0" fontId="0" fillId="4" borderId="3" xfId="0" applyFill="1" applyBorder="1" applyAlignment="1" applyProtection="1">
      <alignment horizontal="left" vertical="top"/>
      <protection locked="0"/>
    </xf>
    <xf numFmtId="0" fontId="6" fillId="0" borderId="3" xfId="0" quotePrefix="1" applyFont="1" applyBorder="1" applyAlignment="1">
      <alignment vertical="top"/>
    </xf>
    <xf numFmtId="0" fontId="6" fillId="0" borderId="7" xfId="0" applyFont="1" applyBorder="1" applyAlignment="1">
      <alignment vertical="top"/>
    </xf>
    <xf numFmtId="0" fontId="0" fillId="0" borderId="2" xfId="0" applyBorder="1"/>
    <xf numFmtId="0" fontId="4" fillId="7" borderId="3" xfId="6" applyFont="1" applyFill="1" applyBorder="1" applyAlignment="1">
      <alignment horizontal="center" vertical="center" wrapText="1"/>
    </xf>
    <xf numFmtId="0" fontId="0" fillId="0" borderId="3" xfId="0" applyBorder="1" applyAlignment="1">
      <alignment horizontal="left" vertical="center"/>
    </xf>
    <xf numFmtId="0" fontId="36" fillId="7" borderId="3" xfId="0" applyFont="1" applyFill="1" applyBorder="1" applyAlignment="1">
      <alignment horizontal="left" vertical="center" wrapText="1"/>
    </xf>
    <xf numFmtId="0" fontId="36" fillId="7" borderId="3" xfId="0" applyFont="1" applyFill="1" applyBorder="1" applyAlignment="1">
      <alignment horizontal="left" vertical="center"/>
    </xf>
    <xf numFmtId="3" fontId="0" fillId="5" borderId="3" xfId="0" applyNumberFormat="1" applyFill="1" applyBorder="1" applyAlignment="1">
      <alignment vertical="top"/>
    </xf>
    <xf numFmtId="0" fontId="36" fillId="7" borderId="4" xfId="0" applyFont="1" applyFill="1" applyBorder="1" applyAlignment="1">
      <alignment horizontal="left" vertical="center"/>
    </xf>
    <xf numFmtId="0" fontId="1" fillId="7" borderId="4" xfId="0" applyFont="1" applyFill="1" applyBorder="1" applyAlignment="1">
      <alignment horizontal="center" vertical="center"/>
    </xf>
    <xf numFmtId="0" fontId="4" fillId="7" borderId="6" xfId="6" applyFont="1" applyFill="1" applyBorder="1" applyAlignment="1">
      <alignment horizontal="center" vertical="center" wrapText="1"/>
    </xf>
    <xf numFmtId="0" fontId="37" fillId="0" borderId="0" xfId="0" applyFont="1"/>
    <xf numFmtId="0" fontId="37" fillId="5" borderId="3" xfId="0" applyFont="1" applyFill="1" applyBorder="1" applyAlignment="1">
      <alignment horizontal="center" vertical="center"/>
    </xf>
    <xf numFmtId="0" fontId="38" fillId="0" borderId="3" xfId="0" applyFont="1" applyBorder="1" applyAlignment="1">
      <alignment vertical="top"/>
    </xf>
    <xf numFmtId="0" fontId="37" fillId="0" borderId="0" xfId="0" applyFont="1" applyAlignment="1">
      <alignment vertical="top"/>
    </xf>
    <xf numFmtId="0" fontId="4" fillId="7" borderId="3" xfId="5" applyFont="1" applyFill="1" applyBorder="1" applyAlignment="1">
      <alignment horizontal="left" vertical="center" wrapText="1"/>
    </xf>
    <xf numFmtId="0" fontId="4" fillId="7" borderId="3" xfId="7" applyFont="1" applyFill="1" applyBorder="1" applyAlignment="1">
      <alignment horizontal="left" vertical="center" wrapText="1"/>
    </xf>
    <xf numFmtId="0" fontId="40" fillId="0" borderId="0" xfId="0" applyFont="1" applyAlignment="1">
      <alignment vertical="center"/>
    </xf>
    <xf numFmtId="0" fontId="41" fillId="0" borderId="0" xfId="0" applyFont="1" applyAlignment="1">
      <alignment horizontal="center" vertical="center"/>
    </xf>
    <xf numFmtId="0" fontId="40" fillId="0" borderId="0" xfId="0" applyFont="1" applyAlignment="1">
      <alignment horizontal="center" vertical="center"/>
    </xf>
    <xf numFmtId="0" fontId="42" fillId="0" borderId="0" xfId="0" applyFont="1" applyAlignment="1">
      <alignment vertical="center"/>
    </xf>
    <xf numFmtId="0" fontId="43" fillId="0" borderId="0" xfId="0" applyFont="1" applyAlignment="1">
      <alignment vertical="center"/>
    </xf>
    <xf numFmtId="0" fontId="41" fillId="0" borderId="0" xfId="0" applyFont="1" applyAlignment="1">
      <alignment vertical="center"/>
    </xf>
    <xf numFmtId="0" fontId="44" fillId="7" borderId="3" xfId="0" applyFont="1" applyFill="1" applyBorder="1" applyAlignment="1">
      <alignment horizontal="center" vertical="center"/>
    </xf>
    <xf numFmtId="0" fontId="40" fillId="0" borderId="3" xfId="0" quotePrefix="1" applyFont="1" applyBorder="1" applyAlignment="1">
      <alignment vertical="top"/>
    </xf>
    <xf numFmtId="0" fontId="3" fillId="0" borderId="6" xfId="0" quotePrefix="1" applyFont="1" applyBorder="1" applyAlignment="1">
      <alignment vertical="top"/>
    </xf>
    <xf numFmtId="0" fontId="16" fillId="0" borderId="6" xfId="0" quotePrefix="1" applyFont="1" applyBorder="1" applyAlignment="1">
      <alignment vertical="top"/>
    </xf>
    <xf numFmtId="0" fontId="41" fillId="0" borderId="3" xfId="0" quotePrefix="1" applyFont="1" applyBorder="1" applyAlignment="1">
      <alignment vertical="top"/>
    </xf>
    <xf numFmtId="0" fontId="40" fillId="0" borderId="0" xfId="0" applyFont="1" applyAlignment="1">
      <alignment vertical="top"/>
    </xf>
    <xf numFmtId="0" fontId="43" fillId="0" borderId="3" xfId="0" applyFont="1" applyBorder="1" applyAlignment="1">
      <alignment vertical="top"/>
    </xf>
    <xf numFmtId="0" fontId="4" fillId="7" borderId="3" xfId="5" applyFont="1" applyFill="1" applyBorder="1" applyAlignment="1">
      <alignment horizontal="center" vertical="center" wrapText="1"/>
    </xf>
    <xf numFmtId="0" fontId="41" fillId="7" borderId="3" xfId="0" applyFont="1" applyFill="1" applyBorder="1" applyAlignment="1">
      <alignment horizontal="left" vertical="center" wrapText="1"/>
    </xf>
    <xf numFmtId="0" fontId="41" fillId="7" borderId="3" xfId="0" applyFont="1" applyFill="1" applyBorder="1" applyAlignment="1">
      <alignment vertical="center" wrapText="1"/>
    </xf>
    <xf numFmtId="0" fontId="44" fillId="7" borderId="4" xfId="0" applyFont="1" applyFill="1" applyBorder="1" applyAlignment="1">
      <alignment horizontal="center" vertical="center"/>
    </xf>
    <xf numFmtId="0" fontId="4" fillId="5" borderId="3" xfId="7" applyFont="1" applyFill="1" applyBorder="1" applyAlignment="1">
      <alignment horizontal="center" vertical="center"/>
    </xf>
    <xf numFmtId="49" fontId="6" fillId="0" borderId="3" xfId="0" quotePrefix="1" applyNumberFormat="1" applyFont="1" applyBorder="1" applyAlignment="1">
      <alignment horizontal="left" vertical="top" wrapText="1"/>
    </xf>
    <xf numFmtId="0" fontId="6" fillId="0" borderId="3" xfId="0" applyFont="1" applyBorder="1" applyAlignment="1">
      <alignment horizontal="left" vertical="top" wrapText="1"/>
    </xf>
    <xf numFmtId="0" fontId="6" fillId="0" borderId="3" xfId="0" applyFont="1" applyBorder="1" applyAlignment="1">
      <alignment horizontal="left" vertical="top"/>
    </xf>
    <xf numFmtId="4" fontId="0" fillId="0" borderId="3" xfId="0" applyNumberFormat="1" applyBorder="1" applyAlignment="1">
      <alignment vertical="top"/>
    </xf>
    <xf numFmtId="9" fontId="0" fillId="0" borderId="0" xfId="12" applyFont="1" applyAlignment="1">
      <alignment vertical="top"/>
    </xf>
    <xf numFmtId="9" fontId="1" fillId="5" borderId="3" xfId="12" applyFont="1" applyFill="1" applyBorder="1" applyAlignment="1">
      <alignment vertical="top"/>
    </xf>
    <xf numFmtId="9" fontId="0" fillId="0" borderId="3" xfId="12" applyFont="1" applyBorder="1" applyAlignment="1">
      <alignment vertical="top"/>
    </xf>
    <xf numFmtId="9" fontId="6" fillId="0" borderId="0" xfId="12" applyFont="1" applyAlignment="1">
      <alignment vertical="top"/>
    </xf>
    <xf numFmtId="0" fontId="4" fillId="7" borderId="3" xfId="12" applyNumberFormat="1" applyFont="1" applyFill="1" applyBorder="1" applyAlignment="1">
      <alignment vertical="center" wrapText="1"/>
    </xf>
    <xf numFmtId="0" fontId="0" fillId="0" borderId="6" xfId="0" applyBorder="1" applyAlignment="1">
      <alignment horizontal="left" vertical="top" wrapText="1"/>
    </xf>
    <xf numFmtId="0" fontId="4" fillId="5" borderId="3" xfId="5" applyFont="1" applyFill="1" applyBorder="1" applyAlignment="1">
      <alignment horizontal="center" vertical="center"/>
    </xf>
    <xf numFmtId="0" fontId="0" fillId="0" borderId="6" xfId="0" applyBorder="1" applyAlignment="1">
      <alignment horizontal="left" vertical="top"/>
    </xf>
    <xf numFmtId="0" fontId="0" fillId="0" borderId="3" xfId="0" quotePrefix="1" applyBorder="1" applyAlignment="1">
      <alignment horizontal="left" vertical="top"/>
    </xf>
    <xf numFmtId="0" fontId="0" fillId="5" borderId="7" xfId="0" applyFill="1" applyBorder="1" applyAlignment="1">
      <alignment vertical="top"/>
    </xf>
    <xf numFmtId="0" fontId="0" fillId="5" borderId="3" xfId="0" applyFill="1" applyBorder="1" applyAlignment="1">
      <alignment horizontal="center" vertical="top"/>
    </xf>
    <xf numFmtId="0" fontId="1" fillId="0" borderId="3" xfId="0" applyFont="1" applyBorder="1" applyAlignment="1">
      <alignment horizontal="left" vertical="top" wrapText="1"/>
    </xf>
    <xf numFmtId="165" fontId="43" fillId="0" borderId="5" xfId="0" applyNumberFormat="1" applyFont="1" applyBorder="1" applyAlignment="1">
      <alignment horizontal="left" vertical="top"/>
    </xf>
    <xf numFmtId="165" fontId="43" fillId="0" borderId="3" xfId="0" applyNumberFormat="1" applyFont="1" applyBorder="1" applyAlignment="1">
      <alignment horizontal="left" vertical="top"/>
    </xf>
    <xf numFmtId="165" fontId="1" fillId="8" borderId="3" xfId="0" applyNumberFormat="1" applyFont="1" applyFill="1" applyBorder="1" applyAlignment="1">
      <alignment horizontal="right" vertical="top"/>
    </xf>
    <xf numFmtId="0" fontId="4" fillId="0" borderId="3" xfId="7" applyFont="1" applyBorder="1" applyAlignment="1">
      <alignment vertical="top"/>
    </xf>
    <xf numFmtId="0" fontId="43" fillId="0" borderId="3" xfId="0" applyFont="1" applyBorder="1" applyAlignment="1">
      <alignment horizontal="left" vertical="top"/>
    </xf>
    <xf numFmtId="0" fontId="4" fillId="0" borderId="3" xfId="7" applyFont="1" applyBorder="1" applyAlignment="1">
      <alignment vertical="top" wrapText="1"/>
    </xf>
    <xf numFmtId="0" fontId="35" fillId="0" borderId="0" xfId="0" applyFont="1"/>
    <xf numFmtId="0" fontId="45" fillId="0" borderId="0" xfId="0" applyFont="1" applyAlignment="1">
      <alignment vertical="center"/>
    </xf>
    <xf numFmtId="0" fontId="5" fillId="0" borderId="3" xfId="0" applyFont="1" applyBorder="1" applyAlignment="1">
      <alignment horizontal="center" vertical="top"/>
    </xf>
    <xf numFmtId="0" fontId="5" fillId="0" borderId="5" xfId="0" applyFont="1" applyBorder="1" applyAlignment="1">
      <alignment horizontal="center" vertical="top"/>
    </xf>
    <xf numFmtId="0" fontId="4" fillId="0" borderId="3" xfId="7" applyFont="1" applyBorder="1" applyAlignment="1">
      <alignment horizontal="center" vertical="top"/>
    </xf>
    <xf numFmtId="0" fontId="0" fillId="5" borderId="3" xfId="0" applyFill="1" applyBorder="1" applyAlignment="1">
      <alignment vertical="top"/>
    </xf>
    <xf numFmtId="10" fontId="0" fillId="0" borderId="3" xfId="12" applyNumberFormat="1" applyFont="1" applyBorder="1" applyAlignment="1">
      <alignment horizontal="right" vertical="top"/>
    </xf>
    <xf numFmtId="10" fontId="5" fillId="0" borderId="3" xfId="12" applyNumberFormat="1" applyFont="1" applyBorder="1" applyAlignment="1">
      <alignment horizontal="right" vertical="top"/>
    </xf>
    <xf numFmtId="10" fontId="5" fillId="0" borderId="5" xfId="12" applyNumberFormat="1" applyFont="1" applyBorder="1" applyAlignment="1">
      <alignment horizontal="right" vertical="top"/>
    </xf>
    <xf numFmtId="10" fontId="4" fillId="0" borderId="3" xfId="12" applyNumberFormat="1" applyFont="1" applyBorder="1" applyAlignment="1">
      <alignment horizontal="right" vertical="top"/>
    </xf>
    <xf numFmtId="10" fontId="0" fillId="5" borderId="3" xfId="12" applyNumberFormat="1" applyFont="1" applyFill="1" applyBorder="1" applyAlignment="1">
      <alignment horizontal="right" vertical="top"/>
    </xf>
    <xf numFmtId="165" fontId="5" fillId="0" borderId="3" xfId="0" applyNumberFormat="1" applyFont="1" applyBorder="1" applyAlignment="1">
      <alignment horizontal="right" vertical="top"/>
    </xf>
    <xf numFmtId="165" fontId="5" fillId="0" borderId="5" xfId="0" applyNumberFormat="1" applyFont="1" applyBorder="1" applyAlignment="1">
      <alignment horizontal="right" vertical="top"/>
    </xf>
    <xf numFmtId="165" fontId="0" fillId="5" borderId="3" xfId="0" applyNumberFormat="1" applyFill="1" applyBorder="1" applyAlignment="1">
      <alignment horizontal="right" vertical="top"/>
    </xf>
    <xf numFmtId="165" fontId="0" fillId="0" borderId="3" xfId="0" applyNumberFormat="1" applyBorder="1" applyAlignment="1">
      <alignment horizontal="left" vertical="top"/>
    </xf>
    <xf numFmtId="0" fontId="4" fillId="7" borderId="3" xfId="7" applyFont="1" applyFill="1" applyBorder="1" applyAlignment="1">
      <alignment horizontal="left" vertical="center"/>
    </xf>
    <xf numFmtId="165" fontId="7" fillId="0" borderId="3" xfId="0" applyNumberFormat="1" applyFont="1" applyBorder="1" applyAlignment="1">
      <alignment horizontal="left" vertical="top"/>
    </xf>
    <xf numFmtId="165" fontId="17" fillId="8" borderId="3" xfId="0" applyNumberFormat="1" applyFont="1" applyFill="1" applyBorder="1" applyAlignment="1">
      <alignment horizontal="right" vertical="top"/>
    </xf>
    <xf numFmtId="0" fontId="24" fillId="7" borderId="3" xfId="7" applyFont="1" applyFill="1" applyBorder="1" applyAlignment="1">
      <alignment horizontal="center" vertical="center" wrapText="1"/>
    </xf>
    <xf numFmtId="0" fontId="4" fillId="7" borderId="15" xfId="0" applyFont="1" applyFill="1" applyBorder="1" applyAlignment="1">
      <alignment horizontal="center" vertical="center"/>
    </xf>
    <xf numFmtId="0" fontId="4" fillId="7" borderId="10" xfId="0" applyFont="1" applyFill="1" applyBorder="1" applyAlignment="1">
      <alignment horizontal="center" vertical="center" wrapText="1"/>
    </xf>
    <xf numFmtId="0" fontId="4" fillId="7" borderId="11" xfId="0" applyFont="1" applyFill="1" applyBorder="1" applyAlignment="1">
      <alignment horizontal="left" vertical="center" wrapText="1"/>
    </xf>
    <xf numFmtId="0" fontId="4" fillId="7" borderId="6" xfId="0" applyFont="1" applyFill="1" applyBorder="1" applyAlignment="1">
      <alignment vertical="center" wrapText="1"/>
    </xf>
    <xf numFmtId="0" fontId="4" fillId="7" borderId="7" xfId="0" applyFont="1" applyFill="1" applyBorder="1" applyAlignment="1">
      <alignment vertical="center" wrapText="1"/>
    </xf>
    <xf numFmtId="0" fontId="3" fillId="0" borderId="3" xfId="0" applyFont="1" applyBorder="1" applyAlignment="1">
      <alignment vertical="top"/>
    </xf>
    <xf numFmtId="165" fontId="3" fillId="0" borderId="3" xfId="0" applyNumberFormat="1" applyFont="1" applyBorder="1" applyAlignment="1">
      <alignment vertical="top"/>
    </xf>
    <xf numFmtId="165" fontId="5" fillId="0" borderId="3" xfId="0" applyNumberFormat="1" applyFont="1" applyBorder="1" applyAlignment="1">
      <alignment vertical="top"/>
    </xf>
    <xf numFmtId="165" fontId="19" fillId="0" borderId="3" xfId="0" applyNumberFormat="1" applyFont="1" applyBorder="1" applyAlignment="1">
      <alignment horizontal="left" vertical="top"/>
    </xf>
    <xf numFmtId="165" fontId="5" fillId="0" borderId="3" xfId="0" applyNumberFormat="1" applyFont="1" applyBorder="1" applyAlignment="1">
      <alignment horizontal="left" vertical="top"/>
    </xf>
    <xf numFmtId="165" fontId="3" fillId="0" borderId="0" xfId="0" applyNumberFormat="1" applyFont="1" applyAlignment="1">
      <alignment vertical="top"/>
    </xf>
    <xf numFmtId="0" fontId="5" fillId="0" borderId="0" xfId="0" applyFont="1" applyAlignment="1">
      <alignment horizontal="left" vertical="top"/>
    </xf>
    <xf numFmtId="165" fontId="19" fillId="0" borderId="0" xfId="0" applyNumberFormat="1" applyFont="1" applyAlignment="1">
      <alignment horizontal="left" vertical="top"/>
    </xf>
    <xf numFmtId="0" fontId="17" fillId="0" borderId="3" xfId="0" applyFont="1" applyBorder="1" applyAlignment="1">
      <alignment horizontal="left" vertical="top"/>
    </xf>
    <xf numFmtId="165" fontId="17" fillId="8" borderId="3" xfId="0" applyNumberFormat="1" applyFont="1" applyFill="1" applyBorder="1" applyAlignment="1">
      <alignment vertical="top"/>
    </xf>
    <xf numFmtId="0" fontId="17" fillId="5" borderId="3" xfId="0" applyFont="1" applyFill="1" applyBorder="1" applyAlignment="1">
      <alignment vertical="top"/>
    </xf>
    <xf numFmtId="0" fontId="17" fillId="0" borderId="0" xfId="0" applyFont="1" applyAlignment="1">
      <alignment vertical="top"/>
    </xf>
    <xf numFmtId="0" fontId="0" fillId="0" borderId="5" xfId="0" applyBorder="1" applyAlignment="1">
      <alignment vertical="top"/>
    </xf>
    <xf numFmtId="0" fontId="1" fillId="7" borderId="8" xfId="0" applyFont="1" applyFill="1" applyBorder="1" applyAlignment="1">
      <alignment horizontal="center" vertical="center"/>
    </xf>
    <xf numFmtId="0" fontId="1" fillId="7" borderId="7" xfId="0" applyFont="1" applyFill="1" applyBorder="1" applyAlignment="1">
      <alignment horizontal="center" vertical="center"/>
    </xf>
    <xf numFmtId="0" fontId="4" fillId="7" borderId="4" xfId="0" applyFont="1" applyFill="1" applyBorder="1" applyAlignment="1">
      <alignment horizontal="left" vertical="center" wrapText="1"/>
    </xf>
    <xf numFmtId="0" fontId="4" fillId="7" borderId="2" xfId="0" applyFont="1" applyFill="1" applyBorder="1" applyAlignment="1">
      <alignment horizontal="left" vertical="center" wrapText="1"/>
    </xf>
    <xf numFmtId="0" fontId="1" fillId="7" borderId="9" xfId="0" applyFont="1" applyFill="1" applyBorder="1" applyAlignment="1">
      <alignment horizontal="center" vertical="center"/>
    </xf>
    <xf numFmtId="0" fontId="1" fillId="7" borderId="16" xfId="0" applyFont="1" applyFill="1" applyBorder="1" applyAlignment="1">
      <alignment horizontal="center" vertical="center"/>
    </xf>
    <xf numFmtId="0" fontId="1" fillId="7" borderId="6" xfId="0" applyFont="1" applyFill="1" applyBorder="1" applyAlignment="1">
      <alignment horizontal="center" vertical="center"/>
    </xf>
    <xf numFmtId="165" fontId="0" fillId="3" borderId="3" xfId="0" applyNumberFormat="1" applyFill="1" applyBorder="1" applyAlignment="1">
      <alignment vertical="top"/>
    </xf>
    <xf numFmtId="0" fontId="0" fillId="0" borderId="6" xfId="0" applyBorder="1" applyAlignment="1">
      <alignment vertical="top"/>
    </xf>
    <xf numFmtId="0" fontId="0" fillId="0" borderId="11" xfId="0" applyBorder="1" applyAlignment="1">
      <alignment vertical="top"/>
    </xf>
    <xf numFmtId="10" fontId="0" fillId="3" borderId="3" xfId="0" applyNumberFormat="1" applyFill="1" applyBorder="1" applyAlignment="1">
      <alignment vertical="top"/>
    </xf>
    <xf numFmtId="0" fontId="1" fillId="7" borderId="12" xfId="0" applyFont="1" applyFill="1" applyBorder="1" applyAlignment="1">
      <alignment horizontal="center" vertical="center"/>
    </xf>
    <xf numFmtId="0" fontId="0" fillId="0" borderId="11" xfId="0" applyBorder="1" applyAlignment="1">
      <alignment vertical="top" wrapText="1"/>
    </xf>
    <xf numFmtId="0" fontId="0" fillId="0" borderId="6" xfId="0" applyBorder="1" applyAlignment="1">
      <alignment vertical="top" wrapText="1"/>
    </xf>
    <xf numFmtId="0" fontId="4" fillId="0" borderId="0" xfId="0" applyFont="1" applyAlignment="1">
      <alignment vertical="center"/>
    </xf>
    <xf numFmtId="0" fontId="6" fillId="0" borderId="0" xfId="0" applyFont="1" applyAlignment="1">
      <alignment vertical="center"/>
    </xf>
    <xf numFmtId="0" fontId="1" fillId="7" borderId="0" xfId="0" applyFont="1" applyFill="1" applyAlignment="1">
      <alignment horizontal="center" vertical="center"/>
    </xf>
    <xf numFmtId="0" fontId="1" fillId="7" borderId="15" xfId="0" applyFont="1" applyFill="1" applyBorder="1" applyAlignment="1">
      <alignment horizontal="center" vertical="center"/>
    </xf>
    <xf numFmtId="0" fontId="1" fillId="7" borderId="5" xfId="0" applyFont="1" applyFill="1" applyBorder="1" applyAlignment="1">
      <alignment horizontal="center" vertical="center"/>
    </xf>
    <xf numFmtId="0" fontId="0" fillId="5" borderId="6" xfId="0" applyFill="1" applyBorder="1" applyAlignment="1">
      <alignment vertical="top"/>
    </xf>
    <xf numFmtId="0" fontId="0" fillId="5" borderId="8" xfId="0" applyFill="1" applyBorder="1" applyAlignment="1">
      <alignment vertical="top"/>
    </xf>
    <xf numFmtId="0" fontId="0" fillId="5" borderId="9" xfId="0" applyFill="1" applyBorder="1" applyAlignment="1">
      <alignment vertical="top"/>
    </xf>
    <xf numFmtId="166" fontId="0" fillId="0" borderId="3" xfId="0" applyNumberFormat="1" applyBorder="1" applyAlignment="1">
      <alignment vertical="top"/>
    </xf>
    <xf numFmtId="167" fontId="0" fillId="0" borderId="3" xfId="0" applyNumberFormat="1" applyBorder="1" applyAlignment="1">
      <alignment vertical="top"/>
    </xf>
    <xf numFmtId="0" fontId="17" fillId="7" borderId="3" xfId="0" applyFont="1" applyFill="1" applyBorder="1" applyAlignment="1">
      <alignment horizontal="center" vertical="center" wrapText="1"/>
    </xf>
    <xf numFmtId="0" fontId="5" fillId="0" borderId="0" xfId="0" applyFont="1" applyAlignment="1">
      <alignment vertical="center"/>
    </xf>
    <xf numFmtId="0" fontId="5" fillId="0" borderId="3" xfId="0" applyFont="1" applyBorder="1" applyAlignment="1">
      <alignment vertical="top" wrapText="1"/>
    </xf>
    <xf numFmtId="0" fontId="5" fillId="0" borderId="3" xfId="0" applyFont="1" applyBorder="1" applyAlignment="1">
      <alignment horizontal="left" vertical="top" wrapText="1"/>
    </xf>
    <xf numFmtId="0" fontId="43" fillId="0" borderId="3" xfId="0" applyFont="1" applyBorder="1" applyAlignment="1">
      <alignment vertical="top" wrapText="1"/>
    </xf>
    <xf numFmtId="0" fontId="38" fillId="0" borderId="3" xfId="0" applyFont="1" applyBorder="1" applyAlignment="1">
      <alignment vertical="top" wrapText="1"/>
    </xf>
    <xf numFmtId="0" fontId="6" fillId="0" borderId="6" xfId="0" quotePrefix="1" applyFont="1" applyBorder="1" applyAlignment="1">
      <alignment vertical="top"/>
    </xf>
    <xf numFmtId="0" fontId="4" fillId="0" borderId="3" xfId="0" applyFont="1" applyBorder="1" applyAlignment="1">
      <alignment vertical="top" wrapText="1"/>
    </xf>
    <xf numFmtId="49" fontId="0" fillId="0" borderId="3" xfId="0" applyNumberFormat="1" applyBorder="1" applyAlignment="1">
      <alignment horizontal="left" vertical="top"/>
    </xf>
    <xf numFmtId="0" fontId="46" fillId="0" borderId="0" xfId="2" applyFont="1"/>
    <xf numFmtId="0" fontId="45" fillId="0" borderId="0" xfId="0" applyFont="1"/>
    <xf numFmtId="0" fontId="4" fillId="7" borderId="11" xfId="0" applyFont="1" applyFill="1" applyBorder="1" applyAlignment="1">
      <alignment vertical="center"/>
    </xf>
    <xf numFmtId="0" fontId="4" fillId="7" borderId="16" xfId="0" applyFont="1" applyFill="1" applyBorder="1" applyAlignment="1">
      <alignment vertical="center"/>
    </xf>
    <xf numFmtId="0" fontId="4" fillId="7" borderId="4" xfId="0" applyFont="1" applyFill="1" applyBorder="1" applyAlignment="1">
      <alignment vertical="center"/>
    </xf>
    <xf numFmtId="0" fontId="4" fillId="0" borderId="4" xfId="0" applyFont="1" applyBorder="1" applyAlignment="1">
      <alignment vertical="top"/>
    </xf>
    <xf numFmtId="165" fontId="6" fillId="0" borderId="4" xfId="0" applyNumberFormat="1" applyFont="1" applyBorder="1" applyAlignment="1">
      <alignment vertical="top"/>
    </xf>
    <xf numFmtId="165" fontId="6" fillId="5" borderId="4" xfId="0" applyNumberFormat="1" applyFont="1" applyFill="1" applyBorder="1" applyAlignment="1">
      <alignment vertical="top"/>
    </xf>
    <xf numFmtId="0" fontId="6" fillId="0" borderId="4" xfId="0" applyFont="1" applyBorder="1" applyAlignment="1">
      <alignment vertical="top"/>
    </xf>
    <xf numFmtId="165" fontId="6" fillId="5" borderId="3" xfId="0" applyNumberFormat="1" applyFont="1" applyFill="1" applyBorder="1" applyAlignment="1">
      <alignment vertical="top"/>
    </xf>
    <xf numFmtId="165" fontId="6" fillId="0" borderId="3" xfId="0" applyNumberFormat="1" applyFont="1" applyBorder="1" applyAlignment="1">
      <alignment vertical="top"/>
    </xf>
    <xf numFmtId="165" fontId="4" fillId="8" borderId="3" xfId="0" applyNumberFormat="1" applyFont="1" applyFill="1" applyBorder="1" applyAlignment="1">
      <alignment vertical="top"/>
    </xf>
    <xf numFmtId="0" fontId="6" fillId="0" borderId="5" xfId="0" quotePrefix="1" applyFont="1" applyBorder="1" applyAlignment="1">
      <alignment vertical="top"/>
    </xf>
    <xf numFmtId="0" fontId="4" fillId="0" borderId="5" xfId="0" applyFont="1" applyBorder="1" applyAlignment="1">
      <alignment vertical="top" wrapText="1"/>
    </xf>
    <xf numFmtId="0" fontId="6" fillId="0" borderId="5" xfId="0" applyFont="1" applyBorder="1" applyAlignment="1">
      <alignment vertical="top"/>
    </xf>
    <xf numFmtId="165" fontId="4" fillId="8" borderId="5" xfId="0" applyNumberFormat="1" applyFont="1" applyFill="1" applyBorder="1" applyAlignment="1">
      <alignment vertical="top"/>
    </xf>
    <xf numFmtId="0" fontId="6" fillId="0" borderId="4" xfId="0" applyFont="1" applyBorder="1" applyAlignment="1">
      <alignment vertical="top" wrapText="1"/>
    </xf>
    <xf numFmtId="165" fontId="4" fillId="8" borderId="4" xfId="0" applyNumberFormat="1" applyFont="1" applyFill="1" applyBorder="1" applyAlignment="1">
      <alignment vertical="top"/>
    </xf>
    <xf numFmtId="0" fontId="6" fillId="7" borderId="6" xfId="0" applyFont="1" applyFill="1" applyBorder="1" applyAlignment="1">
      <alignment vertical="center"/>
    </xf>
    <xf numFmtId="0" fontId="6" fillId="7" borderId="7" xfId="0" applyFont="1" applyFill="1" applyBorder="1" applyAlignment="1">
      <alignment vertical="center"/>
    </xf>
    <xf numFmtId="0" fontId="4" fillId="7" borderId="2" xfId="0" applyFont="1" applyFill="1" applyBorder="1" applyAlignment="1">
      <alignment vertical="center"/>
    </xf>
    <xf numFmtId="0" fontId="4" fillId="0" borderId="3" xfId="0" applyFont="1" applyBorder="1" applyAlignment="1">
      <alignment vertical="top"/>
    </xf>
    <xf numFmtId="0" fontId="4" fillId="7" borderId="6" xfId="0" applyFont="1" applyFill="1" applyBorder="1" applyAlignment="1">
      <alignment vertical="center"/>
    </xf>
    <xf numFmtId="0" fontId="4" fillId="7" borderId="7" xfId="0" applyFont="1" applyFill="1" applyBorder="1" applyAlignment="1">
      <alignment vertical="center"/>
    </xf>
    <xf numFmtId="0" fontId="6" fillId="0" borderId="0" xfId="0" quotePrefix="1" applyFont="1" applyAlignment="1">
      <alignment vertical="top"/>
    </xf>
    <xf numFmtId="0" fontId="6" fillId="0" borderId="0" xfId="0" applyFont="1" applyAlignment="1">
      <alignment vertical="top" wrapText="1"/>
    </xf>
    <xf numFmtId="165" fontId="6" fillId="0" borderId="0" xfId="0" applyNumberFormat="1" applyFont="1" applyAlignment="1">
      <alignment vertical="top"/>
    </xf>
    <xf numFmtId="0" fontId="4" fillId="0" borderId="0" xfId="0" applyFont="1" applyAlignment="1">
      <alignment vertical="top" wrapText="1"/>
    </xf>
    <xf numFmtId="10" fontId="6" fillId="0" borderId="3" xfId="0" applyNumberFormat="1" applyFont="1" applyBorder="1" applyAlignment="1">
      <alignment vertical="top"/>
    </xf>
    <xf numFmtId="3" fontId="6" fillId="0" borderId="7" xfId="0" applyNumberFormat="1" applyFont="1" applyBorder="1" applyAlignment="1">
      <alignment vertical="top"/>
    </xf>
    <xf numFmtId="3" fontId="4" fillId="8" borderId="7" xfId="0" applyNumberFormat="1" applyFont="1" applyFill="1" applyBorder="1" applyAlignment="1">
      <alignment vertical="top"/>
    </xf>
    <xf numFmtId="10" fontId="6" fillId="0" borderId="7" xfId="12" applyNumberFormat="1" applyFont="1" applyBorder="1" applyAlignment="1">
      <alignment vertical="top"/>
    </xf>
    <xf numFmtId="0" fontId="47" fillId="0" borderId="0" xfId="0" applyFont="1" applyAlignment="1">
      <alignment vertical="top"/>
    </xf>
    <xf numFmtId="0" fontId="47" fillId="0" borderId="0" xfId="0" applyFont="1" applyAlignment="1">
      <alignment vertical="top" wrapText="1"/>
    </xf>
    <xf numFmtId="0" fontId="47" fillId="0" borderId="0" xfId="0" applyFont="1" applyAlignment="1">
      <alignment horizontal="center" vertical="top"/>
    </xf>
    <xf numFmtId="16" fontId="47" fillId="0" borderId="0" xfId="0" quotePrefix="1" applyNumberFormat="1" applyFont="1" applyAlignment="1">
      <alignment horizontal="center" vertical="top"/>
    </xf>
    <xf numFmtId="0" fontId="49" fillId="0" borderId="0" xfId="0" applyFont="1" applyAlignment="1">
      <alignment vertical="top"/>
    </xf>
    <xf numFmtId="43" fontId="47" fillId="0" borderId="0" xfId="13" quotePrefix="1" applyFont="1" applyAlignment="1">
      <alignment horizontal="center" vertical="top"/>
    </xf>
    <xf numFmtId="0" fontId="48" fillId="0" borderId="0" xfId="0" applyFont="1" applyAlignment="1">
      <alignment vertical="top"/>
    </xf>
    <xf numFmtId="0" fontId="50" fillId="0" borderId="0" xfId="0" applyFont="1" applyAlignment="1">
      <alignment vertical="top"/>
    </xf>
    <xf numFmtId="0" fontId="50" fillId="0" borderId="0" xfId="0" applyFont="1" applyAlignment="1">
      <alignment vertical="top" wrapText="1"/>
    </xf>
    <xf numFmtId="43" fontId="47" fillId="0" borderId="0" xfId="13" quotePrefix="1" applyFont="1" applyFill="1" applyAlignment="1">
      <alignment horizontal="center" vertical="top"/>
    </xf>
    <xf numFmtId="0" fontId="49" fillId="0" borderId="0" xfId="0" applyFont="1" applyAlignment="1">
      <alignment vertical="top" wrapText="1"/>
    </xf>
    <xf numFmtId="0" fontId="49" fillId="0" borderId="0" xfId="0" applyFont="1" applyAlignment="1">
      <alignment horizontal="left" vertical="top"/>
    </xf>
    <xf numFmtId="0" fontId="32" fillId="0" borderId="0" xfId="0" applyFont="1" applyAlignment="1">
      <alignment vertical="top"/>
    </xf>
    <xf numFmtId="0" fontId="4" fillId="7" borderId="3" xfId="0" applyFont="1" applyFill="1" applyBorder="1" applyAlignment="1">
      <alignment horizontal="center" vertical="center"/>
    </xf>
    <xf numFmtId="0" fontId="4" fillId="7" borderId="3" xfId="0" applyFont="1" applyFill="1" applyBorder="1" applyAlignment="1">
      <alignment horizontal="center" vertical="center" wrapText="1"/>
    </xf>
    <xf numFmtId="0" fontId="4" fillId="6" borderId="3" xfId="0" applyFont="1" applyFill="1" applyBorder="1" applyAlignment="1">
      <alignment horizontal="center" vertical="center"/>
    </xf>
    <xf numFmtId="0" fontId="3" fillId="0" borderId="0" xfId="0" applyFont="1" applyAlignment="1">
      <alignment horizontal="left" vertical="top" wrapText="1"/>
    </xf>
    <xf numFmtId="0" fontId="17" fillId="7" borderId="3" xfId="5" applyFont="1" applyFill="1" applyBorder="1" applyAlignment="1">
      <alignment horizontal="center" vertical="center"/>
    </xf>
    <xf numFmtId="0" fontId="17" fillId="7" borderId="3" xfId="0" applyFont="1" applyFill="1" applyBorder="1" applyAlignment="1">
      <alignment horizontal="center" vertical="center" wrapText="1"/>
    </xf>
    <xf numFmtId="0" fontId="17" fillId="7" borderId="3" xfId="0" applyFont="1" applyFill="1" applyBorder="1" applyAlignment="1">
      <alignment horizontal="center" vertical="center"/>
    </xf>
    <xf numFmtId="0" fontId="17" fillId="0" borderId="6" xfId="0" applyFont="1" applyBorder="1" applyAlignment="1">
      <alignment horizontal="left" vertical="top" wrapText="1"/>
    </xf>
    <xf numFmtId="0" fontId="4" fillId="7" borderId="6" xfId="5" applyFont="1" applyFill="1" applyBorder="1" applyAlignment="1">
      <alignment horizontal="center" vertical="center" wrapText="1"/>
    </xf>
    <xf numFmtId="0" fontId="4" fillId="7" borderId="8" xfId="5" applyFont="1" applyFill="1" applyBorder="1" applyAlignment="1">
      <alignment horizontal="center" vertical="center" wrapText="1"/>
    </xf>
    <xf numFmtId="0" fontId="4" fillId="7" borderId="7" xfId="5" applyFont="1" applyFill="1" applyBorder="1" applyAlignment="1">
      <alignment horizontal="center" vertical="center" wrapText="1"/>
    </xf>
    <xf numFmtId="0" fontId="4" fillId="7" borderId="6" xfId="7" applyFont="1" applyFill="1" applyBorder="1" applyAlignment="1">
      <alignment horizontal="center" vertical="center" wrapText="1"/>
    </xf>
    <xf numFmtId="0" fontId="4" fillId="7" borderId="8" xfId="7" applyFont="1" applyFill="1" applyBorder="1" applyAlignment="1">
      <alignment horizontal="center" vertical="center" wrapText="1"/>
    </xf>
    <xf numFmtId="0" fontId="4" fillId="7" borderId="7" xfId="7" applyFont="1" applyFill="1" applyBorder="1" applyAlignment="1">
      <alignment horizontal="center" vertical="center" wrapText="1"/>
    </xf>
    <xf numFmtId="0" fontId="41" fillId="7" borderId="6" xfId="0" applyFont="1" applyFill="1" applyBorder="1" applyAlignment="1">
      <alignment horizontal="center" vertical="center"/>
    </xf>
    <xf numFmtId="0" fontId="41" fillId="7" borderId="8" xfId="0" applyFont="1" applyFill="1" applyBorder="1" applyAlignment="1">
      <alignment horizontal="center" vertical="center"/>
    </xf>
    <xf numFmtId="0" fontId="41" fillId="7" borderId="7" xfId="0" applyFont="1" applyFill="1" applyBorder="1" applyAlignment="1">
      <alignment horizontal="center" vertical="center"/>
    </xf>
    <xf numFmtId="0" fontId="5" fillId="0" borderId="5" xfId="0" applyFont="1" applyBorder="1" applyAlignment="1">
      <alignment horizontal="center" vertical="top"/>
    </xf>
    <xf numFmtId="0" fontId="5" fillId="0" borderId="4" xfId="0" applyFont="1" applyBorder="1" applyAlignment="1">
      <alignment horizontal="center" vertical="top"/>
    </xf>
    <xf numFmtId="165" fontId="5" fillId="0" borderId="5" xfId="0" applyNumberFormat="1" applyFont="1" applyBorder="1" applyAlignment="1">
      <alignment horizontal="right" vertical="top"/>
    </xf>
    <xf numFmtId="165" fontId="5" fillId="0" borderId="4" xfId="0" applyNumberFormat="1" applyFont="1" applyBorder="1" applyAlignment="1">
      <alignment horizontal="right" vertical="top"/>
    </xf>
    <xf numFmtId="165" fontId="17" fillId="8" borderId="5" xfId="0" applyNumberFormat="1" applyFont="1" applyFill="1" applyBorder="1" applyAlignment="1">
      <alignment horizontal="right" vertical="top"/>
    </xf>
    <xf numFmtId="165" fontId="17" fillId="8" borderId="4" xfId="0" applyNumberFormat="1" applyFont="1" applyFill="1" applyBorder="1" applyAlignment="1">
      <alignment horizontal="right" vertical="top"/>
    </xf>
    <xf numFmtId="0" fontId="40" fillId="0" borderId="3" xfId="0" quotePrefix="1" applyFont="1" applyBorder="1" applyAlignment="1">
      <alignment vertical="top"/>
    </xf>
    <xf numFmtId="0" fontId="40" fillId="0" borderId="3" xfId="0" applyFont="1" applyBorder="1" applyAlignment="1">
      <alignment vertical="top"/>
    </xf>
    <xf numFmtId="165" fontId="5" fillId="0" borderId="5" xfId="0" applyNumberFormat="1" applyFont="1" applyBorder="1" applyAlignment="1">
      <alignment horizontal="left" vertical="top"/>
    </xf>
    <xf numFmtId="0" fontId="43" fillId="0" borderId="4" xfId="0" applyFont="1" applyBorder="1" applyAlignment="1">
      <alignment horizontal="left" vertical="top"/>
    </xf>
    <xf numFmtId="165" fontId="43" fillId="0" borderId="5" xfId="0" applyNumberFormat="1" applyFont="1" applyBorder="1" applyAlignment="1">
      <alignment horizontal="left" vertical="top"/>
    </xf>
    <xf numFmtId="0" fontId="4" fillId="7" borderId="3" xfId="7" applyFont="1" applyFill="1" applyBorder="1" applyAlignment="1">
      <alignment horizontal="center" vertical="center"/>
    </xf>
    <xf numFmtId="0" fontId="4" fillId="7" borderId="6" xfId="7" applyFont="1" applyFill="1" applyBorder="1" applyAlignment="1">
      <alignment horizontal="center" vertical="center"/>
    </xf>
    <xf numFmtId="0" fontId="16" fillId="7" borderId="3" xfId="0" applyFont="1" applyFill="1" applyBorder="1" applyAlignment="1">
      <alignment horizontal="center" vertical="center"/>
    </xf>
    <xf numFmtId="0" fontId="41" fillId="7" borderId="3" xfId="0" applyFont="1" applyFill="1" applyBorder="1" applyAlignment="1">
      <alignment horizontal="center" vertical="center"/>
    </xf>
    <xf numFmtId="165" fontId="43" fillId="0" borderId="4" xfId="0" applyNumberFormat="1" applyFont="1" applyBorder="1" applyAlignment="1">
      <alignment horizontal="left" vertical="top"/>
    </xf>
    <xf numFmtId="0" fontId="4" fillId="7" borderId="5" xfId="7" applyFont="1" applyFill="1" applyBorder="1" applyAlignment="1">
      <alignment horizontal="left" vertical="center" wrapText="1"/>
    </xf>
    <xf numFmtId="0" fontId="4" fillId="7" borderId="4" xfId="7" applyFont="1" applyFill="1" applyBorder="1" applyAlignment="1">
      <alignment horizontal="left" vertical="center" wrapText="1"/>
    </xf>
    <xf numFmtId="165" fontId="43" fillId="0" borderId="2" xfId="0" applyNumberFormat="1" applyFont="1" applyBorder="1" applyAlignment="1">
      <alignment horizontal="left" vertical="top"/>
    </xf>
    <xf numFmtId="0" fontId="17" fillId="7" borderId="6" xfId="0" applyFont="1" applyFill="1" applyBorder="1" applyAlignment="1">
      <alignment horizontal="left" vertical="center"/>
    </xf>
    <xf numFmtId="0" fontId="44" fillId="7" borderId="8" xfId="0" applyFont="1" applyFill="1" applyBorder="1" applyAlignment="1">
      <alignment horizontal="left" vertical="center"/>
    </xf>
    <xf numFmtId="0" fontId="44" fillId="7" borderId="7" xfId="0" applyFont="1" applyFill="1" applyBorder="1" applyAlignment="1">
      <alignment horizontal="left" vertical="center"/>
    </xf>
    <xf numFmtId="0" fontId="17" fillId="7" borderId="6" xfId="0" applyFont="1" applyFill="1" applyBorder="1" applyAlignment="1">
      <alignment horizontal="center" vertical="center" wrapText="1"/>
    </xf>
    <xf numFmtId="0" fontId="44" fillId="7" borderId="8" xfId="0" applyFont="1" applyFill="1" applyBorder="1" applyAlignment="1">
      <alignment horizontal="center" vertical="center" wrapText="1"/>
    </xf>
    <xf numFmtId="0" fontId="44" fillId="7" borderId="7" xfId="0" applyFont="1" applyFill="1" applyBorder="1" applyAlignment="1">
      <alignment horizontal="center" vertical="center" wrapText="1"/>
    </xf>
    <xf numFmtId="10" fontId="5" fillId="0" borderId="5" xfId="12" applyNumberFormat="1" applyFont="1" applyBorder="1" applyAlignment="1">
      <alignment horizontal="right" vertical="top"/>
    </xf>
    <xf numFmtId="10" fontId="5" fillId="0" borderId="4" xfId="12" applyNumberFormat="1" applyFont="1" applyBorder="1" applyAlignment="1">
      <alignment horizontal="right" vertical="top"/>
    </xf>
    <xf numFmtId="165" fontId="17" fillId="8" borderId="2" xfId="0" applyNumberFormat="1" applyFont="1" applyFill="1" applyBorder="1" applyAlignment="1">
      <alignment horizontal="right" vertical="top"/>
    </xf>
    <xf numFmtId="0" fontId="43" fillId="0" borderId="2" xfId="0" applyFont="1" applyBorder="1" applyAlignment="1">
      <alignment horizontal="left" vertical="top"/>
    </xf>
    <xf numFmtId="10" fontId="5" fillId="0" borderId="2" xfId="12" applyNumberFormat="1" applyFont="1" applyBorder="1" applyAlignment="1">
      <alignment horizontal="right" vertical="top"/>
    </xf>
    <xf numFmtId="0" fontId="5" fillId="0" borderId="2" xfId="0" applyFont="1" applyBorder="1" applyAlignment="1">
      <alignment horizontal="center" vertical="top"/>
    </xf>
    <xf numFmtId="165" fontId="1" fillId="8" borderId="5" xfId="0" applyNumberFormat="1" applyFont="1" applyFill="1" applyBorder="1" applyAlignment="1">
      <alignment horizontal="right" vertical="top"/>
    </xf>
    <xf numFmtId="165" fontId="1" fillId="8" borderId="2" xfId="0" applyNumberFormat="1" applyFont="1" applyFill="1" applyBorder="1" applyAlignment="1">
      <alignment horizontal="right" vertical="top"/>
    </xf>
    <xf numFmtId="165" fontId="1" fillId="8" borderId="4" xfId="0" applyNumberFormat="1" applyFont="1" applyFill="1" applyBorder="1" applyAlignment="1">
      <alignment horizontal="right" vertical="top"/>
    </xf>
    <xf numFmtId="165" fontId="5" fillId="0" borderId="2" xfId="0" applyNumberFormat="1" applyFont="1" applyBorder="1" applyAlignment="1">
      <alignment horizontal="right" vertical="top"/>
    </xf>
    <xf numFmtId="0" fontId="4" fillId="0" borderId="6" xfId="7" applyFont="1" applyBorder="1" applyAlignment="1">
      <alignment horizontal="left" vertical="top"/>
    </xf>
    <xf numFmtId="0" fontId="4" fillId="0" borderId="8" xfId="7" applyFont="1" applyBorder="1" applyAlignment="1">
      <alignment horizontal="left" vertical="top"/>
    </xf>
    <xf numFmtId="0" fontId="4" fillId="0" borderId="7" xfId="7" applyFont="1" applyBorder="1" applyAlignment="1">
      <alignment horizontal="left" vertical="top"/>
    </xf>
    <xf numFmtId="0" fontId="44" fillId="7" borderId="3" xfId="0" applyFont="1" applyFill="1" applyBorder="1" applyAlignment="1">
      <alignment horizontal="center" vertical="center" wrapText="1"/>
    </xf>
    <xf numFmtId="0" fontId="41" fillId="7" borderId="6" xfId="0" applyFont="1" applyFill="1" applyBorder="1" applyAlignment="1">
      <alignment horizontal="left" vertical="center"/>
    </xf>
    <xf numFmtId="0" fontId="41" fillId="7" borderId="7" xfId="0" applyFont="1" applyFill="1" applyBorder="1" applyAlignment="1">
      <alignment horizontal="left" vertical="center"/>
    </xf>
    <xf numFmtId="0" fontId="1" fillId="7" borderId="6" xfId="0" applyFont="1" applyFill="1" applyBorder="1" applyAlignment="1">
      <alignment horizontal="center"/>
    </xf>
    <xf numFmtId="0" fontId="1" fillId="7" borderId="8" xfId="0" applyFont="1" applyFill="1" applyBorder="1" applyAlignment="1">
      <alignment horizontal="center"/>
    </xf>
    <xf numFmtId="0" fontId="1" fillId="7" borderId="7" xfId="0" applyFont="1" applyFill="1" applyBorder="1" applyAlignment="1">
      <alignment horizontal="center"/>
    </xf>
    <xf numFmtId="0" fontId="1" fillId="7" borderId="3" xfId="0" applyFont="1" applyFill="1" applyBorder="1" applyAlignment="1">
      <alignment horizontal="center"/>
    </xf>
    <xf numFmtId="0" fontId="4" fillId="7" borderId="6" xfId="0" applyFont="1" applyFill="1" applyBorder="1" applyAlignment="1">
      <alignment horizontal="center" vertical="center"/>
    </xf>
    <xf numFmtId="0" fontId="4" fillId="7" borderId="8" xfId="0" applyFont="1" applyFill="1" applyBorder="1" applyAlignment="1">
      <alignment horizontal="center" vertical="center"/>
    </xf>
    <xf numFmtId="0" fontId="4" fillId="7" borderId="7" xfId="0" applyFont="1" applyFill="1" applyBorder="1" applyAlignment="1">
      <alignment horizontal="center" vertical="center"/>
    </xf>
    <xf numFmtId="0" fontId="4" fillId="7" borderId="6" xfId="6" applyFont="1" applyFill="1" applyBorder="1" applyAlignment="1">
      <alignment horizontal="center" vertical="center" wrapText="1"/>
    </xf>
    <xf numFmtId="0" fontId="4" fillId="7" borderId="3" xfId="7" applyFont="1" applyFill="1" applyBorder="1" applyAlignment="1">
      <alignment horizontal="center" vertical="center" wrapText="1"/>
    </xf>
    <xf numFmtId="0" fontId="4" fillId="7" borderId="3"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7" borderId="2" xfId="0" applyFont="1" applyFill="1" applyBorder="1" applyAlignment="1">
      <alignment horizontal="left" vertical="center" wrapText="1"/>
    </xf>
    <xf numFmtId="0" fontId="4" fillId="7" borderId="4" xfId="0" applyFont="1" applyFill="1" applyBorder="1" applyAlignment="1">
      <alignment horizontal="left" vertical="center" wrapText="1"/>
    </xf>
    <xf numFmtId="0" fontId="0" fillId="0" borderId="6" xfId="0" applyBorder="1" applyAlignment="1">
      <alignment horizontal="left" vertical="top"/>
    </xf>
    <xf numFmtId="0" fontId="0" fillId="0" borderId="3" xfId="0" applyBorder="1" applyAlignment="1">
      <alignment horizontal="left" vertical="top"/>
    </xf>
    <xf numFmtId="0" fontId="1" fillId="0" borderId="6" xfId="0" applyFont="1" applyBorder="1" applyAlignment="1">
      <alignment horizontal="left" vertical="top"/>
    </xf>
    <xf numFmtId="0" fontId="1" fillId="0" borderId="8" xfId="0" applyFont="1" applyBorder="1" applyAlignment="1">
      <alignment horizontal="left" vertical="top"/>
    </xf>
    <xf numFmtId="0" fontId="1" fillId="0" borderId="7" xfId="0" applyFont="1" applyBorder="1" applyAlignment="1">
      <alignment horizontal="left" vertical="top"/>
    </xf>
    <xf numFmtId="0" fontId="0" fillId="0" borderId="5" xfId="0" applyBorder="1" applyAlignment="1">
      <alignment horizontal="center" vertical="top"/>
    </xf>
    <xf numFmtId="0" fontId="0" fillId="0" borderId="2" xfId="0" applyBorder="1" applyAlignment="1">
      <alignment horizontal="center" vertical="top"/>
    </xf>
    <xf numFmtId="0" fontId="0" fillId="0" borderId="4" xfId="0" applyBorder="1" applyAlignment="1">
      <alignment horizontal="center"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1" fillId="7" borderId="13" xfId="0" applyFont="1" applyFill="1" applyBorder="1" applyAlignment="1">
      <alignment horizontal="left" vertical="center"/>
    </xf>
    <xf numFmtId="0" fontId="1" fillId="7" borderId="6"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8" xfId="0" applyFont="1" applyFill="1" applyBorder="1" applyAlignment="1">
      <alignment horizontal="center" vertical="center"/>
    </xf>
    <xf numFmtId="0" fontId="1" fillId="7" borderId="7" xfId="0" applyFont="1" applyFill="1" applyBorder="1" applyAlignment="1">
      <alignment horizontal="center" vertical="center"/>
    </xf>
    <xf numFmtId="0" fontId="0" fillId="0" borderId="11" xfId="0" applyBorder="1" applyAlignment="1">
      <alignment horizontal="left" vertical="top"/>
    </xf>
    <xf numFmtId="0" fontId="0" fillId="0" borderId="13" xfId="0" applyBorder="1" applyAlignment="1">
      <alignment horizontal="left" vertical="top"/>
    </xf>
    <xf numFmtId="0" fontId="0" fillId="0" borderId="12" xfId="0" applyBorder="1" applyAlignment="1">
      <alignment horizontal="left" vertical="top"/>
    </xf>
    <xf numFmtId="0" fontId="1" fillId="7" borderId="6" xfId="0" applyFont="1" applyFill="1" applyBorder="1" applyAlignment="1">
      <alignment horizontal="left" vertical="center"/>
    </xf>
    <xf numFmtId="0" fontId="1" fillId="7" borderId="8" xfId="0" applyFont="1" applyFill="1" applyBorder="1" applyAlignment="1">
      <alignment horizontal="left" vertical="center"/>
    </xf>
    <xf numFmtId="0" fontId="1" fillId="7" borderId="5" xfId="0" applyFont="1" applyFill="1" applyBorder="1" applyAlignment="1">
      <alignment horizontal="center" vertical="center"/>
    </xf>
    <xf numFmtId="0" fontId="1" fillId="7" borderId="11" xfId="0" applyFont="1" applyFill="1" applyBorder="1" applyAlignment="1">
      <alignment horizontal="left" vertical="center"/>
    </xf>
    <xf numFmtId="0" fontId="1" fillId="7" borderId="9" xfId="0" applyFont="1" applyFill="1" applyBorder="1" applyAlignment="1">
      <alignment horizontal="left" vertical="center"/>
    </xf>
    <xf numFmtId="0" fontId="24" fillId="7" borderId="3" xfId="7" applyFont="1" applyFill="1" applyBorder="1" applyAlignment="1">
      <alignment horizontal="center" vertical="center" wrapText="1"/>
    </xf>
    <xf numFmtId="0" fontId="0" fillId="0" borderId="5"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9" fillId="0" borderId="5" xfId="0" applyFont="1" applyBorder="1" applyAlignment="1" applyProtection="1">
      <alignment horizontal="left" vertical="top"/>
      <protection locked="0"/>
    </xf>
    <xf numFmtId="0" fontId="9" fillId="0" borderId="2"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3" xfId="0" applyFont="1" applyBorder="1" applyAlignment="1" applyProtection="1">
      <alignment horizontal="left" vertical="top" wrapText="1"/>
      <protection locked="0"/>
    </xf>
    <xf numFmtId="0" fontId="24" fillId="7" borderId="6" xfId="7" applyFont="1" applyFill="1" applyBorder="1" applyAlignment="1">
      <alignment horizontal="left" vertical="center" wrapText="1"/>
    </xf>
    <xf numFmtId="0" fontId="24" fillId="7" borderId="8" xfId="7" applyFont="1" applyFill="1" applyBorder="1" applyAlignment="1">
      <alignment horizontal="left" vertical="center" wrapText="1"/>
    </xf>
    <xf numFmtId="0" fontId="24" fillId="7" borderId="7" xfId="7" applyFont="1" applyFill="1" applyBorder="1" applyAlignment="1">
      <alignment horizontal="left" vertical="center" wrapText="1"/>
    </xf>
    <xf numFmtId="0" fontId="24" fillId="7" borderId="6" xfId="7" applyFont="1" applyFill="1" applyBorder="1" applyAlignment="1">
      <alignment horizontal="center" vertical="center" wrapText="1"/>
    </xf>
    <xf numFmtId="0" fontId="24" fillId="7" borderId="7" xfId="7" applyFont="1" applyFill="1" applyBorder="1" applyAlignment="1">
      <alignment horizontal="center" vertical="center" wrapText="1"/>
    </xf>
    <xf numFmtId="0" fontId="23" fillId="0" borderId="0" xfId="0" applyFont="1" applyAlignment="1">
      <alignment horizontal="center" vertical="center"/>
    </xf>
    <xf numFmtId="0" fontId="24" fillId="7" borderId="4" xfId="7" applyFont="1" applyFill="1" applyBorder="1" applyAlignment="1">
      <alignment horizontal="center" vertical="center" wrapText="1"/>
    </xf>
    <xf numFmtId="0" fontId="24" fillId="7" borderId="12" xfId="0" applyFont="1" applyFill="1" applyBorder="1" applyAlignment="1">
      <alignment horizontal="center" vertical="center"/>
    </xf>
    <xf numFmtId="0" fontId="24" fillId="7" borderId="10" xfId="0" applyFont="1" applyFill="1" applyBorder="1" applyAlignment="1">
      <alignment horizontal="center" vertical="center"/>
    </xf>
    <xf numFmtId="0" fontId="24" fillId="7" borderId="8" xfId="7" applyFont="1" applyFill="1" applyBorder="1" applyAlignment="1">
      <alignment horizontal="center" vertical="center" wrapText="1"/>
    </xf>
  </cellXfs>
  <cellStyles count="14">
    <cellStyle name="%" xfId="3" xr:uid="{83A919B3-36AD-4E99-80E7-79FCBBCA1744}"/>
    <cellStyle name="% 2" xfId="4" xr:uid="{A1B07710-385A-4868-B11E-BC692A8613E9}"/>
    <cellStyle name="Comma" xfId="13" builtinId="3"/>
    <cellStyle name="Heading 1 2" xfId="1" xr:uid="{20CDF58F-5652-425A-B78C-81CC33461CED}"/>
    <cellStyle name="Heading 2 2" xfId="9" xr:uid="{9850CF83-15B1-4653-ACAF-37B7E0C310A3}"/>
    <cellStyle name="Hyperlink" xfId="2" builtinId="8"/>
    <cellStyle name="Normal" xfId="0" builtinId="0"/>
    <cellStyle name="Normal 2" xfId="5" xr:uid="{E56CB6FD-5969-4612-82AE-E35204D36BA2}"/>
    <cellStyle name="Normal 2 2" xfId="7" xr:uid="{1996E170-EDA9-4DE1-81F1-4C1C4EF5E24D}"/>
    <cellStyle name="Normal 2 3 2" xfId="10" xr:uid="{BEC0BC73-C88C-425C-9F89-CB0E26AAF62B}"/>
    <cellStyle name="Normal 3 3 2" xfId="8" xr:uid="{4CAA30BD-2145-4653-9D01-74BE58E97495}"/>
    <cellStyle name="Normal 3 6" xfId="6" xr:uid="{1051B2F3-2619-40AD-88F4-57E969386362}"/>
    <cellStyle name="Normal 4 3" xfId="11" xr:uid="{6EC9CEB2-E45C-4E6E-BAC0-F97859BC64D4}"/>
    <cellStyle name="Percent" xfId="12" builtinId="5"/>
  </cellStyles>
  <dxfs count="43">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numFmt numFmtId="2" formatCode="0.00"/>
      <fill>
        <patternFill>
          <bgColor theme="0" tint="-0.14996795556505021"/>
        </patternFill>
      </fill>
    </dxf>
    <dxf>
      <font>
        <b val="0"/>
        <i/>
        <color theme="0" tint="-0.24994659260841701"/>
      </font>
      <fill>
        <patternFill patternType="none">
          <bgColor auto="1"/>
        </patternFill>
      </fill>
    </dxf>
    <dxf>
      <numFmt numFmtId="3" formatCode="#,##0"/>
      <fill>
        <patternFill>
          <bgColor theme="0" tint="-0.14996795556505021"/>
        </patternFill>
      </fill>
    </dxf>
    <dxf>
      <numFmt numFmtId="3" formatCode="#,##0"/>
      <fill>
        <patternFill>
          <bgColor theme="0" tint="-0.14996795556505021"/>
        </patternFill>
      </fill>
    </dxf>
    <dxf>
      <font>
        <b val="0"/>
        <i/>
        <color theme="0" tint="-0.24994659260841701"/>
      </font>
      <fill>
        <patternFill patternType="none">
          <bgColor auto="1"/>
        </patternFill>
      </fill>
    </dxf>
    <dxf>
      <numFmt numFmtId="3" formatCode="#,##0"/>
      <fill>
        <patternFill>
          <bgColor theme="0" tint="-0.14996795556505021"/>
        </patternFill>
      </fill>
    </dxf>
    <dxf>
      <numFmt numFmtId="3" formatCode="#,##0"/>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val="0"/>
        <i/>
        <color theme="0" tint="-0.24994659260841701"/>
      </font>
      <fill>
        <patternFill patternType="none">
          <bgColor auto="1"/>
        </patternFill>
      </fill>
    </dxf>
    <dxf>
      <numFmt numFmtId="168" formatCode="dd/mm/yyyy;@"/>
      <fill>
        <patternFill>
          <bgColor theme="0" tint="-0.14996795556505021"/>
        </patternFill>
      </fill>
    </dxf>
    <dxf>
      <numFmt numFmtId="168" formatCode="dd/mm/yyyy;@"/>
      <fill>
        <patternFill>
          <bgColor theme="0" tint="-0.14996795556505021"/>
        </patternFill>
      </fill>
    </dxf>
    <dxf>
      <numFmt numFmtId="168" formatCode="dd/mm/yyyy;@"/>
      <fill>
        <patternFill>
          <bgColor theme="0" tint="-0.1499679555650502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color theme="0" tint="-0.24994659260841701"/>
      </font>
      <fill>
        <patternFill patternType="none">
          <bgColor auto="1"/>
        </patternFill>
      </fill>
    </dxf>
    <dxf>
      <font>
        <b val="0"/>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dxf>
    <dxf>
      <font>
        <b val="0"/>
        <i val="0"/>
        <strike val="0"/>
        <condense val="0"/>
        <extend val="0"/>
        <outline val="0"/>
        <shadow val="0"/>
        <u val="none"/>
        <vertAlign val="baseline"/>
        <sz val="12"/>
        <color theme="1"/>
        <name val="Calibri"/>
        <family val="2"/>
        <scheme val="none"/>
      </font>
      <alignment horizontal="general" vertical="top" textRotation="0" wrapText="0" indent="0" justifyLastLine="0" shrinkToFit="0" readingOrder="0"/>
    </dxf>
    <dxf>
      <font>
        <b val="0"/>
        <i val="0"/>
        <strike val="0"/>
        <condense val="0"/>
        <extend val="0"/>
        <outline val="0"/>
        <shadow val="0"/>
        <u val="none"/>
        <vertAlign val="baseline"/>
        <sz val="12"/>
        <color theme="1"/>
        <name val="Calibri"/>
        <family val="2"/>
        <scheme val="none"/>
      </font>
      <fill>
        <patternFill patternType="none">
          <fgColor indexed="64"/>
          <bgColor auto="1"/>
        </patternFill>
      </fill>
      <alignment horizontal="center" vertical="top" textRotation="0" wrapText="0" indent="0" justifyLastLine="0" shrinkToFit="0" readingOrder="0"/>
    </dxf>
    <dxf>
      <font>
        <b/>
        <i val="0"/>
        <strike val="0"/>
        <condense val="0"/>
        <extend val="0"/>
        <outline val="0"/>
        <shadow val="0"/>
        <u val="none"/>
        <vertAlign val="baseline"/>
        <sz val="12"/>
        <color theme="1"/>
        <name val="Calibri"/>
        <family val="2"/>
        <scheme val="none"/>
      </font>
      <fill>
        <patternFill patternType="none">
          <fgColor indexed="64"/>
          <bgColor indexed="65"/>
        </patternFill>
      </fill>
      <alignment horizontal="general" vertical="top" textRotation="0" wrapText="0" indent="0" justifyLastLine="0" shrinkToFit="0" readingOrder="0"/>
    </dxf>
    <dxf>
      <font>
        <b/>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dxf>
  </dxfs>
  <tableStyles count="0" defaultTableStyle="TableStyleMedium2" defaultPivotStyle="PivotStyleLight16"/>
  <colors>
    <mruColors>
      <color rgb="FFFFFFE5"/>
      <color rgb="FFF59FEB"/>
      <color rgb="FFF2EEE0"/>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3791742-A5C4-488F-B0B3-9427054EBA11}" name="Change_Log" displayName="Change_Log" ref="B4:E30" totalsRowShown="0" headerRowDxfId="42">
  <autoFilter ref="B4:E30" xr:uid="{0DEE7478-B314-4020-BFC3-DB75875202E7}"/>
  <tableColumns count="4">
    <tableColumn id="1" xr3:uid="{09716306-08CC-4C30-87EA-D9EAF8B455B6}" name="Table" dataDxfId="41"/>
    <tableColumn id="2" xr3:uid="{CA69F9CA-AF60-4931-A98D-30A52EA46B02}" name="Change reference" dataDxfId="40"/>
    <tableColumn id="3" xr3:uid="{B7BE8A3F-055E-42CA-8524-B33EB564BC56}" name="Change description" dataDxfId="39"/>
    <tableColumn id="4" xr3:uid="{D64D7F08-324B-4B55-A508-F749310D33CD}" name="Lines/columns affected (final references)" dataDxfId="38"/>
  </tableColumns>
  <tableStyleInfo name="TableStyleLight9" showFirstColumn="0" showLastColumn="0" showRowStripes="1" showColumnStripes="0"/>
</table>
</file>

<file path=xl/theme/theme1.xml><?xml version="1.0" encoding="utf-8"?>
<a:theme xmlns:a="http://schemas.openxmlformats.org/drawingml/2006/main" name="WICS brand">
  <a:themeElements>
    <a:clrScheme name="WICS">
      <a:dk1>
        <a:sysClr val="windowText" lastClr="000000"/>
      </a:dk1>
      <a:lt1>
        <a:sysClr val="window" lastClr="FFFFFF"/>
      </a:lt1>
      <a:dk2>
        <a:srgbClr val="064276"/>
      </a:dk2>
      <a:lt2>
        <a:srgbClr val="497A9C"/>
      </a:lt2>
      <a:accent1>
        <a:srgbClr val="064276"/>
      </a:accent1>
      <a:accent2>
        <a:srgbClr val="5F7577"/>
      </a:accent2>
      <a:accent3>
        <a:srgbClr val="497A9C"/>
      </a:accent3>
      <a:accent4>
        <a:srgbClr val="EA8255"/>
      </a:accent4>
      <a:accent5>
        <a:srgbClr val="ABA8D1"/>
      </a:accent5>
      <a:accent6>
        <a:srgbClr val="B8D288"/>
      </a:accent6>
      <a:hlink>
        <a:srgbClr val="064276"/>
      </a:hlink>
      <a:folHlink>
        <a:srgbClr val="497A9C"/>
      </a:folHlink>
    </a:clrScheme>
    <a:fontScheme name="Custom 56">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wrap="square" lIns="0" tIns="0" rIns="0" bIns="0" numCol="1" spcCol="360000" rtlCol="0">
        <a:noAutofit/>
      </a:bodyPr>
      <a:lstStyle>
        <a:defPPr algn="l">
          <a:buClr>
            <a:schemeClr val="tx1"/>
          </a:buClr>
          <a:defRPr sz="1400" dirty="0" err="1" smtClean="0"/>
        </a:defPPr>
      </a:lstStyle>
    </a:txDef>
  </a:objectDefaults>
  <a:extraClrSchemeLst/>
  <a:extLst>
    <a:ext uri="{05A4C25C-085E-4340-85A3-A5531E510DB2}">
      <thm15:themeFamily xmlns:thm15="http://schemas.microsoft.com/office/thememl/2012/main" name="WICS brand" id="{9320D3D2-D299-439A-8183-E387FE936CE4}" vid="{5B36278E-4EB7-46D1-A80F-42C7ECD1BC95}"/>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6D11B-4D7A-46EE-ADF0-7F519156B795}">
  <dimension ref="A1:U56"/>
  <sheetViews>
    <sheetView tabSelected="1" zoomScaleNormal="100" workbookViewId="0">
      <selection sqref="A1:XFD1048576"/>
    </sheetView>
  </sheetViews>
  <sheetFormatPr defaultRowHeight="15"/>
  <cols>
    <col min="1" max="1" width="8.7109375" customWidth="1"/>
    <col min="2" max="2" width="9.5703125" customWidth="1"/>
    <col min="3" max="3" width="35.42578125" style="2" customWidth="1"/>
    <col min="4" max="4" width="81.85546875" style="2" customWidth="1"/>
    <col min="5" max="5" width="30.140625" bestFit="1" customWidth="1"/>
    <col min="6" max="7" width="12.5703125" customWidth="1"/>
    <col min="8" max="8" width="11.7109375" bestFit="1" customWidth="1"/>
    <col min="9" max="21" width="12.5703125" customWidth="1"/>
    <col min="22" max="22" width="9.140625" customWidth="1"/>
  </cols>
  <sheetData>
    <row r="1" spans="1:21">
      <c r="B1" s="9"/>
    </row>
    <row r="2" spans="1:21" ht="26.25">
      <c r="B2" s="112" t="s">
        <v>981</v>
      </c>
    </row>
    <row r="3" spans="1:21">
      <c r="B3" s="9"/>
    </row>
    <row r="4" spans="1:21" ht="26.25">
      <c r="B4" s="37" t="s">
        <v>243</v>
      </c>
    </row>
    <row r="5" spans="1:21">
      <c r="B5" s="69"/>
    </row>
    <row r="6" spans="1:21" ht="30" customHeight="1">
      <c r="F6" s="313" t="s">
        <v>1127</v>
      </c>
      <c r="G6" s="313"/>
      <c r="H6" s="75" t="s">
        <v>1151</v>
      </c>
      <c r="I6" s="312" t="s">
        <v>3</v>
      </c>
      <c r="J6" s="312"/>
      <c r="K6" s="312"/>
      <c r="L6" s="312"/>
      <c r="M6" s="312"/>
      <c r="N6" s="312"/>
      <c r="O6" s="312"/>
      <c r="P6" s="312"/>
      <c r="Q6" s="312"/>
      <c r="R6" s="312"/>
      <c r="S6" s="312"/>
      <c r="T6" s="312"/>
      <c r="U6" s="312"/>
    </row>
    <row r="7" spans="1:21">
      <c r="E7" s="115" t="s">
        <v>405</v>
      </c>
      <c r="F7" s="26">
        <v>1</v>
      </c>
      <c r="G7" s="26">
        <v>2</v>
      </c>
      <c r="H7" s="26">
        <v>3</v>
      </c>
      <c r="I7" s="26">
        <v>4</v>
      </c>
      <c r="J7" s="26">
        <v>5</v>
      </c>
      <c r="K7" s="27">
        <v>6</v>
      </c>
      <c r="L7" s="27">
        <v>7</v>
      </c>
      <c r="M7" s="27">
        <v>8</v>
      </c>
      <c r="N7" s="27">
        <v>9</v>
      </c>
      <c r="O7" s="27">
        <v>10</v>
      </c>
      <c r="P7" s="27">
        <v>11</v>
      </c>
      <c r="Q7" s="27">
        <v>12</v>
      </c>
      <c r="R7" s="27">
        <v>13</v>
      </c>
      <c r="S7" s="27">
        <v>14</v>
      </c>
      <c r="T7" s="27">
        <v>15</v>
      </c>
      <c r="U7" s="27">
        <v>16</v>
      </c>
    </row>
    <row r="8" spans="1:21" s="1" customFormat="1" ht="45">
      <c r="A8"/>
      <c r="B8" s="28" t="s">
        <v>320</v>
      </c>
      <c r="C8" s="28" t="s">
        <v>4</v>
      </c>
      <c r="D8" s="28" t="s">
        <v>312</v>
      </c>
      <c r="E8" s="28" t="s">
        <v>5</v>
      </c>
      <c r="F8" s="26" t="s">
        <v>1123</v>
      </c>
      <c r="G8" s="26" t="s">
        <v>1150</v>
      </c>
      <c r="H8" s="26" t="s">
        <v>1125</v>
      </c>
      <c r="I8" s="26" t="s">
        <v>1124</v>
      </c>
      <c r="J8" s="26" t="s">
        <v>1126</v>
      </c>
      <c r="K8" s="26" t="s">
        <v>291</v>
      </c>
      <c r="L8" s="26" t="s">
        <v>292</v>
      </c>
      <c r="M8" s="26" t="s">
        <v>293</v>
      </c>
      <c r="N8" s="26" t="s">
        <v>506</v>
      </c>
      <c r="O8" s="26" t="s">
        <v>294</v>
      </c>
      <c r="P8" s="26" t="s">
        <v>295</v>
      </c>
      <c r="Q8" s="27" t="s">
        <v>7</v>
      </c>
      <c r="R8" s="27" t="s">
        <v>8</v>
      </c>
      <c r="S8" s="27" t="s">
        <v>9</v>
      </c>
      <c r="T8" s="26" t="s">
        <v>810</v>
      </c>
      <c r="U8" s="26" t="s">
        <v>811</v>
      </c>
    </row>
    <row r="9" spans="1:21" ht="15" customHeight="1">
      <c r="B9" s="175" t="s">
        <v>758</v>
      </c>
      <c r="C9" s="176" t="s">
        <v>11</v>
      </c>
      <c r="D9" s="176" t="s">
        <v>278</v>
      </c>
      <c r="E9" s="177" t="s">
        <v>12</v>
      </c>
      <c r="F9" s="23" t="s">
        <v>249</v>
      </c>
      <c r="G9" s="266"/>
      <c r="H9" s="178"/>
      <c r="I9" s="178"/>
      <c r="J9" s="178"/>
      <c r="K9" s="178"/>
      <c r="L9" s="178"/>
      <c r="M9" s="178"/>
      <c r="N9" s="178"/>
      <c r="O9" s="178"/>
      <c r="P9" s="178"/>
      <c r="Q9" s="178"/>
      <c r="R9" s="178"/>
      <c r="S9" s="178"/>
      <c r="T9" s="178"/>
      <c r="U9" s="178"/>
    </row>
    <row r="10" spans="1:21" ht="15" customHeight="1">
      <c r="B10" s="175" t="s">
        <v>759</v>
      </c>
      <c r="C10" s="176" t="s">
        <v>11</v>
      </c>
      <c r="D10" s="176" t="s">
        <v>279</v>
      </c>
      <c r="E10" s="177" t="s">
        <v>12</v>
      </c>
      <c r="F10" s="23" t="s">
        <v>249</v>
      </c>
      <c r="G10" s="266"/>
      <c r="H10" s="178"/>
      <c r="I10" s="178"/>
      <c r="J10" s="178"/>
      <c r="K10" s="178"/>
      <c r="L10" s="178"/>
      <c r="M10" s="178"/>
      <c r="N10" s="178"/>
      <c r="O10" s="178"/>
      <c r="P10" s="178"/>
      <c r="Q10" s="178"/>
      <c r="R10" s="178"/>
      <c r="S10" s="178"/>
      <c r="T10" s="178"/>
      <c r="U10" s="178"/>
    </row>
    <row r="11" spans="1:21" ht="15" customHeight="1">
      <c r="B11" s="175" t="s">
        <v>760</v>
      </c>
      <c r="C11" s="176" t="s">
        <v>11</v>
      </c>
      <c r="D11" s="176" t="s">
        <v>757</v>
      </c>
      <c r="E11" s="177" t="s">
        <v>12</v>
      </c>
      <c r="F11" s="23" t="s">
        <v>249</v>
      </c>
      <c r="G11" s="266"/>
      <c r="H11" s="178"/>
      <c r="I11" s="178"/>
      <c r="J11" s="178"/>
      <c r="K11" s="178"/>
      <c r="L11" s="178"/>
      <c r="M11" s="178"/>
      <c r="N11" s="178"/>
      <c r="O11" s="178"/>
      <c r="P11" s="178"/>
      <c r="Q11" s="178"/>
      <c r="R11" s="178"/>
      <c r="S11" s="178"/>
      <c r="T11" s="178"/>
      <c r="U11" s="178"/>
    </row>
    <row r="12" spans="1:21" ht="15" customHeight="1">
      <c r="B12" s="175" t="s">
        <v>761</v>
      </c>
      <c r="C12" s="176" t="s">
        <v>11</v>
      </c>
      <c r="D12" s="176" t="s">
        <v>280</v>
      </c>
      <c r="E12" s="177" t="s">
        <v>12</v>
      </c>
      <c r="F12" s="23" t="s">
        <v>249</v>
      </c>
      <c r="G12" s="266"/>
      <c r="H12" s="178"/>
      <c r="I12" s="178"/>
      <c r="J12" s="178"/>
      <c r="K12" s="178"/>
      <c r="L12" s="178"/>
      <c r="M12" s="178"/>
      <c r="N12" s="178"/>
      <c r="O12" s="178"/>
      <c r="P12" s="178"/>
      <c r="Q12" s="178"/>
      <c r="R12" s="178"/>
      <c r="S12" s="178"/>
      <c r="T12" s="178"/>
      <c r="U12" s="178"/>
    </row>
    <row r="13" spans="1:21" ht="15" customHeight="1">
      <c r="B13" s="175" t="s">
        <v>762</v>
      </c>
      <c r="C13" s="176" t="s">
        <v>11</v>
      </c>
      <c r="D13" s="176" t="s">
        <v>763</v>
      </c>
      <c r="E13" s="177" t="s">
        <v>14</v>
      </c>
      <c r="F13" s="23" t="s">
        <v>249</v>
      </c>
      <c r="G13" s="266"/>
      <c r="H13" s="56"/>
      <c r="I13" s="56"/>
      <c r="J13" s="56"/>
      <c r="K13" s="56"/>
      <c r="L13" s="56"/>
      <c r="M13" s="56"/>
      <c r="N13" s="56"/>
      <c r="O13" s="56"/>
      <c r="P13" s="56"/>
      <c r="Q13" s="56"/>
      <c r="R13" s="56"/>
      <c r="S13" s="56"/>
      <c r="T13" s="56"/>
      <c r="U13" s="56"/>
    </row>
    <row r="14" spans="1:21" ht="15" customHeight="1">
      <c r="B14" s="175" t="s">
        <v>784</v>
      </c>
      <c r="C14" s="176" t="s">
        <v>11</v>
      </c>
      <c r="D14" s="176" t="s">
        <v>793</v>
      </c>
      <c r="E14" s="177"/>
      <c r="F14" s="23" t="s">
        <v>249</v>
      </c>
      <c r="G14" s="266"/>
      <c r="H14" s="178"/>
      <c r="I14" s="178"/>
      <c r="J14" s="178"/>
      <c r="K14" s="178"/>
      <c r="L14" s="178"/>
      <c r="M14" s="178"/>
      <c r="N14" s="178"/>
      <c r="O14" s="178"/>
      <c r="P14" s="178"/>
      <c r="Q14" s="178"/>
      <c r="R14" s="178"/>
      <c r="S14" s="178"/>
      <c r="T14" s="178"/>
      <c r="U14" s="178"/>
    </row>
    <row r="15" spans="1:21" ht="15" customHeight="1">
      <c r="B15" s="175" t="s">
        <v>785</v>
      </c>
      <c r="C15" s="176" t="s">
        <v>15</v>
      </c>
      <c r="D15" s="176" t="s">
        <v>592</v>
      </c>
      <c r="E15" s="177" t="s">
        <v>14</v>
      </c>
      <c r="F15" s="23" t="s">
        <v>249</v>
      </c>
      <c r="G15" s="266"/>
      <c r="H15" s="56"/>
      <c r="I15" s="56"/>
      <c r="J15" s="56"/>
      <c r="K15" s="56"/>
      <c r="L15" s="56"/>
      <c r="M15" s="56"/>
      <c r="N15" s="56"/>
      <c r="O15" s="56"/>
      <c r="P15" s="56"/>
      <c r="Q15" s="56"/>
      <c r="R15" s="56"/>
      <c r="S15" s="56"/>
      <c r="T15" s="56"/>
      <c r="U15" s="56"/>
    </row>
    <row r="16" spans="1:21" s="2" customFormat="1" ht="15" customHeight="1">
      <c r="A16"/>
      <c r="B16" s="175" t="s">
        <v>786</v>
      </c>
      <c r="C16" s="176" t="s">
        <v>15</v>
      </c>
      <c r="D16" s="176" t="s">
        <v>600</v>
      </c>
      <c r="E16" s="177" t="s">
        <v>14</v>
      </c>
      <c r="F16" s="23" t="s">
        <v>249</v>
      </c>
      <c r="G16" s="266"/>
      <c r="H16" s="56"/>
      <c r="I16" s="56"/>
      <c r="J16" s="56"/>
      <c r="K16" s="56"/>
      <c r="L16" s="56"/>
      <c r="M16" s="56"/>
      <c r="N16" s="56"/>
      <c r="O16" s="56"/>
      <c r="P16" s="56"/>
      <c r="Q16" s="56"/>
      <c r="R16" s="56"/>
      <c r="S16" s="56"/>
      <c r="T16" s="56"/>
      <c r="U16" s="56"/>
    </row>
    <row r="17" spans="2:21" ht="15" customHeight="1">
      <c r="B17" s="175" t="s">
        <v>787</v>
      </c>
      <c r="C17" s="176" t="s">
        <v>13</v>
      </c>
      <c r="D17" s="176" t="s">
        <v>384</v>
      </c>
      <c r="E17" s="177" t="s">
        <v>14</v>
      </c>
      <c r="F17" s="23" t="s">
        <v>249</v>
      </c>
      <c r="G17" s="266"/>
      <c r="H17" s="56"/>
      <c r="I17" s="56"/>
      <c r="J17" s="56"/>
      <c r="K17" s="56"/>
      <c r="L17" s="56"/>
      <c r="M17" s="56"/>
      <c r="N17" s="56"/>
      <c r="O17" s="56"/>
      <c r="P17" s="56"/>
      <c r="Q17" s="56"/>
      <c r="R17" s="56"/>
      <c r="S17" s="56"/>
      <c r="T17" s="56"/>
      <c r="U17" s="56"/>
    </row>
    <row r="18" spans="2:21" ht="15" customHeight="1">
      <c r="B18" s="175" t="s">
        <v>253</v>
      </c>
      <c r="C18" s="176" t="s">
        <v>751</v>
      </c>
      <c r="D18" s="176" t="s">
        <v>764</v>
      </c>
      <c r="E18" s="177" t="s">
        <v>765</v>
      </c>
      <c r="F18" s="23" t="s">
        <v>249</v>
      </c>
      <c r="G18" s="266"/>
      <c r="H18" s="256"/>
      <c r="I18" s="256"/>
      <c r="J18" s="256"/>
      <c r="K18" s="256"/>
      <c r="L18" s="256"/>
      <c r="M18" s="256"/>
      <c r="N18" s="256"/>
      <c r="O18" s="256"/>
      <c r="P18" s="256"/>
      <c r="Q18" s="256"/>
      <c r="R18" s="256"/>
      <c r="S18" s="256"/>
      <c r="T18" s="256"/>
      <c r="U18" s="256"/>
    </row>
    <row r="19" spans="2:21" ht="15" customHeight="1">
      <c r="B19" s="175" t="s">
        <v>254</v>
      </c>
      <c r="C19" s="176" t="s">
        <v>251</v>
      </c>
      <c r="D19" s="176" t="s">
        <v>286</v>
      </c>
      <c r="E19" s="177" t="s">
        <v>12</v>
      </c>
      <c r="F19" s="23" t="s">
        <v>249</v>
      </c>
      <c r="G19" s="266"/>
      <c r="H19" s="55"/>
      <c r="I19" s="55"/>
      <c r="J19" s="55"/>
      <c r="K19" s="55"/>
      <c r="L19" s="55"/>
      <c r="M19" s="55"/>
      <c r="N19" s="55"/>
      <c r="O19" s="55"/>
      <c r="P19" s="55"/>
      <c r="Q19" s="55"/>
      <c r="R19" s="55"/>
      <c r="S19" s="55"/>
      <c r="T19" s="55"/>
      <c r="U19" s="55"/>
    </row>
    <row r="20" spans="2:21" ht="15" customHeight="1">
      <c r="B20" s="175" t="s">
        <v>255</v>
      </c>
      <c r="C20" s="176" t="s">
        <v>16</v>
      </c>
      <c r="D20" s="176" t="s">
        <v>593</v>
      </c>
      <c r="E20" s="177" t="s">
        <v>12</v>
      </c>
      <c r="F20" s="23" t="s">
        <v>249</v>
      </c>
      <c r="G20" s="266"/>
      <c r="H20" s="55"/>
      <c r="I20" s="55"/>
      <c r="J20" s="55"/>
      <c r="K20" s="55"/>
      <c r="L20" s="55"/>
      <c r="M20" s="55"/>
      <c r="N20" s="55"/>
      <c r="O20" s="55"/>
      <c r="P20" s="55"/>
      <c r="Q20" s="55"/>
      <c r="R20" s="55"/>
      <c r="S20" s="55"/>
      <c r="T20" s="55"/>
      <c r="U20" s="55"/>
    </row>
    <row r="21" spans="2:21" ht="15" customHeight="1">
      <c r="B21" s="175" t="s">
        <v>256</v>
      </c>
      <c r="C21" s="176" t="s">
        <v>766</v>
      </c>
      <c r="D21" s="176" t="s">
        <v>388</v>
      </c>
      <c r="E21" s="177" t="s">
        <v>310</v>
      </c>
      <c r="F21" s="23" t="s">
        <v>249</v>
      </c>
      <c r="G21" s="266"/>
      <c r="H21" s="178"/>
      <c r="I21" s="178"/>
      <c r="J21" s="178"/>
      <c r="K21" s="178"/>
      <c r="L21" s="178"/>
      <c r="M21" s="178"/>
      <c r="N21" s="178"/>
      <c r="O21" s="178"/>
      <c r="P21" s="178"/>
      <c r="Q21" s="178"/>
      <c r="R21" s="178"/>
      <c r="S21" s="178"/>
      <c r="T21" s="178"/>
      <c r="U21" s="178"/>
    </row>
    <row r="22" spans="2:21" ht="15" customHeight="1">
      <c r="B22" s="175" t="s">
        <v>257</v>
      </c>
      <c r="C22" s="176" t="s">
        <v>16</v>
      </c>
      <c r="D22" s="176" t="s">
        <v>768</v>
      </c>
      <c r="E22" s="177" t="s">
        <v>12</v>
      </c>
      <c r="F22" s="23" t="s">
        <v>249</v>
      </c>
      <c r="G22" s="266"/>
      <c r="H22" s="55"/>
      <c r="I22" s="55"/>
      <c r="J22" s="55"/>
      <c r="K22" s="55"/>
      <c r="L22" s="55"/>
      <c r="M22" s="55"/>
      <c r="N22" s="55"/>
      <c r="O22" s="55"/>
      <c r="P22" s="55"/>
      <c r="Q22" s="55"/>
      <c r="R22" s="55"/>
      <c r="S22" s="55"/>
      <c r="T22" s="55"/>
      <c r="U22" s="55"/>
    </row>
    <row r="23" spans="2:21" ht="15" customHeight="1">
      <c r="B23" s="175" t="s">
        <v>258</v>
      </c>
      <c r="C23" s="176" t="s">
        <v>17</v>
      </c>
      <c r="D23" s="176" t="s">
        <v>770</v>
      </c>
      <c r="E23" s="177" t="s">
        <v>12</v>
      </c>
      <c r="F23" s="23" t="s">
        <v>249</v>
      </c>
      <c r="G23" s="266"/>
      <c r="H23" s="55"/>
      <c r="I23" s="55"/>
      <c r="J23" s="55"/>
      <c r="K23" s="55"/>
      <c r="L23" s="55"/>
      <c r="M23" s="55"/>
      <c r="N23" s="55"/>
      <c r="O23" s="55"/>
      <c r="P23" s="55"/>
      <c r="Q23" s="55"/>
      <c r="R23" s="55"/>
      <c r="S23" s="55"/>
      <c r="T23" s="55"/>
      <c r="U23" s="55"/>
    </row>
    <row r="24" spans="2:21" ht="15" customHeight="1">
      <c r="B24" s="175" t="s">
        <v>259</v>
      </c>
      <c r="C24" s="176" t="s">
        <v>17</v>
      </c>
      <c r="D24" s="176" t="s">
        <v>771</v>
      </c>
      <c r="E24" s="177" t="s">
        <v>12</v>
      </c>
      <c r="F24" s="23" t="s">
        <v>249</v>
      </c>
      <c r="G24" s="266"/>
      <c r="H24" s="55"/>
      <c r="I24" s="55"/>
      <c r="J24" s="55"/>
      <c r="K24" s="55"/>
      <c r="L24" s="55"/>
      <c r="M24" s="55"/>
      <c r="N24" s="55"/>
      <c r="O24" s="55"/>
      <c r="P24" s="55"/>
      <c r="Q24" s="55"/>
      <c r="R24" s="55"/>
      <c r="S24" s="55"/>
      <c r="T24" s="55"/>
      <c r="U24" s="55"/>
    </row>
    <row r="25" spans="2:21" ht="15" customHeight="1">
      <c r="B25" s="175" t="s">
        <v>260</v>
      </c>
      <c r="C25" s="176" t="s">
        <v>23</v>
      </c>
      <c r="D25" s="176" t="s">
        <v>817</v>
      </c>
      <c r="E25" s="177" t="s">
        <v>12</v>
      </c>
      <c r="F25" s="23" t="s">
        <v>249</v>
      </c>
      <c r="G25" s="266"/>
      <c r="H25" s="55"/>
      <c r="I25" s="55"/>
      <c r="J25" s="55"/>
      <c r="K25" s="55"/>
      <c r="L25" s="55"/>
      <c r="M25" s="55"/>
      <c r="N25" s="55"/>
      <c r="O25" s="55"/>
      <c r="P25" s="55"/>
      <c r="Q25" s="55"/>
      <c r="R25" s="55"/>
      <c r="S25" s="55"/>
      <c r="T25" s="55"/>
      <c r="U25" s="55"/>
    </row>
    <row r="26" spans="2:21" ht="15" customHeight="1">
      <c r="B26" s="175" t="s">
        <v>261</v>
      </c>
      <c r="C26" s="176" t="s">
        <v>23</v>
      </c>
      <c r="D26" s="176" t="s">
        <v>818</v>
      </c>
      <c r="E26" s="177" t="s">
        <v>12</v>
      </c>
      <c r="F26" s="23" t="s">
        <v>249</v>
      </c>
      <c r="G26" s="266"/>
      <c r="H26" s="55"/>
      <c r="I26" s="55"/>
      <c r="J26" s="55"/>
      <c r="K26" s="55"/>
      <c r="L26" s="55"/>
      <c r="M26" s="55"/>
      <c r="N26" s="55"/>
      <c r="O26" s="55"/>
      <c r="P26" s="55"/>
      <c r="Q26" s="55"/>
      <c r="R26" s="55"/>
      <c r="S26" s="55"/>
      <c r="T26" s="55"/>
      <c r="U26" s="55"/>
    </row>
    <row r="27" spans="2:21" ht="15" customHeight="1">
      <c r="B27" s="175" t="s">
        <v>262</v>
      </c>
      <c r="C27" s="176" t="s">
        <v>24</v>
      </c>
      <c r="D27" s="176" t="s">
        <v>773</v>
      </c>
      <c r="E27" s="177" t="s">
        <v>12</v>
      </c>
      <c r="F27" s="23" t="s">
        <v>249</v>
      </c>
      <c r="G27" s="266"/>
      <c r="H27" s="55"/>
      <c r="I27" s="55"/>
      <c r="J27" s="55"/>
      <c r="K27" s="55"/>
      <c r="L27" s="55"/>
      <c r="M27" s="55"/>
      <c r="N27" s="55"/>
      <c r="O27" s="55"/>
      <c r="P27" s="55"/>
      <c r="Q27" s="55"/>
      <c r="R27" s="55"/>
      <c r="S27" s="55"/>
      <c r="T27" s="55"/>
      <c r="U27" s="55"/>
    </row>
    <row r="28" spans="2:21" ht="15" customHeight="1">
      <c r="B28" s="175" t="s">
        <v>263</v>
      </c>
      <c r="C28" s="176" t="s">
        <v>24</v>
      </c>
      <c r="D28" s="176" t="s">
        <v>774</v>
      </c>
      <c r="E28" s="177" t="s">
        <v>14</v>
      </c>
      <c r="F28" s="23" t="s">
        <v>249</v>
      </c>
      <c r="G28" s="266"/>
      <c r="H28" s="257"/>
      <c r="I28" s="257"/>
      <c r="J28" s="257"/>
      <c r="K28" s="257"/>
      <c r="L28" s="257"/>
      <c r="M28" s="257"/>
      <c r="N28" s="257"/>
      <c r="O28" s="257"/>
      <c r="P28" s="257"/>
      <c r="Q28" s="257"/>
      <c r="R28" s="257"/>
      <c r="S28" s="257"/>
      <c r="T28" s="257"/>
      <c r="U28" s="257"/>
    </row>
    <row r="29" spans="2:21" ht="15" customHeight="1">
      <c r="B29" s="175" t="s">
        <v>264</v>
      </c>
      <c r="C29" s="176" t="s">
        <v>24</v>
      </c>
      <c r="D29" s="176" t="s">
        <v>792</v>
      </c>
      <c r="E29" s="177" t="s">
        <v>14</v>
      </c>
      <c r="F29" s="23" t="s">
        <v>249</v>
      </c>
      <c r="G29" s="266"/>
      <c r="H29" s="257"/>
      <c r="I29" s="257"/>
      <c r="J29" s="257"/>
      <c r="K29" s="257"/>
      <c r="L29" s="257"/>
      <c r="M29" s="257"/>
      <c r="N29" s="257"/>
      <c r="O29" s="257"/>
      <c r="P29" s="257"/>
      <c r="Q29" s="257"/>
      <c r="R29" s="257"/>
      <c r="S29" s="257"/>
      <c r="T29" s="257"/>
      <c r="U29" s="257"/>
    </row>
    <row r="30" spans="2:21" ht="15" customHeight="1">
      <c r="B30" s="175" t="s">
        <v>265</v>
      </c>
      <c r="C30" s="176" t="s">
        <v>24</v>
      </c>
      <c r="D30" s="176" t="s">
        <v>775</v>
      </c>
      <c r="E30" s="177" t="s">
        <v>12</v>
      </c>
      <c r="F30" s="23" t="s">
        <v>249</v>
      </c>
      <c r="G30" s="266"/>
      <c r="H30" s="55"/>
      <c r="I30" s="55"/>
      <c r="J30" s="55"/>
      <c r="K30" s="55"/>
      <c r="L30" s="55"/>
      <c r="M30" s="55"/>
      <c r="N30" s="55"/>
      <c r="O30" s="55"/>
      <c r="P30" s="55"/>
      <c r="Q30" s="55"/>
      <c r="R30" s="55"/>
      <c r="S30" s="55"/>
      <c r="T30" s="55"/>
      <c r="U30" s="55"/>
    </row>
    <row r="31" spans="2:21" ht="15" customHeight="1">
      <c r="B31" s="175" t="s">
        <v>266</v>
      </c>
      <c r="C31" s="176" t="s">
        <v>24</v>
      </c>
      <c r="D31" s="176" t="s">
        <v>776</v>
      </c>
      <c r="E31" s="177" t="s">
        <v>12</v>
      </c>
      <c r="F31" s="23" t="s">
        <v>249</v>
      </c>
      <c r="G31" s="266"/>
      <c r="H31" s="55"/>
      <c r="I31" s="55"/>
      <c r="J31" s="55"/>
      <c r="K31" s="55"/>
      <c r="L31" s="55"/>
      <c r="M31" s="55"/>
      <c r="N31" s="55"/>
      <c r="O31" s="55"/>
      <c r="P31" s="55"/>
      <c r="Q31" s="55"/>
      <c r="R31" s="55"/>
      <c r="S31" s="55"/>
      <c r="T31" s="55"/>
      <c r="U31" s="55"/>
    </row>
    <row r="32" spans="2:21" ht="15" customHeight="1">
      <c r="B32" s="175" t="s">
        <v>267</v>
      </c>
      <c r="C32" s="176" t="s">
        <v>27</v>
      </c>
      <c r="D32" s="176" t="s">
        <v>777</v>
      </c>
      <c r="E32" s="177" t="s">
        <v>12</v>
      </c>
      <c r="F32" s="23" t="s">
        <v>249</v>
      </c>
      <c r="G32" s="266"/>
      <c r="H32" s="55"/>
      <c r="I32" s="55"/>
      <c r="J32" s="55"/>
      <c r="K32" s="55"/>
      <c r="L32" s="55"/>
      <c r="M32" s="55"/>
      <c r="N32" s="55"/>
      <c r="O32" s="55"/>
      <c r="P32" s="55"/>
      <c r="Q32" s="55"/>
      <c r="R32" s="55"/>
      <c r="S32" s="55"/>
      <c r="T32" s="55"/>
      <c r="U32" s="55"/>
    </row>
    <row r="33" spans="1:21" ht="15" customHeight="1">
      <c r="B33" s="175" t="s">
        <v>268</v>
      </c>
      <c r="C33" s="176" t="s">
        <v>27</v>
      </c>
      <c r="D33" s="176" t="s">
        <v>778</v>
      </c>
      <c r="E33" s="177" t="s">
        <v>12</v>
      </c>
      <c r="F33" s="23" t="s">
        <v>249</v>
      </c>
      <c r="G33" s="266"/>
      <c r="H33" s="55"/>
      <c r="I33" s="55"/>
      <c r="J33" s="55"/>
      <c r="K33" s="55"/>
      <c r="L33" s="55"/>
      <c r="M33" s="55"/>
      <c r="N33" s="55"/>
      <c r="O33" s="55"/>
      <c r="P33" s="55"/>
      <c r="Q33" s="55"/>
      <c r="R33" s="55"/>
      <c r="S33" s="55"/>
      <c r="T33" s="55"/>
      <c r="U33" s="55"/>
    </row>
    <row r="34" spans="1:21" ht="15" customHeight="1">
      <c r="B34" s="175" t="s">
        <v>269</v>
      </c>
      <c r="C34" s="176" t="s">
        <v>26</v>
      </c>
      <c r="D34" s="176" t="s">
        <v>815</v>
      </c>
      <c r="E34" s="177" t="s">
        <v>12</v>
      </c>
      <c r="F34" s="23" t="s">
        <v>249</v>
      </c>
      <c r="G34" s="266"/>
      <c r="H34" s="55"/>
      <c r="I34" s="55"/>
      <c r="J34" s="55"/>
      <c r="K34" s="55"/>
      <c r="L34" s="55"/>
      <c r="M34" s="55"/>
      <c r="N34" s="55"/>
      <c r="O34" s="55"/>
      <c r="P34" s="55"/>
      <c r="Q34" s="55"/>
      <c r="R34" s="55"/>
      <c r="S34" s="55"/>
      <c r="T34" s="55"/>
      <c r="U34" s="55"/>
    </row>
    <row r="35" spans="1:21" ht="15" customHeight="1">
      <c r="B35" s="175" t="s">
        <v>270</v>
      </c>
      <c r="C35" s="176" t="s">
        <v>26</v>
      </c>
      <c r="D35" s="176" t="s">
        <v>1178</v>
      </c>
      <c r="E35" s="177" t="s">
        <v>12</v>
      </c>
      <c r="F35" s="23" t="s">
        <v>249</v>
      </c>
      <c r="G35" s="266"/>
      <c r="H35" s="55"/>
      <c r="I35" s="55"/>
      <c r="J35" s="55"/>
      <c r="K35" s="55"/>
      <c r="L35" s="55"/>
      <c r="M35" s="55"/>
      <c r="N35" s="55"/>
      <c r="O35" s="55"/>
      <c r="P35" s="55"/>
      <c r="Q35" s="55"/>
      <c r="R35" s="55"/>
      <c r="S35" s="55"/>
      <c r="T35" s="55"/>
      <c r="U35" s="55"/>
    </row>
    <row r="36" spans="1:21" ht="15" customHeight="1">
      <c r="B36" s="175" t="s">
        <v>271</v>
      </c>
      <c r="C36" s="176" t="s">
        <v>18</v>
      </c>
      <c r="D36" s="176" t="s">
        <v>816</v>
      </c>
      <c r="E36" s="177" t="s">
        <v>14</v>
      </c>
      <c r="F36" s="23" t="s">
        <v>249</v>
      </c>
      <c r="G36" s="266"/>
      <c r="H36" s="56"/>
      <c r="I36" s="56"/>
      <c r="J36" s="56"/>
      <c r="K36" s="56"/>
      <c r="L36" s="56"/>
      <c r="M36" s="56"/>
      <c r="N36" s="56"/>
      <c r="O36" s="56"/>
      <c r="P36" s="56"/>
      <c r="Q36" s="56"/>
      <c r="R36" s="56"/>
      <c r="S36" s="56"/>
      <c r="T36" s="56"/>
      <c r="U36" s="56"/>
    </row>
    <row r="37" spans="1:21" ht="15" customHeight="1">
      <c r="B37" s="175" t="s">
        <v>272</v>
      </c>
      <c r="C37" s="176" t="s">
        <v>20</v>
      </c>
      <c r="D37" s="176" t="s">
        <v>385</v>
      </c>
      <c r="E37" s="177" t="s">
        <v>12</v>
      </c>
      <c r="F37" s="23" t="s">
        <v>249</v>
      </c>
      <c r="G37" s="266"/>
      <c r="H37" s="55"/>
      <c r="I37" s="55"/>
      <c r="J37" s="55"/>
      <c r="K37" s="55"/>
      <c r="L37" s="55"/>
      <c r="M37" s="55"/>
      <c r="N37" s="55"/>
      <c r="O37" s="55"/>
      <c r="P37" s="55"/>
      <c r="Q37" s="55"/>
      <c r="R37" s="55"/>
      <c r="S37" s="55"/>
      <c r="T37" s="55"/>
      <c r="U37" s="55"/>
    </row>
    <row r="38" spans="1:21" ht="15" customHeight="1">
      <c r="B38" s="175" t="s">
        <v>273</v>
      </c>
      <c r="C38" s="176" t="s">
        <v>22</v>
      </c>
      <c r="D38" s="176" t="s">
        <v>386</v>
      </c>
      <c r="E38" s="177" t="s">
        <v>12</v>
      </c>
      <c r="F38" s="23" t="s">
        <v>249</v>
      </c>
      <c r="G38" s="266"/>
      <c r="H38" s="55"/>
      <c r="I38" s="55"/>
      <c r="J38" s="55"/>
      <c r="K38" s="55"/>
      <c r="L38" s="55"/>
      <c r="M38" s="55"/>
      <c r="N38" s="55"/>
      <c r="O38" s="55"/>
      <c r="P38" s="55"/>
      <c r="Q38" s="55"/>
      <c r="R38" s="55"/>
      <c r="S38" s="55"/>
      <c r="T38" s="55"/>
      <c r="U38" s="55"/>
    </row>
    <row r="39" spans="1:21" ht="15" customHeight="1">
      <c r="B39" s="175" t="s">
        <v>274</v>
      </c>
      <c r="C39" s="176" t="s">
        <v>21</v>
      </c>
      <c r="D39" s="176" t="s">
        <v>287</v>
      </c>
      <c r="E39" s="177" t="s">
        <v>14</v>
      </c>
      <c r="F39" s="23" t="s">
        <v>249</v>
      </c>
      <c r="G39" s="266"/>
      <c r="H39" s="56"/>
      <c r="I39" s="56"/>
      <c r="J39" s="56"/>
      <c r="K39" s="56"/>
      <c r="L39" s="56"/>
      <c r="M39" s="56"/>
      <c r="N39" s="56"/>
      <c r="O39" s="56"/>
      <c r="P39" s="56"/>
      <c r="Q39" s="56"/>
      <c r="R39" s="56"/>
      <c r="S39" s="56"/>
      <c r="T39" s="56"/>
      <c r="U39" s="56"/>
    </row>
    <row r="40" spans="1:21" ht="15" customHeight="1">
      <c r="B40" s="175" t="s">
        <v>275</v>
      </c>
      <c r="C40" s="176" t="s">
        <v>28</v>
      </c>
      <c r="D40" s="176" t="s">
        <v>755</v>
      </c>
      <c r="E40" s="177"/>
      <c r="F40" s="23" t="s">
        <v>249</v>
      </c>
      <c r="G40" s="266"/>
      <c r="H40" s="55"/>
      <c r="I40" s="55"/>
      <c r="J40" s="55"/>
      <c r="K40" s="55"/>
      <c r="L40" s="55"/>
      <c r="M40" s="55"/>
      <c r="N40" s="55"/>
      <c r="O40" s="55"/>
      <c r="P40" s="55"/>
      <c r="Q40" s="55"/>
      <c r="R40" s="55"/>
      <c r="S40" s="55"/>
      <c r="T40" s="55"/>
      <c r="U40" s="55"/>
    </row>
    <row r="41" spans="1:21" s="2" customFormat="1" ht="15" customHeight="1">
      <c r="A41"/>
      <c r="B41" s="175" t="s">
        <v>276</v>
      </c>
      <c r="C41" s="176" t="s">
        <v>29</v>
      </c>
      <c r="D41" s="176" t="s">
        <v>755</v>
      </c>
      <c r="E41" s="177"/>
      <c r="F41" s="23" t="s">
        <v>249</v>
      </c>
      <c r="G41" s="266"/>
      <c r="H41" s="55"/>
      <c r="I41" s="55"/>
      <c r="J41" s="55"/>
      <c r="K41" s="55"/>
      <c r="L41" s="55"/>
      <c r="M41" s="55"/>
      <c r="N41" s="55"/>
      <c r="O41" s="55"/>
      <c r="P41" s="55"/>
      <c r="Q41" s="55"/>
      <c r="R41" s="55"/>
      <c r="S41" s="55"/>
      <c r="T41" s="55"/>
      <c r="U41" s="55"/>
    </row>
    <row r="42" spans="1:21" s="2" customFormat="1" ht="15" customHeight="1">
      <c r="A42"/>
      <c r="B42" s="175" t="s">
        <v>277</v>
      </c>
      <c r="C42" s="176" t="s">
        <v>1013</v>
      </c>
      <c r="D42" s="176" t="s">
        <v>1013</v>
      </c>
      <c r="E42" s="177" t="s">
        <v>91</v>
      </c>
      <c r="F42" s="23" t="s">
        <v>249</v>
      </c>
      <c r="G42" s="266"/>
      <c r="H42" s="55"/>
      <c r="I42" s="55"/>
      <c r="J42" s="55"/>
      <c r="K42" s="55"/>
      <c r="L42" s="55"/>
      <c r="M42" s="55"/>
      <c r="N42" s="55"/>
      <c r="O42" s="55"/>
      <c r="P42" s="55"/>
      <c r="Q42" s="55"/>
      <c r="R42" s="55"/>
      <c r="S42" s="55"/>
      <c r="T42" s="55"/>
      <c r="U42" s="55"/>
    </row>
    <row r="43" spans="1:21" ht="15" customHeight="1">
      <c r="B43" s="175" t="s">
        <v>747</v>
      </c>
      <c r="C43" s="176" t="s">
        <v>25</v>
      </c>
      <c r="D43" s="176" t="s">
        <v>807</v>
      </c>
      <c r="E43" s="177" t="s">
        <v>91</v>
      </c>
      <c r="F43" s="23" t="s">
        <v>249</v>
      </c>
      <c r="G43" s="266"/>
      <c r="H43" s="55"/>
      <c r="I43" s="55"/>
      <c r="J43" s="55"/>
      <c r="K43" s="55"/>
      <c r="L43" s="55"/>
      <c r="M43" s="55"/>
      <c r="N43" s="55"/>
      <c r="O43" s="55"/>
      <c r="P43" s="55"/>
      <c r="Q43" s="55"/>
      <c r="R43" s="55"/>
      <c r="S43" s="55"/>
      <c r="T43" s="55"/>
      <c r="U43" s="55"/>
    </row>
    <row r="44" spans="1:21" ht="15" customHeight="1">
      <c r="B44" s="175" t="s">
        <v>754</v>
      </c>
      <c r="C44" s="176" t="s">
        <v>25</v>
      </c>
      <c r="D44" s="176" t="s">
        <v>808</v>
      </c>
      <c r="E44" s="177" t="s">
        <v>91</v>
      </c>
      <c r="F44" s="23" t="s">
        <v>249</v>
      </c>
      <c r="G44" s="266"/>
      <c r="H44" s="55"/>
      <c r="I44" s="55"/>
      <c r="J44" s="55"/>
      <c r="K44" s="55"/>
      <c r="L44" s="55"/>
      <c r="M44" s="55"/>
      <c r="N44" s="55"/>
      <c r="O44" s="55"/>
      <c r="P44" s="55"/>
      <c r="Q44" s="55"/>
      <c r="R44" s="55"/>
      <c r="S44" s="55"/>
      <c r="T44" s="55"/>
      <c r="U44" s="55"/>
    </row>
    <row r="45" spans="1:21" ht="15" customHeight="1">
      <c r="B45" s="175" t="s">
        <v>767</v>
      </c>
      <c r="C45" s="176" t="s">
        <v>25</v>
      </c>
      <c r="D45" s="176" t="s">
        <v>748</v>
      </c>
      <c r="E45" s="177" t="s">
        <v>14</v>
      </c>
      <c r="F45" s="23" t="s">
        <v>249</v>
      </c>
      <c r="G45" s="266"/>
      <c r="H45" s="56"/>
      <c r="I45" s="56"/>
      <c r="J45" s="56"/>
      <c r="K45" s="56"/>
      <c r="L45" s="56"/>
      <c r="M45" s="56"/>
      <c r="N45" s="56"/>
      <c r="O45" s="56"/>
      <c r="P45" s="56"/>
      <c r="Q45" s="56"/>
      <c r="R45" s="56"/>
      <c r="S45" s="56"/>
      <c r="T45" s="56"/>
      <c r="U45" s="56"/>
    </row>
    <row r="46" spans="1:21" ht="15" customHeight="1">
      <c r="B46" s="175" t="s">
        <v>769</v>
      </c>
      <c r="C46" s="176" t="s">
        <v>25</v>
      </c>
      <c r="D46" s="176" t="s">
        <v>820</v>
      </c>
      <c r="E46" s="177" t="s">
        <v>91</v>
      </c>
      <c r="F46" s="23" t="s">
        <v>249</v>
      </c>
      <c r="G46" s="266"/>
      <c r="H46" s="55"/>
      <c r="I46" s="55"/>
      <c r="J46" s="55"/>
      <c r="K46" s="55"/>
      <c r="L46" s="55"/>
      <c r="M46" s="55"/>
      <c r="N46" s="55"/>
      <c r="O46" s="55"/>
      <c r="P46" s="55"/>
      <c r="Q46" s="55"/>
      <c r="R46" s="55"/>
      <c r="S46" s="55"/>
      <c r="T46" s="55"/>
      <c r="U46" s="55"/>
    </row>
    <row r="47" spans="1:21" s="2" customFormat="1" ht="15" customHeight="1">
      <c r="A47"/>
      <c r="B47" s="175" t="s">
        <v>772</v>
      </c>
      <c r="C47" s="176" t="s">
        <v>966</v>
      </c>
      <c r="D47" s="176" t="s">
        <v>779</v>
      </c>
      <c r="E47" s="176" t="s">
        <v>91</v>
      </c>
      <c r="F47" s="23" t="s">
        <v>249</v>
      </c>
      <c r="G47" s="266"/>
      <c r="H47" s="55"/>
      <c r="I47" s="55"/>
      <c r="J47" s="55"/>
      <c r="K47" s="55"/>
      <c r="L47" s="55"/>
      <c r="M47" s="55"/>
      <c r="N47" s="55"/>
      <c r="O47" s="55"/>
      <c r="P47" s="55"/>
      <c r="Q47" s="55"/>
      <c r="R47" s="55"/>
      <c r="S47" s="55"/>
      <c r="T47" s="55"/>
      <c r="U47" s="55"/>
    </row>
    <row r="48" spans="1:21" ht="15" customHeight="1">
      <c r="B48" s="175" t="s">
        <v>788</v>
      </c>
      <c r="C48" s="176" t="s">
        <v>966</v>
      </c>
      <c r="D48" s="176" t="s">
        <v>809</v>
      </c>
      <c r="E48" s="176" t="s">
        <v>91</v>
      </c>
      <c r="F48" s="23" t="s">
        <v>249</v>
      </c>
      <c r="G48" s="266"/>
      <c r="H48" s="55"/>
      <c r="I48" s="55"/>
      <c r="J48" s="55"/>
      <c r="K48" s="55"/>
      <c r="L48" s="55"/>
      <c r="M48" s="55"/>
      <c r="N48" s="55"/>
      <c r="O48" s="55"/>
      <c r="P48" s="55"/>
      <c r="Q48" s="55"/>
      <c r="R48" s="55"/>
      <c r="S48" s="55"/>
      <c r="T48" s="55"/>
      <c r="U48" s="55"/>
    </row>
    <row r="49" spans="1:21" s="2" customFormat="1" ht="15" customHeight="1">
      <c r="A49"/>
      <c r="B49" s="175" t="s">
        <v>789</v>
      </c>
      <c r="C49" s="176" t="s">
        <v>966</v>
      </c>
      <c r="D49" s="176" t="s">
        <v>780</v>
      </c>
      <c r="E49" s="176" t="s">
        <v>782</v>
      </c>
      <c r="F49" s="23" t="s">
        <v>249</v>
      </c>
      <c r="G49" s="266"/>
      <c r="H49" s="55"/>
      <c r="I49" s="55"/>
      <c r="J49" s="55"/>
      <c r="K49" s="55"/>
      <c r="L49" s="55"/>
      <c r="M49" s="55"/>
      <c r="N49" s="55"/>
      <c r="O49" s="55"/>
      <c r="P49" s="55"/>
      <c r="Q49" s="55"/>
      <c r="R49" s="55"/>
      <c r="S49" s="55"/>
      <c r="T49" s="55"/>
      <c r="U49" s="55"/>
    </row>
    <row r="50" spans="1:21" s="2" customFormat="1" ht="15" customHeight="1">
      <c r="A50"/>
      <c r="B50" s="175" t="s">
        <v>790</v>
      </c>
      <c r="C50" s="176" t="s">
        <v>966</v>
      </c>
      <c r="D50" s="176" t="s">
        <v>781</v>
      </c>
      <c r="E50" s="176" t="s">
        <v>783</v>
      </c>
      <c r="F50" s="23" t="s">
        <v>249</v>
      </c>
      <c r="G50" s="266"/>
      <c r="H50" s="55"/>
      <c r="I50" s="55"/>
      <c r="J50" s="55"/>
      <c r="K50" s="55"/>
      <c r="L50" s="55"/>
      <c r="M50" s="55"/>
      <c r="N50" s="55"/>
      <c r="O50" s="55"/>
      <c r="P50" s="55"/>
      <c r="Q50" s="55"/>
      <c r="R50" s="55"/>
      <c r="S50" s="55"/>
      <c r="T50" s="55"/>
      <c r="U50" s="55"/>
    </row>
    <row r="51" spans="1:21" ht="15" customHeight="1">
      <c r="B51" s="175" t="s">
        <v>791</v>
      </c>
      <c r="C51" s="176" t="s">
        <v>19</v>
      </c>
      <c r="D51" s="176" t="s">
        <v>19</v>
      </c>
      <c r="E51" s="177" t="s">
        <v>91</v>
      </c>
      <c r="F51" s="23" t="s">
        <v>249</v>
      </c>
      <c r="G51" s="266"/>
      <c r="H51" s="55"/>
      <c r="I51" s="55"/>
      <c r="J51" s="55"/>
      <c r="K51" s="55"/>
      <c r="L51" s="55"/>
      <c r="M51" s="55"/>
      <c r="N51" s="55"/>
      <c r="O51" s="55"/>
      <c r="P51" s="55"/>
      <c r="Q51" s="55"/>
      <c r="R51" s="55"/>
      <c r="S51" s="55"/>
      <c r="T51" s="55"/>
      <c r="U51" s="55"/>
    </row>
    <row r="52" spans="1:21" s="2" customFormat="1" ht="15" customHeight="1">
      <c r="A52"/>
      <c r="B52" s="175" t="s">
        <v>794</v>
      </c>
      <c r="C52" s="176" t="s">
        <v>252</v>
      </c>
      <c r="D52" s="176" t="s">
        <v>750</v>
      </c>
      <c r="E52" s="177"/>
      <c r="F52" s="23" t="s">
        <v>249</v>
      </c>
      <c r="G52" s="266"/>
      <c r="H52" s="55"/>
      <c r="I52" s="55"/>
      <c r="J52" s="55"/>
      <c r="K52" s="55"/>
      <c r="L52" s="55"/>
      <c r="M52" s="55"/>
      <c r="N52" s="55"/>
      <c r="O52" s="55"/>
      <c r="P52" s="55"/>
      <c r="Q52" s="55"/>
      <c r="R52" s="55"/>
      <c r="S52" s="55"/>
      <c r="T52" s="55"/>
      <c r="U52" s="55"/>
    </row>
    <row r="55" spans="1:21">
      <c r="B55" s="66" t="s">
        <v>752</v>
      </c>
    </row>
    <row r="56" spans="1:21">
      <c r="B56" t="s">
        <v>753</v>
      </c>
    </row>
  </sheetData>
  <mergeCells count="2">
    <mergeCell ref="I6:U6"/>
    <mergeCell ref="F6:G6"/>
  </mergeCells>
  <phoneticPr fontId="10" type="noConversion"/>
  <conditionalFormatting sqref="F9:F52">
    <cfRule type="containsText" dxfId="37" priority="1" operator="containsText" text="Select">
      <formula>NOT(ISERROR(SEARCH("Select",F9)))</formula>
    </cfRule>
  </conditionalFormatting>
  <pageMargins left="0.7" right="0.7" top="0.75" bottom="0.75" header="0.3" footer="0.3"/>
  <pageSetup paperSize="9" orientation="portrait" r:id="rId1"/>
  <ignoredErrors>
    <ignoredError sqref="B9:B1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5FF1402-363D-4656-A965-263B617C93A1}">
          <x14:formula1>
            <xm:f>'Dropdown options'!$D$4:$D$5</xm:f>
          </x14:formula1>
          <xm:sqref>F9:F52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33940-7ED8-4527-AC35-462F2BE8DADD}">
  <dimension ref="A2:AJ29"/>
  <sheetViews>
    <sheetView zoomScaleNormal="100" workbookViewId="0">
      <selection sqref="A1:XFD1048576"/>
    </sheetView>
  </sheetViews>
  <sheetFormatPr defaultRowHeight="15" customHeight="1"/>
  <cols>
    <col min="1" max="1" width="9.140625" customWidth="1"/>
    <col min="2" max="2" width="11.5703125" customWidth="1"/>
    <col min="3" max="4" width="22.5703125" customWidth="1"/>
    <col min="5" max="5" width="11.5703125" customWidth="1"/>
    <col min="6" max="11" width="8.7109375" customWidth="1"/>
    <col min="12" max="12" width="8.7109375" style="9" customWidth="1"/>
    <col min="13" max="18" width="8.7109375" customWidth="1"/>
    <col min="19" max="19" width="8.7109375" style="9" customWidth="1"/>
    <col min="20" max="22" width="8.7109375" customWidth="1"/>
    <col min="23" max="23" width="11.5703125" style="9" customWidth="1"/>
    <col min="24" max="29" width="8.7109375" customWidth="1"/>
    <col min="30" max="30" width="8.7109375" style="9" customWidth="1"/>
    <col min="31" max="33" width="8.7109375" customWidth="1"/>
    <col min="34" max="34" width="11.5703125" style="9" customWidth="1"/>
    <col min="35" max="35" width="8.85546875" customWidth="1"/>
    <col min="36" max="36" width="10.28515625" customWidth="1"/>
  </cols>
  <sheetData>
    <row r="2" spans="1:36" ht="26.25">
      <c r="B2" s="112" t="s">
        <v>981</v>
      </c>
    </row>
    <row r="4" spans="1:36" ht="26.25">
      <c r="B4" s="85" t="s">
        <v>247</v>
      </c>
      <c r="E4" s="8"/>
    </row>
    <row r="6" spans="1:36" ht="15" customHeight="1">
      <c r="C6" s="407" t="s">
        <v>1113</v>
      </c>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407"/>
      <c r="AG6" s="407"/>
      <c r="AH6" s="407"/>
      <c r="AI6" s="407"/>
      <c r="AJ6" s="407"/>
    </row>
    <row r="7" spans="1:36" ht="15" customHeight="1">
      <c r="C7" s="415" t="s">
        <v>1114</v>
      </c>
      <c r="D7" s="416"/>
      <c r="E7" s="417"/>
      <c r="F7" s="215">
        <v>1</v>
      </c>
      <c r="G7" s="215">
        <v>2</v>
      </c>
      <c r="H7" s="215">
        <v>3</v>
      </c>
      <c r="I7" s="215">
        <v>4</v>
      </c>
      <c r="J7" s="215">
        <v>5</v>
      </c>
      <c r="K7" s="215">
        <v>6</v>
      </c>
      <c r="L7" s="215">
        <v>7</v>
      </c>
      <c r="M7" s="215">
        <v>8</v>
      </c>
      <c r="N7" s="215">
        <v>9</v>
      </c>
      <c r="O7" s="215">
        <v>10</v>
      </c>
      <c r="P7" s="215">
        <v>11</v>
      </c>
      <c r="Q7" s="215">
        <v>12</v>
      </c>
      <c r="R7" s="215">
        <v>13</v>
      </c>
      <c r="S7" s="215">
        <v>14</v>
      </c>
      <c r="T7" s="215">
        <v>15</v>
      </c>
      <c r="U7" s="215">
        <v>16</v>
      </c>
      <c r="V7" s="215">
        <v>17</v>
      </c>
      <c r="W7" s="215">
        <v>18</v>
      </c>
      <c r="X7" s="215">
        <v>19</v>
      </c>
      <c r="Y7" s="215">
        <v>20</v>
      </c>
      <c r="Z7" s="215">
        <v>21</v>
      </c>
      <c r="AA7" s="215">
        <v>22</v>
      </c>
      <c r="AB7" s="215">
        <v>23</v>
      </c>
      <c r="AC7" s="215">
        <v>24</v>
      </c>
      <c r="AD7" s="215">
        <v>25</v>
      </c>
      <c r="AE7" s="215">
        <v>26</v>
      </c>
      <c r="AF7" s="215">
        <v>27</v>
      </c>
      <c r="AG7" s="215">
        <v>28</v>
      </c>
      <c r="AH7" s="215">
        <v>29</v>
      </c>
      <c r="AI7" s="215">
        <v>30</v>
      </c>
      <c r="AJ7" s="215">
        <v>31</v>
      </c>
    </row>
    <row r="8" spans="1:36" ht="21.4" customHeight="1">
      <c r="B8" s="106"/>
      <c r="C8" s="418"/>
      <c r="D8" s="419"/>
      <c r="E8" s="421" t="s">
        <v>60</v>
      </c>
      <c r="F8" s="421"/>
      <c r="G8" s="421"/>
      <c r="H8" s="421"/>
      <c r="I8" s="421"/>
      <c r="J8" s="421"/>
      <c r="K8" s="421"/>
      <c r="L8" s="421"/>
      <c r="M8" s="421" t="s">
        <v>1117</v>
      </c>
      <c r="N8" s="421"/>
      <c r="O8" s="421"/>
      <c r="P8" s="421"/>
      <c r="Q8" s="421"/>
      <c r="R8" s="421"/>
      <c r="S8" s="421"/>
      <c r="T8" s="421"/>
      <c r="U8" s="421"/>
      <c r="V8" s="421"/>
      <c r="W8" s="421"/>
      <c r="X8" s="421" t="s">
        <v>1116</v>
      </c>
      <c r="Y8" s="421"/>
      <c r="Z8" s="421"/>
      <c r="AA8" s="421"/>
      <c r="AB8" s="421"/>
      <c r="AC8" s="421"/>
      <c r="AD8" s="421"/>
      <c r="AE8" s="421"/>
      <c r="AF8" s="421"/>
      <c r="AG8" s="421"/>
      <c r="AH8" s="421"/>
      <c r="AI8" s="422" t="s">
        <v>206</v>
      </c>
      <c r="AJ8" s="423"/>
    </row>
    <row r="9" spans="1:36" s="83" customFormat="1" ht="48.4" customHeight="1">
      <c r="A9"/>
      <c r="B9" s="28" t="s">
        <v>320</v>
      </c>
      <c r="C9" s="105" t="s">
        <v>158</v>
      </c>
      <c r="D9" s="105" t="s">
        <v>34</v>
      </c>
      <c r="E9" s="28" t="s">
        <v>521</v>
      </c>
      <c r="F9" s="26" t="s">
        <v>291</v>
      </c>
      <c r="G9" s="26" t="s">
        <v>292</v>
      </c>
      <c r="H9" s="26" t="s">
        <v>293</v>
      </c>
      <c r="I9" s="26" t="s">
        <v>506</v>
      </c>
      <c r="J9" s="26" t="s">
        <v>294</v>
      </c>
      <c r="K9" s="26" t="s">
        <v>295</v>
      </c>
      <c r="L9" s="26" t="s">
        <v>6</v>
      </c>
      <c r="M9" s="26" t="s">
        <v>291</v>
      </c>
      <c r="N9" s="26" t="s">
        <v>292</v>
      </c>
      <c r="O9" s="26" t="s">
        <v>293</v>
      </c>
      <c r="P9" s="26" t="s">
        <v>506</v>
      </c>
      <c r="Q9" s="26" t="s">
        <v>294</v>
      </c>
      <c r="R9" s="26" t="s">
        <v>295</v>
      </c>
      <c r="S9" s="26" t="s">
        <v>6</v>
      </c>
      <c r="T9" s="27" t="s">
        <v>7</v>
      </c>
      <c r="U9" s="27" t="s">
        <v>8</v>
      </c>
      <c r="V9" s="27" t="s">
        <v>9</v>
      </c>
      <c r="W9" s="28" t="s">
        <v>296</v>
      </c>
      <c r="X9" s="26" t="s">
        <v>291</v>
      </c>
      <c r="Y9" s="26" t="s">
        <v>292</v>
      </c>
      <c r="Z9" s="26" t="s">
        <v>293</v>
      </c>
      <c r="AA9" s="26" t="s">
        <v>506</v>
      </c>
      <c r="AB9" s="26" t="s">
        <v>294</v>
      </c>
      <c r="AC9" s="26" t="s">
        <v>295</v>
      </c>
      <c r="AD9" s="26" t="s">
        <v>6</v>
      </c>
      <c r="AE9" s="27" t="s">
        <v>7</v>
      </c>
      <c r="AF9" s="27" t="s">
        <v>8</v>
      </c>
      <c r="AG9" s="27" t="s">
        <v>9</v>
      </c>
      <c r="AH9" s="28" t="s">
        <v>296</v>
      </c>
      <c r="AI9" s="105" t="s">
        <v>5</v>
      </c>
      <c r="AJ9" s="28" t="s">
        <v>534</v>
      </c>
    </row>
    <row r="10" spans="1:36" s="2" customFormat="1" ht="15.75">
      <c r="A10"/>
      <c r="B10" s="138" t="s">
        <v>522</v>
      </c>
      <c r="C10" s="408" t="s">
        <v>514</v>
      </c>
      <c r="D10" s="144" t="s">
        <v>207</v>
      </c>
      <c r="E10" s="86" t="s">
        <v>70</v>
      </c>
      <c r="F10" s="87"/>
      <c r="G10" s="87"/>
      <c r="H10" s="87"/>
      <c r="I10" s="87"/>
      <c r="J10" s="87"/>
      <c r="K10" s="87"/>
      <c r="L10" s="108">
        <f>SUM(F10:K10)</f>
        <v>0</v>
      </c>
      <c r="M10" s="88"/>
      <c r="N10" s="88"/>
      <c r="O10" s="88"/>
      <c r="P10" s="88"/>
      <c r="Q10" s="88"/>
      <c r="R10" s="88"/>
      <c r="S10" s="109">
        <f>SUM(M10:R10)</f>
        <v>0</v>
      </c>
      <c r="T10" s="88"/>
      <c r="U10" s="88"/>
      <c r="V10" s="88"/>
      <c r="W10" s="109">
        <f t="shared" ref="W10:W18" si="0">S10+T10+U10+V10</f>
        <v>0</v>
      </c>
      <c r="X10" s="88"/>
      <c r="Y10" s="88"/>
      <c r="Z10" s="88"/>
      <c r="AA10" s="88"/>
      <c r="AB10" s="88"/>
      <c r="AC10" s="88"/>
      <c r="AD10" s="109">
        <f>SUM(X10:AC10)</f>
        <v>0</v>
      </c>
      <c r="AE10" s="88"/>
      <c r="AF10" s="88"/>
      <c r="AG10" s="88"/>
      <c r="AH10" s="109">
        <f t="shared" ref="AH10:AH18" si="1">AD10+AE10+AF10+AG10</f>
        <v>0</v>
      </c>
      <c r="AI10" s="63" t="s">
        <v>37</v>
      </c>
      <c r="AJ10" s="63"/>
    </row>
    <row r="11" spans="1:36" s="2" customFormat="1" ht="15.75">
      <c r="A11"/>
      <c r="B11" s="138" t="s">
        <v>523</v>
      </c>
      <c r="C11" s="409"/>
      <c r="D11" s="144" t="s">
        <v>515</v>
      </c>
      <c r="E11" s="89"/>
      <c r="F11" s="89"/>
      <c r="G11" s="89"/>
      <c r="H11" s="89"/>
      <c r="I11" s="89"/>
      <c r="J11" s="89"/>
      <c r="K11" s="89"/>
      <c r="L11" s="90"/>
      <c r="M11" s="53"/>
      <c r="N11" s="53"/>
      <c r="O11" s="53"/>
      <c r="P11" s="53"/>
      <c r="Q11" s="53"/>
      <c r="R11" s="53"/>
      <c r="S11" s="109">
        <f>SUM(M11:R11)</f>
        <v>0</v>
      </c>
      <c r="T11" s="53"/>
      <c r="U11" s="53"/>
      <c r="V11" s="53"/>
      <c r="W11" s="109">
        <f t="shared" si="0"/>
        <v>0</v>
      </c>
      <c r="X11" s="53"/>
      <c r="Y11" s="53"/>
      <c r="Z11" s="53"/>
      <c r="AA11" s="53"/>
      <c r="AB11" s="53"/>
      <c r="AC11" s="53"/>
      <c r="AD11" s="109">
        <f t="shared" ref="AD11:AD12" si="2">SUM(X11:AC11)</f>
        <v>0</v>
      </c>
      <c r="AE11" s="53"/>
      <c r="AF11" s="53"/>
      <c r="AG11" s="53"/>
      <c r="AH11" s="109">
        <f t="shared" si="1"/>
        <v>0</v>
      </c>
      <c r="AI11" s="63" t="s">
        <v>37</v>
      </c>
      <c r="AJ11" s="63"/>
    </row>
    <row r="12" spans="1:36" s="2" customFormat="1" ht="15.75">
      <c r="A12"/>
      <c r="B12" s="138" t="s">
        <v>524</v>
      </c>
      <c r="C12" s="410"/>
      <c r="D12" s="144" t="s">
        <v>92</v>
      </c>
      <c r="E12" s="89"/>
      <c r="F12" s="89"/>
      <c r="G12" s="89"/>
      <c r="H12" s="89"/>
      <c r="I12" s="89"/>
      <c r="J12" s="89"/>
      <c r="K12" s="89"/>
      <c r="L12" s="90"/>
      <c r="M12" s="53"/>
      <c r="N12" s="53"/>
      <c r="O12" s="53"/>
      <c r="P12" s="53"/>
      <c r="Q12" s="53"/>
      <c r="R12" s="53"/>
      <c r="S12" s="109">
        <f>SUM(M12:R12)</f>
        <v>0</v>
      </c>
      <c r="T12" s="53"/>
      <c r="U12" s="53"/>
      <c r="V12" s="53"/>
      <c r="W12" s="109">
        <f t="shared" si="0"/>
        <v>0</v>
      </c>
      <c r="X12" s="53"/>
      <c r="Y12" s="53"/>
      <c r="Z12" s="53"/>
      <c r="AA12" s="53"/>
      <c r="AB12" s="53"/>
      <c r="AC12" s="53"/>
      <c r="AD12" s="109">
        <f t="shared" si="2"/>
        <v>0</v>
      </c>
      <c r="AE12" s="53"/>
      <c r="AF12" s="53"/>
      <c r="AG12" s="53"/>
      <c r="AH12" s="109">
        <f t="shared" si="1"/>
        <v>0</v>
      </c>
      <c r="AI12" s="63" t="s">
        <v>37</v>
      </c>
      <c r="AJ12" s="63"/>
    </row>
    <row r="13" spans="1:36" s="2" customFormat="1" ht="15.75">
      <c r="A13"/>
      <c r="B13" s="138">
        <v>9.1999999999999993</v>
      </c>
      <c r="C13" s="118" t="s">
        <v>520</v>
      </c>
      <c r="D13" s="104" t="s">
        <v>513</v>
      </c>
      <c r="E13" s="36" t="s">
        <v>12</v>
      </c>
      <c r="F13" s="55"/>
      <c r="G13" s="55"/>
      <c r="H13" s="55"/>
      <c r="I13" s="55"/>
      <c r="J13" s="55"/>
      <c r="K13" s="55"/>
      <c r="L13" s="108">
        <f t="shared" ref="L13:L18" si="3">SUM(F13:K13)</f>
        <v>0</v>
      </c>
      <c r="M13" s="53"/>
      <c r="N13" s="53"/>
      <c r="O13" s="53"/>
      <c r="P13" s="53"/>
      <c r="Q13" s="53"/>
      <c r="R13" s="53"/>
      <c r="S13" s="109">
        <f>SUM(M13:R13)</f>
        <v>0</v>
      </c>
      <c r="T13" s="53"/>
      <c r="U13" s="53"/>
      <c r="V13" s="53"/>
      <c r="W13" s="109">
        <f t="shared" si="0"/>
        <v>0</v>
      </c>
      <c r="X13" s="53"/>
      <c r="Y13" s="53"/>
      <c r="Z13" s="53"/>
      <c r="AA13" s="53"/>
      <c r="AB13" s="53"/>
      <c r="AC13" s="53"/>
      <c r="AD13" s="109">
        <f>SUM(X13:AC13)</f>
        <v>0</v>
      </c>
      <c r="AE13" s="53"/>
      <c r="AF13" s="53"/>
      <c r="AG13" s="53"/>
      <c r="AH13" s="109">
        <f t="shared" si="1"/>
        <v>0</v>
      </c>
    </row>
    <row r="14" spans="1:36" s="2" customFormat="1" ht="60">
      <c r="A14"/>
      <c r="B14" s="138" t="s">
        <v>525</v>
      </c>
      <c r="C14" s="411" t="s">
        <v>42</v>
      </c>
      <c r="D14" s="17" t="s">
        <v>516</v>
      </c>
      <c r="E14" s="36" t="s">
        <v>12</v>
      </c>
      <c r="F14" s="55"/>
      <c r="G14" s="55"/>
      <c r="H14" s="55"/>
      <c r="I14" s="55"/>
      <c r="J14" s="55"/>
      <c r="K14" s="55"/>
      <c r="L14" s="108">
        <f t="shared" si="3"/>
        <v>0</v>
      </c>
      <c r="M14" s="53"/>
      <c r="N14" s="53"/>
      <c r="O14" s="53"/>
      <c r="P14" s="53"/>
      <c r="Q14" s="53"/>
      <c r="R14" s="53"/>
      <c r="S14" s="109">
        <f t="shared" ref="S14:S16" si="4">SUM(M14:R14)</f>
        <v>0</v>
      </c>
      <c r="T14" s="53"/>
      <c r="U14" s="53"/>
      <c r="V14" s="53"/>
      <c r="W14" s="109">
        <f t="shared" si="0"/>
        <v>0</v>
      </c>
      <c r="X14" s="53"/>
      <c r="Y14" s="53"/>
      <c r="Z14" s="53"/>
      <c r="AA14" s="53"/>
      <c r="AB14" s="53"/>
      <c r="AC14" s="53"/>
      <c r="AD14" s="109">
        <f t="shared" ref="AD14:AD16" si="5">SUM(X14:AC14)</f>
        <v>0</v>
      </c>
      <c r="AE14" s="53"/>
      <c r="AF14" s="53"/>
      <c r="AG14" s="53"/>
      <c r="AH14" s="109">
        <f t="shared" si="1"/>
        <v>0</v>
      </c>
    </row>
    <row r="15" spans="1:36" s="2" customFormat="1" ht="45">
      <c r="A15"/>
      <c r="B15" s="138" t="s">
        <v>526</v>
      </c>
      <c r="C15" s="412"/>
      <c r="D15" s="17" t="s">
        <v>517</v>
      </c>
      <c r="E15" s="36" t="s">
        <v>12</v>
      </c>
      <c r="F15" s="55"/>
      <c r="G15" s="55"/>
      <c r="H15" s="55"/>
      <c r="I15" s="55"/>
      <c r="J15" s="55"/>
      <c r="K15" s="55"/>
      <c r="L15" s="108">
        <f t="shared" si="3"/>
        <v>0</v>
      </c>
      <c r="M15" s="53"/>
      <c r="N15" s="53"/>
      <c r="O15" s="53"/>
      <c r="P15" s="53"/>
      <c r="Q15" s="53"/>
      <c r="R15" s="53"/>
      <c r="S15" s="109">
        <f t="shared" si="4"/>
        <v>0</v>
      </c>
      <c r="T15" s="53"/>
      <c r="U15" s="53"/>
      <c r="V15" s="53"/>
      <c r="W15" s="109">
        <f t="shared" si="0"/>
        <v>0</v>
      </c>
      <c r="X15" s="53"/>
      <c r="Y15" s="53"/>
      <c r="Z15" s="53"/>
      <c r="AA15" s="53"/>
      <c r="AB15" s="53"/>
      <c r="AC15" s="53"/>
      <c r="AD15" s="109">
        <f t="shared" si="5"/>
        <v>0</v>
      </c>
      <c r="AE15" s="53"/>
      <c r="AF15" s="53"/>
      <c r="AG15" s="53"/>
      <c r="AH15" s="109">
        <f t="shared" si="1"/>
        <v>0</v>
      </c>
    </row>
    <row r="16" spans="1:36" s="2" customFormat="1" ht="45">
      <c r="A16"/>
      <c r="B16" s="138" t="s">
        <v>527</v>
      </c>
      <c r="C16" s="413"/>
      <c r="D16" s="17" t="s">
        <v>518</v>
      </c>
      <c r="E16" s="36" t="s">
        <v>12</v>
      </c>
      <c r="F16" s="55"/>
      <c r="G16" s="55"/>
      <c r="H16" s="55"/>
      <c r="I16" s="55"/>
      <c r="J16" s="55"/>
      <c r="K16" s="55"/>
      <c r="L16" s="108">
        <f t="shared" si="3"/>
        <v>0</v>
      </c>
      <c r="M16" s="53"/>
      <c r="N16" s="53"/>
      <c r="O16" s="53"/>
      <c r="P16" s="53"/>
      <c r="Q16" s="53"/>
      <c r="R16" s="53"/>
      <c r="S16" s="109">
        <f t="shared" si="4"/>
        <v>0</v>
      </c>
      <c r="T16" s="53"/>
      <c r="U16" s="53"/>
      <c r="V16" s="53"/>
      <c r="W16" s="109">
        <f t="shared" si="0"/>
        <v>0</v>
      </c>
      <c r="X16" s="53"/>
      <c r="Y16" s="53"/>
      <c r="Z16" s="53"/>
      <c r="AA16" s="53"/>
      <c r="AB16" s="53"/>
      <c r="AC16" s="53"/>
      <c r="AD16" s="109">
        <f t="shared" si="5"/>
        <v>0</v>
      </c>
      <c r="AE16" s="53"/>
      <c r="AF16" s="53"/>
      <c r="AG16" s="53"/>
      <c r="AH16" s="109">
        <f t="shared" si="1"/>
        <v>0</v>
      </c>
    </row>
    <row r="17" spans="1:36" s="93" customFormat="1" ht="30">
      <c r="A17"/>
      <c r="B17" s="139" t="s">
        <v>528</v>
      </c>
      <c r="C17" s="414" t="s">
        <v>66</v>
      </c>
      <c r="D17" s="21" t="s">
        <v>208</v>
      </c>
      <c r="E17" s="36" t="s">
        <v>12</v>
      </c>
      <c r="F17" s="91"/>
      <c r="G17" s="91"/>
      <c r="H17" s="91"/>
      <c r="I17" s="91"/>
      <c r="J17" s="91"/>
      <c r="K17" s="91"/>
      <c r="L17" s="108">
        <f t="shared" si="3"/>
        <v>0</v>
      </c>
      <c r="M17" s="92"/>
      <c r="N17" s="92"/>
      <c r="O17" s="92"/>
      <c r="P17" s="92"/>
      <c r="Q17" s="92"/>
      <c r="R17" s="92"/>
      <c r="S17" s="109">
        <f t="shared" ref="S17:S18" si="6">SUM(M17:R17)</f>
        <v>0</v>
      </c>
      <c r="T17" s="92"/>
      <c r="U17" s="92"/>
      <c r="V17" s="92"/>
      <c r="W17" s="109">
        <f t="shared" si="0"/>
        <v>0</v>
      </c>
      <c r="X17" s="92"/>
      <c r="Y17" s="92"/>
      <c r="Z17" s="92"/>
      <c r="AA17" s="92"/>
      <c r="AB17" s="92"/>
      <c r="AC17" s="92"/>
      <c r="AD17" s="109">
        <f t="shared" ref="AD17:AD18" si="7">SUM(X17:AC17)</f>
        <v>0</v>
      </c>
      <c r="AE17" s="92"/>
      <c r="AF17" s="92"/>
      <c r="AG17" s="92"/>
      <c r="AH17" s="109">
        <f t="shared" si="1"/>
        <v>0</v>
      </c>
    </row>
    <row r="18" spans="1:36" s="93" customFormat="1" ht="30">
      <c r="A18"/>
      <c r="B18" s="139" t="s">
        <v>529</v>
      </c>
      <c r="C18" s="414"/>
      <c r="D18" s="21" t="s">
        <v>209</v>
      </c>
      <c r="E18" s="36" t="s">
        <v>12</v>
      </c>
      <c r="F18" s="91"/>
      <c r="G18" s="91"/>
      <c r="H18" s="91"/>
      <c r="I18" s="91"/>
      <c r="J18" s="91"/>
      <c r="K18" s="91"/>
      <c r="L18" s="108">
        <f t="shared" si="3"/>
        <v>0</v>
      </c>
      <c r="M18" s="94"/>
      <c r="N18" s="94"/>
      <c r="O18" s="94"/>
      <c r="P18" s="94"/>
      <c r="Q18" s="94"/>
      <c r="R18" s="92"/>
      <c r="S18" s="109">
        <f t="shared" si="6"/>
        <v>0</v>
      </c>
      <c r="T18" s="92"/>
      <c r="U18" s="92"/>
      <c r="V18" s="92"/>
      <c r="W18" s="109">
        <f t="shared" si="0"/>
        <v>0</v>
      </c>
      <c r="X18" s="92"/>
      <c r="Y18" s="92"/>
      <c r="Z18" s="92"/>
      <c r="AA18" s="92"/>
      <c r="AB18" s="92"/>
      <c r="AC18" s="92"/>
      <c r="AD18" s="109">
        <f t="shared" si="7"/>
        <v>0</v>
      </c>
      <c r="AE18" s="92"/>
      <c r="AF18" s="92"/>
      <c r="AG18" s="92"/>
      <c r="AH18" s="109">
        <f t="shared" si="1"/>
        <v>0</v>
      </c>
    </row>
    <row r="19" spans="1:36" s="93" customFormat="1" ht="15.75">
      <c r="A19"/>
      <c r="B19" s="98"/>
      <c r="C19" s="97"/>
      <c r="D19" s="98"/>
      <c r="E19" s="35"/>
      <c r="F19" s="99"/>
      <c r="G19" s="99"/>
      <c r="H19" s="99"/>
      <c r="I19" s="99"/>
      <c r="J19" s="99"/>
      <c r="K19" s="99"/>
      <c r="L19" s="100"/>
      <c r="M19" s="101"/>
      <c r="N19" s="101"/>
      <c r="O19" s="101"/>
      <c r="P19" s="101"/>
      <c r="Q19" s="101"/>
      <c r="R19" s="101"/>
      <c r="S19" s="102"/>
      <c r="T19" s="101"/>
      <c r="U19" s="101"/>
      <c r="V19" s="101"/>
      <c r="W19" s="102"/>
      <c r="X19" s="101"/>
      <c r="Y19" s="101"/>
      <c r="Z19" s="101"/>
      <c r="AA19" s="101"/>
      <c r="AB19" s="101"/>
      <c r="AC19" s="101"/>
      <c r="AD19" s="102"/>
      <c r="AE19" s="101"/>
      <c r="AF19" s="101"/>
      <c r="AG19" s="101"/>
      <c r="AH19" s="102"/>
    </row>
    <row r="20" spans="1:36" s="93" customFormat="1" ht="15.75">
      <c r="A20"/>
      <c r="B20" s="98"/>
      <c r="C20" s="97"/>
      <c r="D20" s="98"/>
      <c r="E20" s="35"/>
      <c r="F20" s="99"/>
      <c r="G20" s="99"/>
      <c r="H20" s="99"/>
      <c r="I20" s="99"/>
      <c r="J20" s="99"/>
      <c r="K20" s="99"/>
      <c r="L20" s="100"/>
      <c r="M20" s="101"/>
      <c r="N20" s="101"/>
      <c r="O20" s="101"/>
      <c r="P20" s="101"/>
      <c r="Q20" s="101"/>
      <c r="R20" s="101"/>
      <c r="S20" s="102"/>
      <c r="T20" s="101"/>
      <c r="U20" s="101"/>
      <c r="V20" s="101"/>
      <c r="W20" s="102"/>
      <c r="X20" s="101"/>
      <c r="Y20" s="101"/>
      <c r="Z20" s="101"/>
      <c r="AA20" s="101"/>
      <c r="AB20" s="101"/>
      <c r="AC20" s="101"/>
      <c r="AD20" s="102"/>
      <c r="AE20" s="101"/>
      <c r="AF20" s="101"/>
      <c r="AG20" s="101"/>
      <c r="AH20" s="102"/>
    </row>
    <row r="21" spans="1:36">
      <c r="B21" s="98"/>
    </row>
    <row r="22" spans="1:36" ht="15.75">
      <c r="B22" s="98"/>
      <c r="C22" s="418" t="s">
        <v>1115</v>
      </c>
      <c r="D22" s="424"/>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19"/>
      <c r="AI22" s="84"/>
      <c r="AJ22" s="84"/>
    </row>
    <row r="23" spans="1:36" ht="15.75">
      <c r="B23" s="98"/>
      <c r="C23" s="415" t="s">
        <v>1114</v>
      </c>
      <c r="D23" s="416"/>
      <c r="E23" s="417"/>
      <c r="F23" s="215">
        <v>1</v>
      </c>
      <c r="G23" s="215">
        <v>2</v>
      </c>
      <c r="H23" s="215">
        <v>3</v>
      </c>
      <c r="I23" s="215">
        <v>4</v>
      </c>
      <c r="J23" s="215">
        <v>5</v>
      </c>
      <c r="K23" s="215">
        <v>6</v>
      </c>
      <c r="L23" s="215">
        <v>7</v>
      </c>
      <c r="M23" s="215">
        <v>8</v>
      </c>
      <c r="N23" s="215">
        <v>9</v>
      </c>
      <c r="O23" s="215">
        <v>10</v>
      </c>
      <c r="P23" s="215">
        <v>11</v>
      </c>
      <c r="Q23" s="215">
        <v>12</v>
      </c>
      <c r="R23" s="215">
        <v>13</v>
      </c>
      <c r="S23" s="215">
        <v>14</v>
      </c>
      <c r="T23" s="215">
        <v>15</v>
      </c>
      <c r="U23" s="215">
        <v>16</v>
      </c>
      <c r="V23" s="215">
        <v>17</v>
      </c>
      <c r="W23" s="215">
        <v>18</v>
      </c>
      <c r="X23" s="215">
        <v>19</v>
      </c>
      <c r="Y23" s="215">
        <v>20</v>
      </c>
      <c r="Z23" s="215">
        <v>21</v>
      </c>
      <c r="AA23" s="215">
        <v>22</v>
      </c>
      <c r="AB23" s="215">
        <v>23</v>
      </c>
      <c r="AC23" s="215">
        <v>24</v>
      </c>
      <c r="AD23" s="215">
        <v>25</v>
      </c>
      <c r="AE23" s="215">
        <v>26</v>
      </c>
      <c r="AF23" s="215">
        <v>27</v>
      </c>
      <c r="AG23" s="215">
        <v>28</v>
      </c>
      <c r="AH23" s="215">
        <v>29</v>
      </c>
      <c r="AI23" s="2"/>
      <c r="AJ23" s="2"/>
    </row>
    <row r="24" spans="1:36" ht="21.4" customHeight="1">
      <c r="B24" s="107"/>
      <c r="C24" s="418"/>
      <c r="D24" s="419"/>
      <c r="E24" s="407" t="s">
        <v>60</v>
      </c>
      <c r="F24" s="407"/>
      <c r="G24" s="407"/>
      <c r="H24" s="407"/>
      <c r="I24" s="407"/>
      <c r="J24" s="407"/>
      <c r="K24" s="407"/>
      <c r="L24" s="407"/>
      <c r="M24" s="407" t="s">
        <v>1117</v>
      </c>
      <c r="N24" s="407"/>
      <c r="O24" s="407"/>
      <c r="P24" s="407"/>
      <c r="Q24" s="407"/>
      <c r="R24" s="407"/>
      <c r="S24" s="407"/>
      <c r="T24" s="407"/>
      <c r="U24" s="407"/>
      <c r="V24" s="407"/>
      <c r="W24" s="407"/>
      <c r="X24" s="407" t="s">
        <v>1116</v>
      </c>
      <c r="Y24" s="407"/>
      <c r="Z24" s="407"/>
      <c r="AA24" s="407"/>
      <c r="AB24" s="407"/>
      <c r="AC24" s="407"/>
      <c r="AD24" s="407"/>
      <c r="AE24" s="407"/>
      <c r="AF24" s="407"/>
      <c r="AG24" s="407"/>
      <c r="AH24" s="407"/>
      <c r="AI24" s="420"/>
      <c r="AJ24" s="420"/>
    </row>
    <row r="25" spans="1:36" s="5" customFormat="1" ht="48.4" customHeight="1">
      <c r="A25"/>
      <c r="B25" s="28" t="s">
        <v>320</v>
      </c>
      <c r="C25" s="105" t="s">
        <v>158</v>
      </c>
      <c r="D25" s="105" t="s">
        <v>34</v>
      </c>
      <c r="E25" s="28" t="s">
        <v>521</v>
      </c>
      <c r="F25" s="26" t="s">
        <v>291</v>
      </c>
      <c r="G25" s="26" t="s">
        <v>292</v>
      </c>
      <c r="H25" s="26" t="s">
        <v>293</v>
      </c>
      <c r="I25" s="26" t="s">
        <v>506</v>
      </c>
      <c r="J25" s="26" t="s">
        <v>294</v>
      </c>
      <c r="K25" s="26" t="s">
        <v>295</v>
      </c>
      <c r="L25" s="26" t="s">
        <v>6</v>
      </c>
      <c r="M25" s="26" t="s">
        <v>291</v>
      </c>
      <c r="N25" s="26" t="s">
        <v>292</v>
      </c>
      <c r="O25" s="26" t="s">
        <v>293</v>
      </c>
      <c r="P25" s="26" t="s">
        <v>506</v>
      </c>
      <c r="Q25" s="26" t="s">
        <v>294</v>
      </c>
      <c r="R25" s="26" t="s">
        <v>295</v>
      </c>
      <c r="S25" s="26" t="s">
        <v>6</v>
      </c>
      <c r="T25" s="27" t="s">
        <v>7</v>
      </c>
      <c r="U25" s="27" t="s">
        <v>8</v>
      </c>
      <c r="V25" s="27" t="s">
        <v>9</v>
      </c>
      <c r="W25" s="28" t="s">
        <v>296</v>
      </c>
      <c r="X25" s="26" t="s">
        <v>291</v>
      </c>
      <c r="Y25" s="26" t="s">
        <v>292</v>
      </c>
      <c r="Z25" s="26" t="s">
        <v>293</v>
      </c>
      <c r="AA25" s="26" t="s">
        <v>506</v>
      </c>
      <c r="AB25" s="26" t="s">
        <v>294</v>
      </c>
      <c r="AC25" s="26" t="s">
        <v>295</v>
      </c>
      <c r="AD25" s="26" t="s">
        <v>6</v>
      </c>
      <c r="AE25" s="27" t="s">
        <v>7</v>
      </c>
      <c r="AF25" s="27" t="s">
        <v>8</v>
      </c>
      <c r="AG25" s="27" t="s">
        <v>9</v>
      </c>
      <c r="AH25" s="28" t="s">
        <v>296</v>
      </c>
      <c r="AI25" s="84"/>
      <c r="AJ25" s="84"/>
    </row>
    <row r="26" spans="1:36" s="2" customFormat="1" ht="45">
      <c r="A26"/>
      <c r="B26" s="137">
        <v>9.5</v>
      </c>
      <c r="C26" s="119" t="s">
        <v>210</v>
      </c>
      <c r="D26" s="103" t="s">
        <v>519</v>
      </c>
      <c r="E26" s="82" t="s">
        <v>12</v>
      </c>
      <c r="F26" s="95"/>
      <c r="G26" s="95"/>
      <c r="H26" s="95"/>
      <c r="I26" s="95"/>
      <c r="J26" s="95"/>
      <c r="K26" s="95"/>
      <c r="L26" s="110">
        <f>SUM(F26:K26)</f>
        <v>0</v>
      </c>
      <c r="M26" s="67"/>
      <c r="N26" s="67"/>
      <c r="O26" s="67"/>
      <c r="P26" s="67"/>
      <c r="Q26" s="67"/>
      <c r="R26" s="67"/>
      <c r="S26" s="111">
        <f>SUM(M26:R26)</f>
        <v>0</v>
      </c>
      <c r="T26" s="67"/>
      <c r="U26" s="67"/>
      <c r="V26" s="67"/>
      <c r="W26" s="111">
        <f>S26+T26+U26+V26</f>
        <v>0</v>
      </c>
      <c r="X26" s="67"/>
      <c r="Y26" s="67"/>
      <c r="Z26" s="67"/>
      <c r="AA26" s="67"/>
      <c r="AB26" s="67"/>
      <c r="AC26" s="67"/>
      <c r="AD26" s="111">
        <f>SUM(X26:AC26)</f>
        <v>0</v>
      </c>
      <c r="AE26" s="67"/>
      <c r="AF26" s="67"/>
      <c r="AG26" s="67"/>
      <c r="AH26" s="111">
        <f>AD26+AE26+AF26+AG26</f>
        <v>0</v>
      </c>
    </row>
    <row r="27" spans="1:36" s="2" customFormat="1" ht="45">
      <c r="A27"/>
      <c r="B27" s="138">
        <v>9.6</v>
      </c>
      <c r="C27" s="120" t="s">
        <v>511</v>
      </c>
      <c r="D27" s="118" t="s">
        <v>657</v>
      </c>
      <c r="E27" s="36" t="s">
        <v>12</v>
      </c>
      <c r="F27" s="55"/>
      <c r="G27" s="55"/>
      <c r="H27" s="55"/>
      <c r="I27" s="55"/>
      <c r="J27" s="55"/>
      <c r="K27" s="55"/>
      <c r="L27" s="108">
        <f>SUM(F27:K27)</f>
        <v>0</v>
      </c>
      <c r="M27" s="53"/>
      <c r="N27" s="53"/>
      <c r="O27" s="53"/>
      <c r="P27" s="53"/>
      <c r="Q27" s="53"/>
      <c r="R27" s="53"/>
      <c r="S27" s="109">
        <f>SUM(M27:R27)</f>
        <v>0</v>
      </c>
      <c r="T27" s="53"/>
      <c r="U27" s="53"/>
      <c r="V27" s="53"/>
      <c r="W27" s="109">
        <f>S27+T27+U27+V27</f>
        <v>0</v>
      </c>
      <c r="X27" s="53"/>
      <c r="Y27" s="53"/>
      <c r="Z27" s="53"/>
      <c r="AA27" s="53"/>
      <c r="AB27" s="53"/>
      <c r="AC27" s="53"/>
      <c r="AD27" s="109">
        <f>SUM(X27:AC27)</f>
        <v>0</v>
      </c>
      <c r="AE27" s="53"/>
      <c r="AF27" s="53"/>
      <c r="AG27" s="53"/>
      <c r="AH27" s="109">
        <f>AD27+AE27+AF27+AG27</f>
        <v>0</v>
      </c>
    </row>
    <row r="28" spans="1:36" s="2" customFormat="1" ht="75">
      <c r="B28" s="138">
        <v>9.6999999999999993</v>
      </c>
      <c r="C28" s="118" t="s">
        <v>745</v>
      </c>
      <c r="D28" s="120" t="s">
        <v>746</v>
      </c>
      <c r="E28" s="36" t="s">
        <v>12</v>
      </c>
      <c r="F28" s="55"/>
      <c r="G28" s="55"/>
      <c r="H28" s="55"/>
      <c r="I28" s="55"/>
      <c r="J28" s="55"/>
      <c r="K28" s="55"/>
      <c r="L28" s="108">
        <f>SUM(F28:K28)</f>
        <v>0</v>
      </c>
      <c r="M28" s="53"/>
      <c r="N28" s="53"/>
      <c r="O28" s="53"/>
      <c r="P28" s="53"/>
      <c r="Q28" s="53"/>
      <c r="R28" s="53"/>
      <c r="S28" s="109">
        <f>SUM(M28:R28)</f>
        <v>0</v>
      </c>
      <c r="T28" s="53"/>
      <c r="U28" s="53"/>
      <c r="V28" s="53"/>
      <c r="W28" s="109">
        <f>S28+T28+U28+V28</f>
        <v>0</v>
      </c>
      <c r="X28" s="53"/>
      <c r="Y28" s="53"/>
      <c r="Z28" s="53"/>
      <c r="AA28" s="53"/>
      <c r="AB28" s="53"/>
      <c r="AC28" s="53"/>
      <c r="AD28" s="109">
        <f>SUM(X28:AC28)</f>
        <v>0</v>
      </c>
      <c r="AE28" s="53"/>
      <c r="AF28" s="53"/>
      <c r="AG28" s="53"/>
      <c r="AH28" s="109">
        <f>AD28+AE28+AF28+AG28</f>
        <v>0</v>
      </c>
    </row>
    <row r="29" spans="1:36" s="2" customFormat="1" ht="90">
      <c r="B29" s="138">
        <v>9.8000000000000007</v>
      </c>
      <c r="C29" s="120" t="s">
        <v>211</v>
      </c>
      <c r="D29" s="17" t="s">
        <v>512</v>
      </c>
      <c r="E29" s="96" t="s">
        <v>212</v>
      </c>
      <c r="F29" s="53"/>
      <c r="G29" s="53"/>
      <c r="H29" s="53"/>
      <c r="I29" s="53"/>
      <c r="J29" s="53"/>
      <c r="K29" s="53"/>
      <c r="L29" s="109">
        <f>SUM(F29:K29)</f>
        <v>0</v>
      </c>
      <c r="M29" s="53"/>
      <c r="N29" s="53"/>
      <c r="O29" s="53"/>
      <c r="P29" s="53"/>
      <c r="Q29" s="53"/>
      <c r="R29" s="53"/>
      <c r="S29" s="109">
        <f>SUM(M29:R29)</f>
        <v>0</v>
      </c>
      <c r="T29" s="53"/>
      <c r="U29" s="53"/>
      <c r="V29" s="53"/>
      <c r="W29" s="109">
        <f>S29+T29+U29+V29</f>
        <v>0</v>
      </c>
      <c r="X29" s="53"/>
      <c r="Y29" s="53"/>
      <c r="Z29" s="53"/>
      <c r="AA29" s="53"/>
      <c r="AB29" s="53"/>
      <c r="AC29" s="53"/>
      <c r="AD29" s="109">
        <f>SUM(X29:AC29)</f>
        <v>0</v>
      </c>
      <c r="AE29" s="53"/>
      <c r="AF29" s="53"/>
      <c r="AG29" s="53"/>
      <c r="AH29" s="109">
        <f>AD29+AE29+AF29+AG29</f>
        <v>0</v>
      </c>
    </row>
  </sheetData>
  <mergeCells count="17">
    <mergeCell ref="E24:L24"/>
    <mergeCell ref="M24:W24"/>
    <mergeCell ref="AI24:AJ24"/>
    <mergeCell ref="E8:L8"/>
    <mergeCell ref="M8:W8"/>
    <mergeCell ref="X8:AH8"/>
    <mergeCell ref="X24:AH24"/>
    <mergeCell ref="AI8:AJ8"/>
    <mergeCell ref="C23:E23"/>
    <mergeCell ref="C24:D24"/>
    <mergeCell ref="C22:AH22"/>
    <mergeCell ref="C6:AJ6"/>
    <mergeCell ref="C10:C12"/>
    <mergeCell ref="C14:C16"/>
    <mergeCell ref="C17:C18"/>
    <mergeCell ref="C7:E7"/>
    <mergeCell ref="C8:D8"/>
  </mergeCells>
  <pageMargins left="0.7" right="0.7" top="0.75" bottom="0.75" header="0.3" footer="0.3"/>
  <pageSetup paperSize="9" orientation="portrait" horizontalDpi="4294967293" verticalDpi="0" r:id="rId1"/>
  <ignoredErrors>
    <ignoredError sqref="E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4F77A-D7F0-4C11-8612-A9B236D93F1A}">
  <dimension ref="B2:F71"/>
  <sheetViews>
    <sheetView zoomScaleNormal="100" workbookViewId="0">
      <selection sqref="A1:XFD1048576"/>
    </sheetView>
  </sheetViews>
  <sheetFormatPr defaultRowHeight="15"/>
  <cols>
    <col min="2" max="2" width="60.7109375" customWidth="1"/>
    <col min="4" max="4" width="48.5703125" customWidth="1"/>
    <col min="6" max="6" width="73.85546875" bestFit="1" customWidth="1"/>
  </cols>
  <sheetData>
    <row r="2" spans="2:6" s="9" customFormat="1">
      <c r="B2" s="133" t="s">
        <v>213</v>
      </c>
      <c r="D2" s="134" t="s">
        <v>243</v>
      </c>
      <c r="F2" s="70" t="s">
        <v>547</v>
      </c>
    </row>
    <row r="3" spans="2:6">
      <c r="B3" s="7" t="s">
        <v>214</v>
      </c>
      <c r="D3" s="133" t="s">
        <v>1140</v>
      </c>
      <c r="F3" s="133" t="s">
        <v>552</v>
      </c>
    </row>
    <row r="4" spans="2:6">
      <c r="B4" s="7" t="s">
        <v>217</v>
      </c>
      <c r="D4" s="7" t="s">
        <v>1141</v>
      </c>
      <c r="F4" s="7" t="s">
        <v>249</v>
      </c>
    </row>
    <row r="5" spans="2:6">
      <c r="B5" s="7" t="s">
        <v>220</v>
      </c>
      <c r="D5" s="7" t="s">
        <v>1142</v>
      </c>
      <c r="F5" s="7" t="s">
        <v>0</v>
      </c>
    </row>
    <row r="6" spans="2:6">
      <c r="B6" s="7" t="s">
        <v>222</v>
      </c>
      <c r="F6" s="7" t="s">
        <v>407</v>
      </c>
    </row>
    <row r="7" spans="2:6">
      <c r="B7" s="7" t="s">
        <v>224</v>
      </c>
      <c r="D7" s="134" t="s">
        <v>553</v>
      </c>
      <c r="F7" s="7" t="s">
        <v>408</v>
      </c>
    </row>
    <row r="8" spans="2:6">
      <c r="B8" s="7" t="s">
        <v>225</v>
      </c>
      <c r="D8" s="133" t="s">
        <v>552</v>
      </c>
      <c r="F8" s="7" t="s">
        <v>409</v>
      </c>
    </row>
    <row r="9" spans="2:6">
      <c r="B9" s="7" t="s">
        <v>226</v>
      </c>
      <c r="D9" s="7" t="s">
        <v>249</v>
      </c>
      <c r="F9" s="7" t="s">
        <v>421</v>
      </c>
    </row>
    <row r="10" spans="2:6">
      <c r="B10" s="7" t="s">
        <v>227</v>
      </c>
      <c r="D10" s="7" t="s">
        <v>0</v>
      </c>
    </row>
    <row r="11" spans="2:6">
      <c r="B11" s="7" t="s">
        <v>228</v>
      </c>
      <c r="D11" s="7" t="s">
        <v>423</v>
      </c>
      <c r="F11" s="135" t="s">
        <v>556</v>
      </c>
    </row>
    <row r="12" spans="2:6">
      <c r="B12" s="7" t="s">
        <v>229</v>
      </c>
      <c r="D12" s="7" t="s">
        <v>408</v>
      </c>
      <c r="F12" s="7" t="s">
        <v>249</v>
      </c>
    </row>
    <row r="13" spans="2:6">
      <c r="B13" s="7" t="s">
        <v>230</v>
      </c>
      <c r="D13" s="7" t="s">
        <v>409</v>
      </c>
      <c r="F13" s="7" t="s">
        <v>559</v>
      </c>
    </row>
    <row r="14" spans="2:6">
      <c r="B14" s="7" t="s">
        <v>231</v>
      </c>
      <c r="D14" s="7" t="s">
        <v>410</v>
      </c>
      <c r="F14" s="7" t="s">
        <v>557</v>
      </c>
    </row>
    <row r="15" spans="2:6">
      <c r="B15" s="7" t="s">
        <v>232</v>
      </c>
      <c r="F15" s="7" t="s">
        <v>558</v>
      </c>
    </row>
    <row r="16" spans="2:6">
      <c r="B16" s="7" t="s">
        <v>233</v>
      </c>
      <c r="D16" s="134" t="s">
        <v>244</v>
      </c>
    </row>
    <row r="17" spans="2:6">
      <c r="B17" s="7" t="s">
        <v>234</v>
      </c>
      <c r="D17" s="133" t="s">
        <v>554</v>
      </c>
      <c r="F17" s="133" t="s">
        <v>560</v>
      </c>
    </row>
    <row r="18" spans="2:6">
      <c r="B18" s="7" t="s">
        <v>235</v>
      </c>
      <c r="D18" s="7" t="s">
        <v>249</v>
      </c>
      <c r="F18" s="7" t="s">
        <v>249</v>
      </c>
    </row>
    <row r="19" spans="2:6">
      <c r="B19" s="7" t="s">
        <v>236</v>
      </c>
      <c r="D19" s="7" t="s">
        <v>1</v>
      </c>
      <c r="F19" s="7" t="s">
        <v>561</v>
      </c>
    </row>
    <row r="20" spans="2:6">
      <c r="B20" s="7" t="s">
        <v>237</v>
      </c>
      <c r="D20" s="113" t="s">
        <v>2</v>
      </c>
      <c r="F20" s="7" t="s">
        <v>562</v>
      </c>
    </row>
    <row r="21" spans="2:6">
      <c r="B21" s="7" t="s">
        <v>238</v>
      </c>
    </row>
    <row r="22" spans="2:6">
      <c r="F22" s="133" t="s">
        <v>597</v>
      </c>
    </row>
    <row r="23" spans="2:6">
      <c r="F23" s="16" t="s">
        <v>249</v>
      </c>
    </row>
    <row r="24" spans="2:6">
      <c r="F24" s="7" t="s">
        <v>316</v>
      </c>
    </row>
    <row r="25" spans="2:6">
      <c r="F25" s="7" t="s">
        <v>594</v>
      </c>
    </row>
    <row r="26" spans="2:6">
      <c r="F26" s="7" t="s">
        <v>317</v>
      </c>
    </row>
    <row r="28" spans="2:6">
      <c r="F28" s="133" t="s">
        <v>576</v>
      </c>
    </row>
    <row r="29" spans="2:6">
      <c r="F29" s="16" t="s">
        <v>249</v>
      </c>
    </row>
    <row r="30" spans="2:6">
      <c r="F30" s="7" t="s">
        <v>318</v>
      </c>
    </row>
    <row r="31" spans="2:6">
      <c r="F31" s="7" t="s">
        <v>319</v>
      </c>
    </row>
    <row r="33" spans="6:6">
      <c r="F33" s="133" t="s">
        <v>563</v>
      </c>
    </row>
    <row r="34" spans="6:6">
      <c r="F34" s="7" t="s">
        <v>249</v>
      </c>
    </row>
    <row r="35" spans="6:6">
      <c r="F35" s="7" t="s">
        <v>216</v>
      </c>
    </row>
    <row r="36" spans="6:6">
      <c r="F36" s="7" t="s">
        <v>219</v>
      </c>
    </row>
    <row r="38" spans="6:6">
      <c r="F38" s="133" t="s">
        <v>598</v>
      </c>
    </row>
    <row r="39" spans="6:6">
      <c r="F39" s="142" t="s">
        <v>249</v>
      </c>
    </row>
    <row r="40" spans="6:6">
      <c r="F40" s="7" t="s">
        <v>589</v>
      </c>
    </row>
    <row r="41" spans="6:6">
      <c r="F41" s="16" t="s">
        <v>590</v>
      </c>
    </row>
    <row r="42" spans="6:6">
      <c r="F42" s="7" t="s">
        <v>591</v>
      </c>
    </row>
    <row r="44" spans="6:6">
      <c r="F44" s="133" t="s">
        <v>567</v>
      </c>
    </row>
    <row r="45" spans="6:6">
      <c r="F45" s="7" t="s">
        <v>249</v>
      </c>
    </row>
    <row r="46" spans="6:6">
      <c r="F46" s="7" t="s">
        <v>160</v>
      </c>
    </row>
    <row r="47" spans="6:6">
      <c r="F47" s="7" t="s">
        <v>564</v>
      </c>
    </row>
    <row r="48" spans="6:6">
      <c r="F48" s="7" t="s">
        <v>565</v>
      </c>
    </row>
    <row r="49" spans="6:6">
      <c r="F49" s="7" t="s">
        <v>566</v>
      </c>
    </row>
    <row r="51" spans="6:6">
      <c r="F51" s="133" t="s">
        <v>572</v>
      </c>
    </row>
    <row r="52" spans="6:6">
      <c r="F52" s="16" t="s">
        <v>249</v>
      </c>
    </row>
    <row r="53" spans="6:6">
      <c r="F53" s="7" t="s">
        <v>569</v>
      </c>
    </row>
    <row r="54" spans="6:6">
      <c r="F54" s="7" t="s">
        <v>570</v>
      </c>
    </row>
    <row r="55" spans="6:6">
      <c r="F55" s="7" t="s">
        <v>568</v>
      </c>
    </row>
    <row r="56" spans="6:6">
      <c r="F56" s="7" t="s">
        <v>1146</v>
      </c>
    </row>
    <row r="57" spans="6:6">
      <c r="F57" s="7" t="s">
        <v>1147</v>
      </c>
    </row>
    <row r="59" spans="6:6">
      <c r="F59" s="133" t="s">
        <v>577</v>
      </c>
    </row>
    <row r="60" spans="6:6">
      <c r="F60" s="7" t="s">
        <v>249</v>
      </c>
    </row>
    <row r="61" spans="6:6">
      <c r="F61" s="7" t="s">
        <v>509</v>
      </c>
    </row>
    <row r="62" spans="6:6">
      <c r="F62" s="7" t="s">
        <v>1152</v>
      </c>
    </row>
    <row r="63" spans="6:6">
      <c r="F63" s="7" t="s">
        <v>239</v>
      </c>
    </row>
    <row r="65" spans="6:6">
      <c r="F65" s="135" t="s">
        <v>578</v>
      </c>
    </row>
    <row r="66" spans="6:6">
      <c r="F66" s="7" t="s">
        <v>249</v>
      </c>
    </row>
    <row r="67" spans="6:6">
      <c r="F67" s="7" t="s">
        <v>215</v>
      </c>
    </row>
    <row r="68" spans="6:6">
      <c r="F68" s="7" t="s">
        <v>218</v>
      </c>
    </row>
    <row r="69" spans="6:6">
      <c r="F69" s="7" t="s">
        <v>221</v>
      </c>
    </row>
    <row r="70" spans="6:6">
      <c r="F70" s="7" t="s">
        <v>223</v>
      </c>
    </row>
    <row r="71" spans="6:6">
      <c r="F71" s="9"/>
    </row>
  </sheetData>
  <phoneticPr fontId="10" type="noConversion"/>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54667-A90E-484C-85BA-95AACFCE81B1}">
  <dimension ref="A2:E35"/>
  <sheetViews>
    <sheetView zoomScaleNormal="100" workbookViewId="0">
      <selection sqref="A1:XFD1048576"/>
    </sheetView>
  </sheetViews>
  <sheetFormatPr defaultColWidth="8.7109375" defaultRowHeight="15.75"/>
  <cols>
    <col min="1" max="1" width="9.140625" style="299" customWidth="1"/>
    <col min="2" max="2" width="38" style="299" customWidth="1"/>
    <col min="3" max="3" width="18.7109375" style="301" customWidth="1"/>
    <col min="4" max="4" width="67.7109375" style="300" customWidth="1"/>
    <col min="5" max="5" width="66.28515625" style="300" customWidth="1"/>
    <col min="6" max="7" width="8.7109375" style="299" customWidth="1"/>
    <col min="8" max="16384" width="8.7109375" style="299"/>
  </cols>
  <sheetData>
    <row r="2" spans="2:5" ht="26.25">
      <c r="B2" s="311" t="s">
        <v>1249</v>
      </c>
      <c r="D2"/>
    </row>
    <row r="3" spans="2:5" ht="26.25">
      <c r="B3" s="311"/>
      <c r="D3" s="249"/>
    </row>
    <row r="4" spans="2:5">
      <c r="B4" s="303" t="s">
        <v>1248</v>
      </c>
      <c r="C4" s="310" t="s">
        <v>1247</v>
      </c>
      <c r="D4" s="309" t="s">
        <v>1246</v>
      </c>
      <c r="E4" s="309" t="s">
        <v>1245</v>
      </c>
    </row>
    <row r="5" spans="2:5">
      <c r="B5" s="303"/>
    </row>
    <row r="6" spans="2:5" ht="151.5" customHeight="1">
      <c r="B6" s="303" t="s">
        <v>1243</v>
      </c>
      <c r="C6" s="308" t="s">
        <v>1244</v>
      </c>
      <c r="D6" s="300" t="s">
        <v>1252</v>
      </c>
      <c r="E6" s="300" t="s">
        <v>1203</v>
      </c>
    </row>
    <row r="7" spans="2:5" ht="47.25">
      <c r="B7" s="303" t="s">
        <v>1243</v>
      </c>
      <c r="C7" s="308" t="s">
        <v>1242</v>
      </c>
      <c r="D7" s="300" t="s">
        <v>1241</v>
      </c>
      <c r="E7" s="300" t="s">
        <v>1203</v>
      </c>
    </row>
    <row r="8" spans="2:5" ht="94.5">
      <c r="B8" s="303" t="s">
        <v>243</v>
      </c>
      <c r="C8" s="304" t="s">
        <v>1240</v>
      </c>
      <c r="D8" s="300" t="s">
        <v>1253</v>
      </c>
      <c r="E8" s="300" t="s">
        <v>1239</v>
      </c>
    </row>
    <row r="9" spans="2:5" ht="125.25" customHeight="1">
      <c r="B9" s="303" t="s">
        <v>243</v>
      </c>
      <c r="C9" s="304" t="s">
        <v>1238</v>
      </c>
      <c r="D9" s="300" t="s">
        <v>1237</v>
      </c>
      <c r="E9" s="300" t="s">
        <v>1236</v>
      </c>
    </row>
    <row r="10" spans="2:5" ht="63">
      <c r="B10" s="303" t="s">
        <v>243</v>
      </c>
      <c r="C10" s="304" t="s">
        <v>1235</v>
      </c>
      <c r="D10" s="300" t="s">
        <v>1234</v>
      </c>
      <c r="E10" s="300" t="s">
        <v>1233</v>
      </c>
    </row>
    <row r="11" spans="2:5" ht="63">
      <c r="B11" s="303" t="s">
        <v>954</v>
      </c>
      <c r="C11" s="304" t="s">
        <v>1232</v>
      </c>
      <c r="D11" s="300" t="s">
        <v>1231</v>
      </c>
      <c r="E11" s="300" t="s">
        <v>1230</v>
      </c>
    </row>
    <row r="12" spans="2:5" ht="115.5" customHeight="1">
      <c r="B12" s="303" t="s">
        <v>954</v>
      </c>
      <c r="C12" s="304" t="s">
        <v>1229</v>
      </c>
      <c r="D12" s="300" t="s">
        <v>1254</v>
      </c>
      <c r="E12" s="300" t="s">
        <v>1228</v>
      </c>
    </row>
    <row r="13" spans="2:5" ht="63">
      <c r="B13" s="303" t="s">
        <v>954</v>
      </c>
      <c r="C13" s="304" t="s">
        <v>1227</v>
      </c>
      <c r="D13" s="300" t="s">
        <v>1226</v>
      </c>
      <c r="E13" s="300" t="s">
        <v>1225</v>
      </c>
    </row>
    <row r="14" spans="2:5" ht="63">
      <c r="B14" s="303" t="s">
        <v>955</v>
      </c>
      <c r="C14" s="304" t="s">
        <v>1224</v>
      </c>
      <c r="D14" s="307" t="s">
        <v>1223</v>
      </c>
      <c r="E14" s="300" t="s">
        <v>1222</v>
      </c>
    </row>
    <row r="15" spans="2:5" ht="63">
      <c r="B15" s="303" t="s">
        <v>955</v>
      </c>
      <c r="C15" s="304" t="s">
        <v>1221</v>
      </c>
      <c r="D15" s="300" t="s">
        <v>1250</v>
      </c>
      <c r="E15" s="300" t="s">
        <v>1220</v>
      </c>
    </row>
    <row r="16" spans="2:5" ht="63">
      <c r="B16" s="305" t="s">
        <v>1205</v>
      </c>
      <c r="C16" s="304" t="s">
        <v>1219</v>
      </c>
      <c r="D16" s="307" t="s">
        <v>1255</v>
      </c>
      <c r="E16" s="307" t="s">
        <v>1218</v>
      </c>
    </row>
    <row r="17" spans="1:5" ht="78.75">
      <c r="B17" s="303" t="s">
        <v>1205</v>
      </c>
      <c r="C17" s="304" t="s">
        <v>1217</v>
      </c>
      <c r="D17" s="300" t="s">
        <v>1216</v>
      </c>
      <c r="E17" s="300" t="s">
        <v>1215</v>
      </c>
    </row>
    <row r="18" spans="1:5" ht="63">
      <c r="B18" s="303" t="s">
        <v>1205</v>
      </c>
      <c r="C18" s="304" t="s">
        <v>1214</v>
      </c>
      <c r="D18" s="300" t="s">
        <v>1213</v>
      </c>
      <c r="E18" s="300" t="s">
        <v>1212</v>
      </c>
    </row>
    <row r="19" spans="1:5" ht="78.75">
      <c r="B19" s="303" t="s">
        <v>1205</v>
      </c>
      <c r="C19" s="304" t="s">
        <v>1211</v>
      </c>
      <c r="D19" s="300" t="s">
        <v>1210</v>
      </c>
      <c r="E19" s="300" t="s">
        <v>1209</v>
      </c>
    </row>
    <row r="20" spans="1:5" ht="47.25">
      <c r="B20" s="303" t="s">
        <v>1205</v>
      </c>
      <c r="C20" s="304" t="s">
        <v>1208</v>
      </c>
      <c r="D20" s="300" t="s">
        <v>1207</v>
      </c>
      <c r="E20" s="300" t="s">
        <v>1206</v>
      </c>
    </row>
    <row r="21" spans="1:5" ht="159.75" customHeight="1">
      <c r="B21" s="303" t="s">
        <v>1205</v>
      </c>
      <c r="C21" s="304" t="s">
        <v>1204</v>
      </c>
      <c r="D21" s="300" t="s">
        <v>1256</v>
      </c>
      <c r="E21" s="300" t="s">
        <v>1203</v>
      </c>
    </row>
    <row r="22" spans="1:5" ht="78.75">
      <c r="B22" s="305" t="s">
        <v>244</v>
      </c>
      <c r="C22" s="304" t="s">
        <v>1202</v>
      </c>
      <c r="D22" s="307" t="s">
        <v>1201</v>
      </c>
      <c r="E22" s="307" t="s">
        <v>1200</v>
      </c>
    </row>
    <row r="23" spans="1:5" s="306" customFormat="1" ht="94.5">
      <c r="A23" s="299"/>
      <c r="B23" s="305" t="s">
        <v>245</v>
      </c>
      <c r="C23" s="304" t="s">
        <v>1199</v>
      </c>
      <c r="D23" s="307" t="s">
        <v>1198</v>
      </c>
      <c r="E23" s="307" t="s">
        <v>1258</v>
      </c>
    </row>
    <row r="24" spans="1:5" s="306" customFormat="1" ht="63">
      <c r="A24" s="299"/>
      <c r="B24" s="305" t="s">
        <v>245</v>
      </c>
      <c r="C24" s="304" t="s">
        <v>1197</v>
      </c>
      <c r="D24" s="300" t="s">
        <v>1196</v>
      </c>
      <c r="E24" s="300" t="s">
        <v>1195</v>
      </c>
    </row>
    <row r="25" spans="1:5" s="306" customFormat="1" ht="94.5">
      <c r="A25" s="299"/>
      <c r="B25" s="305" t="s">
        <v>245</v>
      </c>
      <c r="C25" s="304" t="s">
        <v>1194</v>
      </c>
      <c r="D25" s="307" t="s">
        <v>1257</v>
      </c>
      <c r="E25" s="300" t="s">
        <v>1193</v>
      </c>
    </row>
    <row r="26" spans="1:5" s="306" customFormat="1" ht="63">
      <c r="A26" s="299"/>
      <c r="B26" s="305" t="s">
        <v>245</v>
      </c>
      <c r="C26" s="304" t="s">
        <v>1192</v>
      </c>
      <c r="D26" s="300" t="s">
        <v>1251</v>
      </c>
      <c r="E26" s="300" t="s">
        <v>1259</v>
      </c>
    </row>
    <row r="27" spans="1:5" s="306" customFormat="1" ht="60" customHeight="1">
      <c r="A27" s="299"/>
      <c r="B27" s="305" t="s">
        <v>245</v>
      </c>
      <c r="C27" s="304" t="s">
        <v>1191</v>
      </c>
      <c r="D27" s="300" t="s">
        <v>1260</v>
      </c>
      <c r="E27" s="300"/>
    </row>
    <row r="28" spans="1:5" ht="47.25">
      <c r="B28" s="305" t="s">
        <v>245</v>
      </c>
      <c r="C28" s="304" t="s">
        <v>1190</v>
      </c>
      <c r="D28" s="300" t="s">
        <v>1189</v>
      </c>
      <c r="E28" s="300" t="s">
        <v>1088</v>
      </c>
    </row>
    <row r="29" spans="1:5" ht="63">
      <c r="B29" s="303" t="s">
        <v>246</v>
      </c>
      <c r="C29" s="304" t="s">
        <v>1188</v>
      </c>
      <c r="D29" s="300" t="s">
        <v>1187</v>
      </c>
      <c r="E29" s="300" t="s">
        <v>1186</v>
      </c>
    </row>
    <row r="30" spans="1:5" ht="47.25">
      <c r="B30" s="303" t="s">
        <v>246</v>
      </c>
      <c r="C30" s="304" t="s">
        <v>1185</v>
      </c>
      <c r="D30" s="300" t="s">
        <v>1184</v>
      </c>
      <c r="E30" s="300" t="s">
        <v>1183</v>
      </c>
    </row>
    <row r="31" spans="1:5">
      <c r="C31" s="302"/>
    </row>
    <row r="32" spans="1:5">
      <c r="C32" s="302"/>
    </row>
    <row r="33" spans="3:3">
      <c r="C33" s="302"/>
    </row>
    <row r="34" spans="3:3">
      <c r="C34" s="302"/>
    </row>
    <row r="35" spans="3:3">
      <c r="C35" s="302"/>
    </row>
  </sheetData>
  <phoneticPr fontId="10"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DAD5A-0D46-48AF-8948-5C5BE6DB068D}">
  <dimension ref="A1:AJ98"/>
  <sheetViews>
    <sheetView zoomScaleNormal="100" workbookViewId="0">
      <selection sqref="A1:XFD1048576"/>
    </sheetView>
  </sheetViews>
  <sheetFormatPr defaultColWidth="8.7109375" defaultRowHeight="15"/>
  <cols>
    <col min="1" max="1" width="8.7109375" style="31" customWidth="1"/>
    <col min="2" max="2" width="10.140625" style="31" customWidth="1"/>
    <col min="3" max="3" width="20.7109375" style="31" customWidth="1"/>
    <col min="4" max="4" width="110.85546875" style="32" bestFit="1" customWidth="1"/>
    <col min="5" max="5" width="12.85546875" style="31" bestFit="1" customWidth="1"/>
    <col min="6" max="6" width="18" style="31" customWidth="1"/>
    <col min="7" max="7" width="24" style="2" customWidth="1"/>
    <col min="8" max="13" width="10.7109375" customWidth="1"/>
    <col min="14" max="20" width="10.7109375" style="31" customWidth="1"/>
    <col min="21" max="27" width="9.140625" style="31" customWidth="1"/>
    <col min="28" max="29" width="11.42578125" style="31" customWidth="1"/>
    <col min="30" max="31" width="9.140625" style="31" customWidth="1"/>
    <col min="32" max="33" width="10.42578125" style="31" customWidth="1"/>
    <col min="34" max="35" width="8.7109375" style="31"/>
    <col min="36" max="36" width="9"/>
    <col min="37" max="16384" width="8.7109375" style="31"/>
  </cols>
  <sheetData>
    <row r="1" spans="2:36">
      <c r="B1" s="30"/>
    </row>
    <row r="2" spans="2:36" ht="26.25">
      <c r="B2" s="112" t="s">
        <v>981</v>
      </c>
    </row>
    <row r="3" spans="2:36">
      <c r="B3" s="30"/>
    </row>
    <row r="4" spans="2:36" ht="26.25">
      <c r="B4" s="37" t="s">
        <v>756</v>
      </c>
    </row>
    <row r="5" spans="2:36">
      <c r="B5" s="69"/>
    </row>
    <row r="6" spans="2:36" s="2" customFormat="1">
      <c r="H6" s="312" t="s">
        <v>406</v>
      </c>
      <c r="I6" s="312"/>
      <c r="J6" s="312"/>
      <c r="K6" s="312"/>
      <c r="L6" s="312"/>
      <c r="M6" s="312"/>
      <c r="N6" s="312"/>
      <c r="O6" s="312"/>
      <c r="P6" s="312"/>
      <c r="Q6" s="312"/>
      <c r="R6" s="312"/>
      <c r="S6" s="312"/>
      <c r="T6" s="312"/>
      <c r="U6" s="314" t="s">
        <v>403</v>
      </c>
      <c r="V6" s="314"/>
      <c r="W6" s="314"/>
      <c r="X6" s="314"/>
      <c r="Y6" s="314"/>
      <c r="Z6" s="314"/>
      <c r="AA6" s="314"/>
      <c r="AB6" s="314"/>
      <c r="AC6" s="314"/>
      <c r="AD6" s="314"/>
      <c r="AE6" s="314"/>
      <c r="AF6" s="314"/>
      <c r="AG6" s="314"/>
      <c r="AJ6"/>
    </row>
    <row r="7" spans="2:36" s="2" customFormat="1">
      <c r="G7" s="28" t="s">
        <v>405</v>
      </c>
      <c r="H7" s="27">
        <v>1</v>
      </c>
      <c r="I7" s="27">
        <v>2</v>
      </c>
      <c r="J7" s="27">
        <v>3</v>
      </c>
      <c r="K7" s="27">
        <v>4</v>
      </c>
      <c r="L7" s="27">
        <v>5</v>
      </c>
      <c r="M7" s="27">
        <v>6</v>
      </c>
      <c r="N7" s="27">
        <v>7</v>
      </c>
      <c r="O7" s="27">
        <v>8</v>
      </c>
      <c r="P7" s="27">
        <v>9</v>
      </c>
      <c r="Q7" s="27">
        <v>10</v>
      </c>
      <c r="R7" s="27">
        <v>11</v>
      </c>
      <c r="S7" s="27">
        <v>12</v>
      </c>
      <c r="T7" s="27">
        <v>13</v>
      </c>
      <c r="U7" s="27">
        <v>14</v>
      </c>
      <c r="V7" s="27">
        <v>15</v>
      </c>
      <c r="W7" s="27">
        <v>16</v>
      </c>
      <c r="X7" s="27">
        <v>17</v>
      </c>
      <c r="Y7" s="27">
        <v>18</v>
      </c>
      <c r="Z7" s="27">
        <v>19</v>
      </c>
      <c r="AA7" s="27">
        <v>20</v>
      </c>
      <c r="AB7" s="27">
        <v>21</v>
      </c>
      <c r="AC7" s="27">
        <v>22</v>
      </c>
      <c r="AD7" s="27">
        <v>23</v>
      </c>
      <c r="AE7" s="27">
        <v>24</v>
      </c>
      <c r="AF7" s="27">
        <v>25</v>
      </c>
      <c r="AG7" s="27">
        <v>26</v>
      </c>
      <c r="AJ7"/>
    </row>
    <row r="8" spans="2:36" s="2" customFormat="1" ht="45">
      <c r="B8" s="28" t="s">
        <v>320</v>
      </c>
      <c r="C8" s="28" t="s">
        <v>31</v>
      </c>
      <c r="D8" s="28" t="s">
        <v>32</v>
      </c>
      <c r="E8" s="28" t="s">
        <v>5</v>
      </c>
      <c r="F8" s="28" t="s">
        <v>33</v>
      </c>
      <c r="G8" s="28" t="s">
        <v>34</v>
      </c>
      <c r="H8" s="26" t="s">
        <v>291</v>
      </c>
      <c r="I8" s="26" t="s">
        <v>292</v>
      </c>
      <c r="J8" s="26" t="s">
        <v>293</v>
      </c>
      <c r="K8" s="26" t="s">
        <v>506</v>
      </c>
      <c r="L8" s="26" t="s">
        <v>294</v>
      </c>
      <c r="M8" s="26" t="s">
        <v>295</v>
      </c>
      <c r="N8" s="26" t="s">
        <v>6</v>
      </c>
      <c r="O8" s="26" t="s">
        <v>7</v>
      </c>
      <c r="P8" s="26" t="s">
        <v>8</v>
      </c>
      <c r="Q8" s="26" t="s">
        <v>9</v>
      </c>
      <c r="R8" s="26" t="s">
        <v>10</v>
      </c>
      <c r="S8" s="26" t="s">
        <v>805</v>
      </c>
      <c r="T8" s="26" t="s">
        <v>806</v>
      </c>
      <c r="U8" s="26" t="s">
        <v>291</v>
      </c>
      <c r="V8" s="26" t="s">
        <v>292</v>
      </c>
      <c r="W8" s="26" t="s">
        <v>293</v>
      </c>
      <c r="X8" s="26" t="s">
        <v>506</v>
      </c>
      <c r="Y8" s="26" t="s">
        <v>294</v>
      </c>
      <c r="Z8" s="26" t="s">
        <v>295</v>
      </c>
      <c r="AA8" s="26" t="s">
        <v>6</v>
      </c>
      <c r="AB8" s="26" t="s">
        <v>7</v>
      </c>
      <c r="AC8" s="26" t="s">
        <v>8</v>
      </c>
      <c r="AD8" s="26" t="s">
        <v>9</v>
      </c>
      <c r="AE8" s="26" t="s">
        <v>10</v>
      </c>
      <c r="AF8" s="26" t="s">
        <v>805</v>
      </c>
      <c r="AG8" s="26" t="s">
        <v>806</v>
      </c>
      <c r="AJ8"/>
    </row>
    <row r="9" spans="2:36" s="2" customFormat="1" ht="29.1" customHeight="1">
      <c r="B9" s="138" t="s">
        <v>321</v>
      </c>
      <c r="C9" s="118" t="s">
        <v>35</v>
      </c>
      <c r="D9" s="118" t="s">
        <v>36</v>
      </c>
      <c r="E9" s="184" t="s">
        <v>37</v>
      </c>
      <c r="F9" s="118"/>
      <c r="G9" s="23" t="s">
        <v>249</v>
      </c>
      <c r="H9" s="53"/>
      <c r="I9" s="53"/>
      <c r="J9" s="53"/>
      <c r="K9" s="53"/>
      <c r="L9" s="53"/>
      <c r="M9" s="53"/>
      <c r="N9" s="57">
        <f>SUM(H9:M9)</f>
        <v>0</v>
      </c>
      <c r="O9" s="53"/>
      <c r="P9" s="53"/>
      <c r="Q9" s="53"/>
      <c r="R9" s="57">
        <f t="shared" ref="R9:R22" si="0">N9+SUM(O9:Q9)</f>
        <v>0</v>
      </c>
      <c r="S9" s="53"/>
      <c r="T9" s="53"/>
      <c r="U9" s="53"/>
      <c r="V9" s="53"/>
      <c r="W9" s="53"/>
      <c r="X9" s="53"/>
      <c r="Y9" s="53"/>
      <c r="Z9" s="53"/>
      <c r="AA9" s="57">
        <f>SUM(U9:Z9)</f>
        <v>0</v>
      </c>
      <c r="AB9" s="53"/>
      <c r="AC9" s="53"/>
      <c r="AD9" s="53"/>
      <c r="AE9" s="57">
        <f t="shared" ref="AE9:AE22" si="1">AA9+SUM(AB9:AD9)</f>
        <v>0</v>
      </c>
      <c r="AF9" s="53"/>
      <c r="AG9" s="53"/>
      <c r="AJ9"/>
    </row>
    <row r="10" spans="2:36" s="2" customFormat="1" ht="29.1" customHeight="1">
      <c r="B10" s="138" t="s">
        <v>322</v>
      </c>
      <c r="C10" s="118" t="s">
        <v>35</v>
      </c>
      <c r="D10" s="118" t="s">
        <v>38</v>
      </c>
      <c r="E10" s="184" t="s">
        <v>39</v>
      </c>
      <c r="F10" s="118"/>
      <c r="G10" s="23" t="s">
        <v>249</v>
      </c>
      <c r="H10" s="53"/>
      <c r="I10" s="53"/>
      <c r="J10" s="53"/>
      <c r="K10" s="53"/>
      <c r="L10" s="53"/>
      <c r="M10" s="53"/>
      <c r="N10" s="57">
        <f t="shared" ref="N10:N64" si="2">SUM(H10:M10)</f>
        <v>0</v>
      </c>
      <c r="O10" s="53"/>
      <c r="P10" s="53"/>
      <c r="Q10" s="53"/>
      <c r="R10" s="57">
        <f t="shared" si="0"/>
        <v>0</v>
      </c>
      <c r="S10" s="53"/>
      <c r="T10" s="53"/>
      <c r="U10" s="53"/>
      <c r="V10" s="53"/>
      <c r="W10" s="53"/>
      <c r="X10" s="53"/>
      <c r="Y10" s="53"/>
      <c r="Z10" s="53"/>
      <c r="AA10" s="57">
        <f t="shared" ref="AA10:AA64" si="3">SUM(U10:Z10)</f>
        <v>0</v>
      </c>
      <c r="AB10" s="53"/>
      <c r="AC10" s="53"/>
      <c r="AD10" s="53"/>
      <c r="AE10" s="57">
        <f t="shared" si="1"/>
        <v>0</v>
      </c>
      <c r="AF10" s="53"/>
      <c r="AG10" s="53"/>
      <c r="AJ10"/>
    </row>
    <row r="11" spans="2:36" s="2" customFormat="1" ht="29.1" customHeight="1">
      <c r="B11" s="138" t="s">
        <v>323</v>
      </c>
      <c r="C11" s="118" t="s">
        <v>35</v>
      </c>
      <c r="D11" s="118" t="s">
        <v>40</v>
      </c>
      <c r="E11" s="184" t="s">
        <v>37</v>
      </c>
      <c r="F11" s="118"/>
      <c r="G11" s="23" t="s">
        <v>249</v>
      </c>
      <c r="H11" s="53"/>
      <c r="I11" s="53"/>
      <c r="J11" s="53"/>
      <c r="K11" s="53"/>
      <c r="L11" s="53"/>
      <c r="M11" s="53"/>
      <c r="N11" s="57">
        <f t="shared" si="2"/>
        <v>0</v>
      </c>
      <c r="O11" s="53"/>
      <c r="P11" s="53"/>
      <c r="Q11" s="53"/>
      <c r="R11" s="57">
        <f t="shared" si="0"/>
        <v>0</v>
      </c>
      <c r="S11" s="53"/>
      <c r="T11" s="53"/>
      <c r="U11" s="53"/>
      <c r="V11" s="53"/>
      <c r="W11" s="53"/>
      <c r="X11" s="53"/>
      <c r="Y11" s="53"/>
      <c r="Z11" s="53"/>
      <c r="AA11" s="57">
        <f t="shared" si="3"/>
        <v>0</v>
      </c>
      <c r="AB11" s="53"/>
      <c r="AC11" s="53"/>
      <c r="AD11" s="53"/>
      <c r="AE11" s="57">
        <f t="shared" si="1"/>
        <v>0</v>
      </c>
      <c r="AF11" s="53"/>
      <c r="AG11" s="53"/>
      <c r="AJ11"/>
    </row>
    <row r="12" spans="2:36" s="2" customFormat="1" ht="29.1" customHeight="1">
      <c r="B12" s="138" t="s">
        <v>324</v>
      </c>
      <c r="C12" s="118" t="s">
        <v>35</v>
      </c>
      <c r="D12" s="118" t="s">
        <v>41</v>
      </c>
      <c r="E12" s="184" t="s">
        <v>39</v>
      </c>
      <c r="F12" s="118"/>
      <c r="G12" s="23" t="s">
        <v>249</v>
      </c>
      <c r="H12" s="53"/>
      <c r="I12" s="53"/>
      <c r="J12" s="53"/>
      <c r="K12" s="53"/>
      <c r="L12" s="53"/>
      <c r="M12" s="53"/>
      <c r="N12" s="57">
        <f t="shared" si="2"/>
        <v>0</v>
      </c>
      <c r="O12" s="53"/>
      <c r="P12" s="53"/>
      <c r="Q12" s="53"/>
      <c r="R12" s="57">
        <f t="shared" si="0"/>
        <v>0</v>
      </c>
      <c r="S12" s="53"/>
      <c r="T12" s="53"/>
      <c r="U12" s="53"/>
      <c r="V12" s="53"/>
      <c r="W12" s="53"/>
      <c r="X12" s="53"/>
      <c r="Y12" s="53"/>
      <c r="Z12" s="53"/>
      <c r="AA12" s="57">
        <f t="shared" si="3"/>
        <v>0</v>
      </c>
      <c r="AB12" s="53"/>
      <c r="AC12" s="53"/>
      <c r="AD12" s="53"/>
      <c r="AE12" s="57">
        <f t="shared" si="1"/>
        <v>0</v>
      </c>
      <c r="AF12" s="53"/>
      <c r="AG12" s="53"/>
      <c r="AJ12"/>
    </row>
    <row r="13" spans="2:36" s="2" customFormat="1" ht="29.1" customHeight="1">
      <c r="B13" s="138" t="s">
        <v>325</v>
      </c>
      <c r="C13" s="118" t="s">
        <v>42</v>
      </c>
      <c r="D13" s="118" t="s">
        <v>43</v>
      </c>
      <c r="E13" s="184" t="s">
        <v>12</v>
      </c>
      <c r="F13" s="118"/>
      <c r="G13" s="23" t="s">
        <v>249</v>
      </c>
      <c r="H13" s="53"/>
      <c r="I13" s="53"/>
      <c r="J13" s="53"/>
      <c r="K13" s="53"/>
      <c r="L13" s="53"/>
      <c r="M13" s="53"/>
      <c r="N13" s="57">
        <f t="shared" si="2"/>
        <v>0</v>
      </c>
      <c r="O13" s="53"/>
      <c r="P13" s="53"/>
      <c r="Q13" s="53"/>
      <c r="R13" s="57">
        <f t="shared" si="0"/>
        <v>0</v>
      </c>
      <c r="S13" s="53"/>
      <c r="T13" s="53"/>
      <c r="U13" s="53"/>
      <c r="V13" s="53"/>
      <c r="W13" s="53"/>
      <c r="X13" s="53"/>
      <c r="Y13" s="53"/>
      <c r="Z13" s="53"/>
      <c r="AA13" s="57">
        <f t="shared" si="3"/>
        <v>0</v>
      </c>
      <c r="AB13" s="53"/>
      <c r="AC13" s="53"/>
      <c r="AD13" s="53"/>
      <c r="AE13" s="57">
        <f t="shared" si="1"/>
        <v>0</v>
      </c>
      <c r="AF13" s="53"/>
      <c r="AG13" s="53"/>
      <c r="AJ13"/>
    </row>
    <row r="14" spans="2:36" s="2" customFormat="1" ht="29.1" customHeight="1">
      <c r="B14" s="138" t="s">
        <v>326</v>
      </c>
      <c r="C14" s="118" t="s">
        <v>42</v>
      </c>
      <c r="D14" s="118" t="s">
        <v>795</v>
      </c>
      <c r="E14" s="184" t="s">
        <v>37</v>
      </c>
      <c r="F14" s="118"/>
      <c r="G14" s="23" t="s">
        <v>249</v>
      </c>
      <c r="H14" s="53"/>
      <c r="I14" s="53"/>
      <c r="J14" s="53"/>
      <c r="K14" s="53"/>
      <c r="L14" s="53"/>
      <c r="M14" s="53"/>
      <c r="N14" s="57">
        <f t="shared" si="2"/>
        <v>0</v>
      </c>
      <c r="O14" s="53"/>
      <c r="P14" s="53"/>
      <c r="Q14" s="53"/>
      <c r="R14" s="57">
        <f t="shared" si="0"/>
        <v>0</v>
      </c>
      <c r="S14" s="53"/>
      <c r="T14" s="53"/>
      <c r="U14" s="53"/>
      <c r="V14" s="53"/>
      <c r="W14" s="53"/>
      <c r="X14" s="53"/>
      <c r="Y14" s="53"/>
      <c r="Z14" s="53"/>
      <c r="AA14" s="57">
        <f t="shared" si="3"/>
        <v>0</v>
      </c>
      <c r="AB14" s="53"/>
      <c r="AC14" s="53"/>
      <c r="AD14" s="53"/>
      <c r="AE14" s="57">
        <f t="shared" si="1"/>
        <v>0</v>
      </c>
      <c r="AF14" s="53"/>
      <c r="AG14" s="53"/>
      <c r="AJ14"/>
    </row>
    <row r="15" spans="2:36" s="2" customFormat="1" ht="29.1" customHeight="1">
      <c r="B15" s="138" t="s">
        <v>327</v>
      </c>
      <c r="C15" s="118" t="s">
        <v>44</v>
      </c>
      <c r="D15" s="118" t="s">
        <v>45</v>
      </c>
      <c r="E15" s="184" t="s">
        <v>37</v>
      </c>
      <c r="F15" s="118"/>
      <c r="G15" s="23" t="s">
        <v>249</v>
      </c>
      <c r="H15" s="53"/>
      <c r="I15" s="53"/>
      <c r="J15" s="53"/>
      <c r="K15" s="53"/>
      <c r="L15" s="53"/>
      <c r="M15" s="53"/>
      <c r="N15" s="57">
        <f t="shared" si="2"/>
        <v>0</v>
      </c>
      <c r="O15" s="53"/>
      <c r="P15" s="53"/>
      <c r="Q15" s="53"/>
      <c r="R15" s="57">
        <f t="shared" si="0"/>
        <v>0</v>
      </c>
      <c r="S15" s="53"/>
      <c r="T15" s="53"/>
      <c r="U15" s="53"/>
      <c r="V15" s="53"/>
      <c r="W15" s="53"/>
      <c r="X15" s="53"/>
      <c r="Y15" s="53"/>
      <c r="Z15" s="53"/>
      <c r="AA15" s="57">
        <f t="shared" si="3"/>
        <v>0</v>
      </c>
      <c r="AB15" s="53"/>
      <c r="AC15" s="53"/>
      <c r="AD15" s="53"/>
      <c r="AE15" s="57">
        <f t="shared" si="1"/>
        <v>0</v>
      </c>
      <c r="AF15" s="53"/>
      <c r="AG15" s="53"/>
      <c r="AJ15"/>
    </row>
    <row r="16" spans="2:36" s="2" customFormat="1" ht="29.1" customHeight="1">
      <c r="B16" s="138" t="s">
        <v>328</v>
      </c>
      <c r="C16" s="118" t="s">
        <v>967</v>
      </c>
      <c r="D16" s="118" t="s">
        <v>46</v>
      </c>
      <c r="E16" s="184" t="s">
        <v>37</v>
      </c>
      <c r="F16" s="118"/>
      <c r="G16" s="23" t="s">
        <v>249</v>
      </c>
      <c r="H16" s="53"/>
      <c r="I16" s="53"/>
      <c r="J16" s="53"/>
      <c r="K16" s="53"/>
      <c r="L16" s="53"/>
      <c r="M16" s="53"/>
      <c r="N16" s="57">
        <f t="shared" si="2"/>
        <v>0</v>
      </c>
      <c r="O16" s="53"/>
      <c r="P16" s="53"/>
      <c r="Q16" s="53"/>
      <c r="R16" s="57">
        <f t="shared" si="0"/>
        <v>0</v>
      </c>
      <c r="S16" s="53"/>
      <c r="T16" s="53"/>
      <c r="U16" s="53"/>
      <c r="V16" s="53"/>
      <c r="W16" s="53"/>
      <c r="X16" s="53"/>
      <c r="Y16" s="53"/>
      <c r="Z16" s="53"/>
      <c r="AA16" s="57">
        <f t="shared" si="3"/>
        <v>0</v>
      </c>
      <c r="AB16" s="53"/>
      <c r="AC16" s="53"/>
      <c r="AD16" s="53"/>
      <c r="AE16" s="57">
        <f t="shared" si="1"/>
        <v>0</v>
      </c>
      <c r="AF16" s="53"/>
      <c r="AG16" s="53"/>
      <c r="AJ16"/>
    </row>
    <row r="17" spans="2:36" s="2" customFormat="1" ht="29.1" customHeight="1">
      <c r="B17" s="138" t="s">
        <v>329</v>
      </c>
      <c r="C17" s="118" t="s">
        <v>47</v>
      </c>
      <c r="D17" s="118" t="s">
        <v>48</v>
      </c>
      <c r="E17" s="184" t="s">
        <v>37</v>
      </c>
      <c r="F17" s="118"/>
      <c r="G17" s="23" t="s">
        <v>249</v>
      </c>
      <c r="H17" s="53"/>
      <c r="I17" s="53"/>
      <c r="J17" s="53"/>
      <c r="K17" s="53"/>
      <c r="L17" s="53"/>
      <c r="M17" s="53"/>
      <c r="N17" s="57">
        <f t="shared" si="2"/>
        <v>0</v>
      </c>
      <c r="O17" s="53"/>
      <c r="P17" s="53"/>
      <c r="Q17" s="53"/>
      <c r="R17" s="57">
        <f t="shared" si="0"/>
        <v>0</v>
      </c>
      <c r="S17" s="53"/>
      <c r="T17" s="53"/>
      <c r="U17" s="53"/>
      <c r="V17" s="53"/>
      <c r="W17" s="53"/>
      <c r="X17" s="53"/>
      <c r="Y17" s="53"/>
      <c r="Z17" s="53"/>
      <c r="AA17" s="57">
        <f t="shared" si="3"/>
        <v>0</v>
      </c>
      <c r="AB17" s="53"/>
      <c r="AC17" s="53"/>
      <c r="AD17" s="53"/>
      <c r="AE17" s="57">
        <f t="shared" si="1"/>
        <v>0</v>
      </c>
      <c r="AF17" s="53"/>
      <c r="AG17" s="53"/>
      <c r="AJ17"/>
    </row>
    <row r="18" spans="2:36" s="2" customFormat="1" ht="29.1" customHeight="1">
      <c r="B18" s="138" t="s">
        <v>330</v>
      </c>
      <c r="C18" s="118" t="s">
        <v>47</v>
      </c>
      <c r="D18" s="118" t="s">
        <v>796</v>
      </c>
      <c r="E18" s="184" t="s">
        <v>12</v>
      </c>
      <c r="F18" s="118"/>
      <c r="G18" s="23" t="s">
        <v>249</v>
      </c>
      <c r="H18" s="53"/>
      <c r="I18" s="53"/>
      <c r="J18" s="53"/>
      <c r="K18" s="53"/>
      <c r="L18" s="53"/>
      <c r="M18" s="53"/>
      <c r="N18" s="57">
        <f t="shared" si="2"/>
        <v>0</v>
      </c>
      <c r="O18" s="53"/>
      <c r="P18" s="53"/>
      <c r="Q18" s="53"/>
      <c r="R18" s="57">
        <f t="shared" si="0"/>
        <v>0</v>
      </c>
      <c r="S18" s="53"/>
      <c r="T18" s="53"/>
      <c r="U18" s="53"/>
      <c r="V18" s="53"/>
      <c r="W18" s="53"/>
      <c r="X18" s="53"/>
      <c r="Y18" s="53"/>
      <c r="Z18" s="53"/>
      <c r="AA18" s="57">
        <f t="shared" si="3"/>
        <v>0</v>
      </c>
      <c r="AB18" s="53"/>
      <c r="AC18" s="53"/>
      <c r="AD18" s="53"/>
      <c r="AE18" s="57">
        <f t="shared" si="1"/>
        <v>0</v>
      </c>
      <c r="AF18" s="53"/>
      <c r="AG18" s="53"/>
      <c r="AJ18"/>
    </row>
    <row r="19" spans="2:36" s="2" customFormat="1" ht="29.1" customHeight="1">
      <c r="B19" s="138" t="s">
        <v>331</v>
      </c>
      <c r="C19" s="118" t="s">
        <v>968</v>
      </c>
      <c r="D19" s="118" t="s">
        <v>1070</v>
      </c>
      <c r="E19" s="184" t="s">
        <v>12</v>
      </c>
      <c r="F19" s="118"/>
      <c r="G19" s="23" t="s">
        <v>249</v>
      </c>
      <c r="H19" s="53"/>
      <c r="I19" s="53"/>
      <c r="J19" s="53"/>
      <c r="K19" s="53"/>
      <c r="L19" s="53"/>
      <c r="M19" s="53"/>
      <c r="N19" s="57">
        <f t="shared" si="2"/>
        <v>0</v>
      </c>
      <c r="O19" s="53"/>
      <c r="P19" s="53"/>
      <c r="Q19" s="53"/>
      <c r="R19" s="57">
        <f t="shared" si="0"/>
        <v>0</v>
      </c>
      <c r="S19" s="53"/>
      <c r="T19" s="53"/>
      <c r="U19" s="53"/>
      <c r="V19" s="53"/>
      <c r="W19" s="53"/>
      <c r="X19" s="53"/>
      <c r="Y19" s="53"/>
      <c r="Z19" s="53"/>
      <c r="AA19" s="57">
        <f t="shared" si="3"/>
        <v>0</v>
      </c>
      <c r="AB19" s="53"/>
      <c r="AC19" s="53"/>
      <c r="AD19" s="53"/>
      <c r="AE19" s="57">
        <f t="shared" si="1"/>
        <v>0</v>
      </c>
      <c r="AF19" s="53"/>
      <c r="AG19" s="53"/>
      <c r="AJ19"/>
    </row>
    <row r="20" spans="2:36" s="2" customFormat="1" ht="29.1" customHeight="1">
      <c r="B20" s="138" t="s">
        <v>332</v>
      </c>
      <c r="C20" s="118" t="s">
        <v>968</v>
      </c>
      <c r="D20" s="118" t="s">
        <v>49</v>
      </c>
      <c r="E20" s="184" t="s">
        <v>12</v>
      </c>
      <c r="F20" s="118"/>
      <c r="G20" s="23" t="s">
        <v>249</v>
      </c>
      <c r="H20" s="53"/>
      <c r="I20" s="53"/>
      <c r="J20" s="53"/>
      <c r="K20" s="53"/>
      <c r="L20" s="53"/>
      <c r="M20" s="53"/>
      <c r="N20" s="57">
        <f t="shared" si="2"/>
        <v>0</v>
      </c>
      <c r="O20" s="53"/>
      <c r="P20" s="53"/>
      <c r="Q20" s="53"/>
      <c r="R20" s="57">
        <f t="shared" si="0"/>
        <v>0</v>
      </c>
      <c r="S20" s="53"/>
      <c r="T20" s="53"/>
      <c r="U20" s="53"/>
      <c r="V20" s="53"/>
      <c r="W20" s="53"/>
      <c r="X20" s="53"/>
      <c r="Y20" s="53"/>
      <c r="Z20" s="53"/>
      <c r="AA20" s="57">
        <f t="shared" si="3"/>
        <v>0</v>
      </c>
      <c r="AB20" s="53"/>
      <c r="AC20" s="53"/>
      <c r="AD20" s="53"/>
      <c r="AE20" s="57">
        <f t="shared" si="1"/>
        <v>0</v>
      </c>
      <c r="AF20" s="53"/>
      <c r="AG20" s="53"/>
      <c r="AJ20"/>
    </row>
    <row r="21" spans="2:36" s="2" customFormat="1" ht="29.1" customHeight="1">
      <c r="B21" s="138" t="s">
        <v>333</v>
      </c>
      <c r="C21" s="118" t="s">
        <v>969</v>
      </c>
      <c r="D21" s="118" t="s">
        <v>797</v>
      </c>
      <c r="E21" s="184" t="s">
        <v>12</v>
      </c>
      <c r="F21" s="118"/>
      <c r="G21" s="23" t="s">
        <v>249</v>
      </c>
      <c r="H21" s="53"/>
      <c r="I21" s="53"/>
      <c r="J21" s="53"/>
      <c r="K21" s="53"/>
      <c r="L21" s="53"/>
      <c r="M21" s="53"/>
      <c r="N21" s="57">
        <f t="shared" si="2"/>
        <v>0</v>
      </c>
      <c r="O21" s="53"/>
      <c r="P21" s="53"/>
      <c r="Q21" s="53"/>
      <c r="R21" s="57">
        <f t="shared" si="0"/>
        <v>0</v>
      </c>
      <c r="S21" s="53"/>
      <c r="T21" s="53"/>
      <c r="U21" s="53"/>
      <c r="V21" s="53"/>
      <c r="W21" s="53"/>
      <c r="X21" s="53"/>
      <c r="Y21" s="53"/>
      <c r="Z21" s="53"/>
      <c r="AA21" s="57">
        <f t="shared" si="3"/>
        <v>0</v>
      </c>
      <c r="AB21" s="53"/>
      <c r="AC21" s="53"/>
      <c r="AD21" s="53"/>
      <c r="AE21" s="57">
        <f t="shared" si="1"/>
        <v>0</v>
      </c>
      <c r="AF21" s="53"/>
      <c r="AG21" s="53"/>
      <c r="AJ21"/>
    </row>
    <row r="22" spans="2:36" s="2" customFormat="1" ht="29.1" customHeight="1">
      <c r="B22" s="138" t="s">
        <v>334</v>
      </c>
      <c r="C22" s="118" t="s">
        <v>969</v>
      </c>
      <c r="D22" s="118" t="s">
        <v>50</v>
      </c>
      <c r="E22" s="184" t="s">
        <v>12</v>
      </c>
      <c r="F22" s="118"/>
      <c r="G22" s="23" t="s">
        <v>249</v>
      </c>
      <c r="H22" s="53"/>
      <c r="I22" s="53"/>
      <c r="J22" s="53"/>
      <c r="K22" s="53"/>
      <c r="L22" s="53"/>
      <c r="M22" s="53"/>
      <c r="N22" s="57">
        <f t="shared" si="2"/>
        <v>0</v>
      </c>
      <c r="O22" s="53"/>
      <c r="P22" s="53"/>
      <c r="Q22" s="53"/>
      <c r="R22" s="57">
        <f t="shared" si="0"/>
        <v>0</v>
      </c>
      <c r="S22" s="53"/>
      <c r="T22" s="53"/>
      <c r="U22" s="53"/>
      <c r="V22" s="53"/>
      <c r="W22" s="53"/>
      <c r="X22" s="53"/>
      <c r="Y22" s="53"/>
      <c r="Z22" s="53"/>
      <c r="AA22" s="57">
        <f t="shared" si="3"/>
        <v>0</v>
      </c>
      <c r="AB22" s="53"/>
      <c r="AC22" s="53"/>
      <c r="AD22" s="53"/>
      <c r="AE22" s="57">
        <f t="shared" si="1"/>
        <v>0</v>
      </c>
      <c r="AF22" s="53"/>
      <c r="AG22" s="53"/>
      <c r="AJ22"/>
    </row>
    <row r="23" spans="2:36" s="2" customFormat="1" ht="29.1" customHeight="1">
      <c r="B23" s="138" t="s">
        <v>335</v>
      </c>
      <c r="C23" s="118" t="s">
        <v>19</v>
      </c>
      <c r="D23" s="118" t="s">
        <v>51</v>
      </c>
      <c r="E23" s="184" t="s">
        <v>52</v>
      </c>
      <c r="F23" s="118"/>
      <c r="G23" s="23" t="s">
        <v>249</v>
      </c>
      <c r="H23" s="53"/>
      <c r="I23" s="53"/>
      <c r="J23" s="53"/>
      <c r="K23" s="53"/>
      <c r="L23" s="53"/>
      <c r="M23" s="53"/>
      <c r="N23" s="185"/>
      <c r="O23" s="53"/>
      <c r="P23" s="53"/>
      <c r="Q23" s="53"/>
      <c r="R23" s="185"/>
      <c r="S23" s="53"/>
      <c r="T23" s="53"/>
      <c r="U23" s="53"/>
      <c r="V23" s="53"/>
      <c r="W23" s="53"/>
      <c r="X23" s="53"/>
      <c r="Y23" s="53"/>
      <c r="Z23" s="53"/>
      <c r="AA23" s="185"/>
      <c r="AB23" s="53"/>
      <c r="AC23" s="53"/>
      <c r="AD23" s="53"/>
      <c r="AE23" s="185"/>
      <c r="AF23" s="53"/>
      <c r="AG23" s="53"/>
      <c r="AJ23"/>
    </row>
    <row r="24" spans="2:36" s="2" customFormat="1" ht="29.1" customHeight="1">
      <c r="B24" s="138" t="s">
        <v>336</v>
      </c>
      <c r="C24" s="118" t="s">
        <v>970</v>
      </c>
      <c r="D24" s="118" t="s">
        <v>978</v>
      </c>
      <c r="E24" s="184" t="s">
        <v>39</v>
      </c>
      <c r="F24" s="118"/>
      <c r="G24" s="23" t="s">
        <v>249</v>
      </c>
      <c r="H24" s="53"/>
      <c r="I24" s="53"/>
      <c r="J24" s="53"/>
      <c r="K24" s="53"/>
      <c r="L24" s="53"/>
      <c r="M24" s="53"/>
      <c r="N24" s="57">
        <f t="shared" si="2"/>
        <v>0</v>
      </c>
      <c r="O24" s="53"/>
      <c r="P24" s="53"/>
      <c r="Q24" s="53"/>
      <c r="R24" s="57">
        <f>N24+SUM(O24:Q24)</f>
        <v>0</v>
      </c>
      <c r="S24" s="53"/>
      <c r="T24" s="53"/>
      <c r="U24" s="53"/>
      <c r="V24" s="53"/>
      <c r="W24" s="53"/>
      <c r="X24" s="53"/>
      <c r="Y24" s="53"/>
      <c r="Z24" s="53"/>
      <c r="AA24" s="57">
        <f t="shared" si="3"/>
        <v>0</v>
      </c>
      <c r="AB24" s="53"/>
      <c r="AC24" s="53"/>
      <c r="AD24" s="53"/>
      <c r="AE24" s="57">
        <f>AA24+SUM(AB24:AD24)</f>
        <v>0</v>
      </c>
      <c r="AF24" s="53"/>
      <c r="AG24" s="53"/>
      <c r="AJ24"/>
    </row>
    <row r="25" spans="2:36" s="2" customFormat="1" ht="29.1" customHeight="1">
      <c r="B25" s="138" t="s">
        <v>337</v>
      </c>
      <c r="C25" s="118" t="s">
        <v>971</v>
      </c>
      <c r="D25" s="118" t="s">
        <v>53</v>
      </c>
      <c r="E25" s="184" t="s">
        <v>1179</v>
      </c>
      <c r="F25" s="118"/>
      <c r="G25" s="23" t="s">
        <v>249</v>
      </c>
      <c r="H25" s="53"/>
      <c r="I25" s="53"/>
      <c r="J25" s="53"/>
      <c r="K25" s="53"/>
      <c r="L25" s="53"/>
      <c r="M25" s="53"/>
      <c r="N25" s="57">
        <f t="shared" si="2"/>
        <v>0</v>
      </c>
      <c r="O25" s="53"/>
      <c r="P25" s="53"/>
      <c r="Q25" s="53"/>
      <c r="R25" s="57">
        <f>N25+SUM(O25:Q25)</f>
        <v>0</v>
      </c>
      <c r="S25" s="53"/>
      <c r="T25" s="53"/>
      <c r="U25" s="53"/>
      <c r="V25" s="53"/>
      <c r="W25" s="53"/>
      <c r="X25" s="53"/>
      <c r="Y25" s="53"/>
      <c r="Z25" s="53"/>
      <c r="AA25" s="57">
        <f t="shared" si="3"/>
        <v>0</v>
      </c>
      <c r="AB25" s="53"/>
      <c r="AC25" s="53"/>
      <c r="AD25" s="53"/>
      <c r="AE25" s="57">
        <f>AA25+SUM(AB25:AD25)</f>
        <v>0</v>
      </c>
      <c r="AF25" s="53"/>
      <c r="AG25" s="53"/>
      <c r="AJ25"/>
    </row>
    <row r="26" spans="2:36" s="2" customFormat="1" ht="29.1" customHeight="1">
      <c r="B26" s="138" t="s">
        <v>338</v>
      </c>
      <c r="C26" s="118" t="s">
        <v>25</v>
      </c>
      <c r="D26" s="118" t="s">
        <v>54</v>
      </c>
      <c r="E26" s="184" t="s">
        <v>12</v>
      </c>
      <c r="F26" s="118"/>
      <c r="G26" s="23" t="s">
        <v>249</v>
      </c>
      <c r="H26" s="53"/>
      <c r="I26" s="53"/>
      <c r="J26" s="53"/>
      <c r="K26" s="53"/>
      <c r="L26" s="53"/>
      <c r="M26" s="53"/>
      <c r="N26" s="57">
        <f t="shared" si="2"/>
        <v>0</v>
      </c>
      <c r="O26" s="53"/>
      <c r="P26" s="53"/>
      <c r="Q26" s="53"/>
      <c r="R26" s="57">
        <f>N26+SUM(O26:Q26)</f>
        <v>0</v>
      </c>
      <c r="S26" s="53"/>
      <c r="T26" s="53"/>
      <c r="U26" s="53"/>
      <c r="V26" s="53"/>
      <c r="W26" s="53"/>
      <c r="X26" s="53"/>
      <c r="Y26" s="53"/>
      <c r="Z26" s="53"/>
      <c r="AA26" s="57">
        <f t="shared" si="3"/>
        <v>0</v>
      </c>
      <c r="AB26" s="53"/>
      <c r="AC26" s="53"/>
      <c r="AD26" s="53"/>
      <c r="AE26" s="57">
        <f>AA26+SUM(AB26:AD26)</f>
        <v>0</v>
      </c>
      <c r="AF26" s="53"/>
      <c r="AG26" s="53"/>
      <c r="AJ26"/>
    </row>
    <row r="27" spans="2:36" s="2" customFormat="1" ht="29.1" customHeight="1">
      <c r="B27" s="138" t="s">
        <v>339</v>
      </c>
      <c r="C27" s="118" t="s">
        <v>25</v>
      </c>
      <c r="D27" s="118" t="s">
        <v>55</v>
      </c>
      <c r="E27" s="184" t="s">
        <v>52</v>
      </c>
      <c r="F27" s="118"/>
      <c r="G27" s="23" t="s">
        <v>249</v>
      </c>
      <c r="H27" s="53"/>
      <c r="I27" s="53"/>
      <c r="J27" s="53"/>
      <c r="K27" s="53"/>
      <c r="L27" s="53"/>
      <c r="M27" s="53"/>
      <c r="N27" s="185"/>
      <c r="O27" s="53"/>
      <c r="P27" s="53"/>
      <c r="Q27" s="53"/>
      <c r="R27" s="185"/>
      <c r="S27" s="53"/>
      <c r="T27" s="53"/>
      <c r="U27" s="53"/>
      <c r="V27" s="53"/>
      <c r="W27" s="53"/>
      <c r="X27" s="53"/>
      <c r="Y27" s="53"/>
      <c r="Z27" s="53"/>
      <c r="AA27" s="185"/>
      <c r="AB27" s="53"/>
      <c r="AC27" s="53"/>
      <c r="AD27" s="53"/>
      <c r="AE27" s="185"/>
      <c r="AF27" s="53"/>
      <c r="AG27" s="53"/>
      <c r="AJ27"/>
    </row>
    <row r="28" spans="2:36" s="2" customFormat="1" ht="29.1" customHeight="1">
      <c r="B28" s="138" t="s">
        <v>340</v>
      </c>
      <c r="C28" s="118" t="s">
        <v>56</v>
      </c>
      <c r="D28" s="118" t="s">
        <v>57</v>
      </c>
      <c r="E28" s="184" t="s">
        <v>12</v>
      </c>
      <c r="F28" s="118"/>
      <c r="G28" s="23" t="s">
        <v>249</v>
      </c>
      <c r="H28" s="53"/>
      <c r="I28" s="53"/>
      <c r="J28" s="53"/>
      <c r="K28" s="53"/>
      <c r="L28" s="53"/>
      <c r="M28" s="53"/>
      <c r="N28" s="57">
        <f t="shared" si="2"/>
        <v>0</v>
      </c>
      <c r="O28" s="53"/>
      <c r="P28" s="53"/>
      <c r="Q28" s="53"/>
      <c r="R28" s="57">
        <f t="shared" ref="R28:R65" si="4">N28+SUM(O28:Q28)</f>
        <v>0</v>
      </c>
      <c r="S28" s="53"/>
      <c r="T28" s="53"/>
      <c r="U28" s="53"/>
      <c r="V28" s="53"/>
      <c r="W28" s="53"/>
      <c r="X28" s="53"/>
      <c r="Y28" s="53"/>
      <c r="Z28" s="53"/>
      <c r="AA28" s="57">
        <f t="shared" si="3"/>
        <v>0</v>
      </c>
      <c r="AB28" s="53"/>
      <c r="AC28" s="53"/>
      <c r="AD28" s="53"/>
      <c r="AE28" s="57">
        <f t="shared" ref="AE28:AE67" si="5">AA28+SUM(AB28:AD28)</f>
        <v>0</v>
      </c>
      <c r="AF28" s="53"/>
      <c r="AG28" s="53"/>
      <c r="AJ28"/>
    </row>
    <row r="29" spans="2:36" s="2" customFormat="1" ht="29.1" customHeight="1">
      <c r="B29" s="138" t="s">
        <v>341</v>
      </c>
      <c r="C29" s="118" t="s">
        <v>972</v>
      </c>
      <c r="D29" s="118" t="s">
        <v>58</v>
      </c>
      <c r="E29" s="184" t="s">
        <v>59</v>
      </c>
      <c r="F29" s="118"/>
      <c r="G29" s="23" t="s">
        <v>249</v>
      </c>
      <c r="H29" s="53"/>
      <c r="I29" s="53"/>
      <c r="J29" s="53"/>
      <c r="K29" s="53"/>
      <c r="L29" s="53"/>
      <c r="M29" s="53"/>
      <c r="N29" s="57">
        <f t="shared" si="2"/>
        <v>0</v>
      </c>
      <c r="O29" s="53"/>
      <c r="P29" s="53"/>
      <c r="Q29" s="53"/>
      <c r="R29" s="57">
        <f t="shared" si="4"/>
        <v>0</v>
      </c>
      <c r="S29" s="53"/>
      <c r="T29" s="53"/>
      <c r="U29" s="53"/>
      <c r="V29" s="53"/>
      <c r="W29" s="53"/>
      <c r="X29" s="53"/>
      <c r="Y29" s="53"/>
      <c r="Z29" s="53"/>
      <c r="AA29" s="57">
        <f t="shared" si="3"/>
        <v>0</v>
      </c>
      <c r="AB29" s="53"/>
      <c r="AC29" s="53"/>
      <c r="AD29" s="53"/>
      <c r="AE29" s="57">
        <f t="shared" si="5"/>
        <v>0</v>
      </c>
      <c r="AF29" s="53"/>
      <c r="AG29" s="53"/>
      <c r="AJ29"/>
    </row>
    <row r="30" spans="2:36" s="2" customFormat="1" ht="29.1" customHeight="1">
      <c r="B30" s="138" t="s">
        <v>342</v>
      </c>
      <c r="C30" s="118" t="s">
        <v>972</v>
      </c>
      <c r="D30" s="118" t="s">
        <v>61</v>
      </c>
      <c r="E30" s="184" t="s">
        <v>59</v>
      </c>
      <c r="F30" s="118"/>
      <c r="G30" s="23" t="s">
        <v>249</v>
      </c>
      <c r="H30" s="53"/>
      <c r="I30" s="53"/>
      <c r="J30" s="53"/>
      <c r="K30" s="53"/>
      <c r="L30" s="53"/>
      <c r="M30" s="53"/>
      <c r="N30" s="57">
        <f t="shared" si="2"/>
        <v>0</v>
      </c>
      <c r="O30" s="53"/>
      <c r="P30" s="53"/>
      <c r="Q30" s="53"/>
      <c r="R30" s="57">
        <f t="shared" si="4"/>
        <v>0</v>
      </c>
      <c r="S30" s="53"/>
      <c r="T30" s="53"/>
      <c r="U30" s="53"/>
      <c r="V30" s="53"/>
      <c r="W30" s="53"/>
      <c r="X30" s="53"/>
      <c r="Y30" s="53"/>
      <c r="Z30" s="53"/>
      <c r="AA30" s="57">
        <f t="shared" si="3"/>
        <v>0</v>
      </c>
      <c r="AB30" s="53"/>
      <c r="AC30" s="53"/>
      <c r="AD30" s="53"/>
      <c r="AE30" s="57">
        <f t="shared" si="5"/>
        <v>0</v>
      </c>
      <c r="AF30" s="53"/>
      <c r="AG30" s="53"/>
      <c r="AJ30"/>
    </row>
    <row r="31" spans="2:36" s="2" customFormat="1" ht="29.1" customHeight="1">
      <c r="B31" s="138" t="s">
        <v>343</v>
      </c>
      <c r="C31" s="118" t="s">
        <v>973</v>
      </c>
      <c r="D31" s="118" t="s">
        <v>62</v>
      </c>
      <c r="E31" s="184" t="s">
        <v>12</v>
      </c>
      <c r="F31" s="118"/>
      <c r="G31" s="23" t="s">
        <v>249</v>
      </c>
      <c r="H31" s="53"/>
      <c r="I31" s="53"/>
      <c r="J31" s="53"/>
      <c r="K31" s="53"/>
      <c r="L31" s="53"/>
      <c r="M31" s="53"/>
      <c r="N31" s="57">
        <f t="shared" si="2"/>
        <v>0</v>
      </c>
      <c r="O31" s="53"/>
      <c r="P31" s="53"/>
      <c r="Q31" s="53"/>
      <c r="R31" s="57">
        <f t="shared" si="4"/>
        <v>0</v>
      </c>
      <c r="S31" s="53"/>
      <c r="T31" s="53"/>
      <c r="U31" s="53"/>
      <c r="V31" s="53"/>
      <c r="W31" s="53"/>
      <c r="X31" s="53"/>
      <c r="Y31" s="53"/>
      <c r="Z31" s="53"/>
      <c r="AA31" s="57">
        <f t="shared" si="3"/>
        <v>0</v>
      </c>
      <c r="AB31" s="53"/>
      <c r="AC31" s="53"/>
      <c r="AD31" s="53"/>
      <c r="AE31" s="57">
        <f t="shared" si="5"/>
        <v>0</v>
      </c>
      <c r="AF31" s="53"/>
      <c r="AG31" s="53"/>
      <c r="AJ31"/>
    </row>
    <row r="32" spans="2:36" s="2" customFormat="1" ht="29.1" customHeight="1">
      <c r="B32" s="138" t="s">
        <v>344</v>
      </c>
      <c r="C32" s="118" t="s">
        <v>974</v>
      </c>
      <c r="D32" s="118" t="s">
        <v>63</v>
      </c>
      <c r="E32" s="184" t="s">
        <v>12</v>
      </c>
      <c r="F32" s="118"/>
      <c r="G32" s="23" t="s">
        <v>249</v>
      </c>
      <c r="H32" s="53"/>
      <c r="I32" s="53"/>
      <c r="J32" s="53"/>
      <c r="K32" s="53"/>
      <c r="L32" s="53"/>
      <c r="M32" s="53"/>
      <c r="N32" s="57">
        <f t="shared" si="2"/>
        <v>0</v>
      </c>
      <c r="O32" s="53"/>
      <c r="P32" s="53"/>
      <c r="Q32" s="53"/>
      <c r="R32" s="57">
        <f t="shared" si="4"/>
        <v>0</v>
      </c>
      <c r="S32" s="53"/>
      <c r="T32" s="53"/>
      <c r="U32" s="53"/>
      <c r="V32" s="53"/>
      <c r="W32" s="53"/>
      <c r="X32" s="53"/>
      <c r="Y32" s="53"/>
      <c r="Z32" s="53"/>
      <c r="AA32" s="57">
        <f t="shared" si="3"/>
        <v>0</v>
      </c>
      <c r="AB32" s="53"/>
      <c r="AC32" s="53"/>
      <c r="AD32" s="53"/>
      <c r="AE32" s="57">
        <f t="shared" si="5"/>
        <v>0</v>
      </c>
      <c r="AF32" s="53"/>
      <c r="AG32" s="53"/>
      <c r="AJ32"/>
    </row>
    <row r="33" spans="2:36" s="2" customFormat="1" ht="29.1" customHeight="1">
      <c r="B33" s="138" t="s">
        <v>345</v>
      </c>
      <c r="C33" s="118" t="s">
        <v>975</v>
      </c>
      <c r="D33" s="176" t="s">
        <v>64</v>
      </c>
      <c r="E33" s="184" t="s">
        <v>12</v>
      </c>
      <c r="F33" s="118"/>
      <c r="G33" s="23" t="s">
        <v>249</v>
      </c>
      <c r="H33" s="53"/>
      <c r="I33" s="53"/>
      <c r="J33" s="53"/>
      <c r="K33" s="53"/>
      <c r="L33" s="53"/>
      <c r="M33" s="53"/>
      <c r="N33" s="57">
        <f t="shared" si="2"/>
        <v>0</v>
      </c>
      <c r="O33" s="53"/>
      <c r="P33" s="53"/>
      <c r="Q33" s="53"/>
      <c r="R33" s="57">
        <f t="shared" si="4"/>
        <v>0</v>
      </c>
      <c r="S33" s="53"/>
      <c r="T33" s="53"/>
      <c r="U33" s="53"/>
      <c r="V33" s="53"/>
      <c r="W33" s="53"/>
      <c r="X33" s="53"/>
      <c r="Y33" s="53"/>
      <c r="Z33" s="53"/>
      <c r="AA33" s="57">
        <f t="shared" si="3"/>
        <v>0</v>
      </c>
      <c r="AB33" s="53"/>
      <c r="AC33" s="53"/>
      <c r="AD33" s="53"/>
      <c r="AE33" s="57">
        <f t="shared" si="5"/>
        <v>0</v>
      </c>
      <c r="AF33" s="53"/>
      <c r="AG33" s="53"/>
      <c r="AJ33"/>
    </row>
    <row r="34" spans="2:36" s="2" customFormat="1" ht="29.1" customHeight="1">
      <c r="B34" s="138" t="s">
        <v>346</v>
      </c>
      <c r="C34" s="118" t="s">
        <v>975</v>
      </c>
      <c r="D34" s="176" t="s">
        <v>65</v>
      </c>
      <c r="E34" s="184" t="s">
        <v>12</v>
      </c>
      <c r="F34" s="118"/>
      <c r="G34" s="23" t="s">
        <v>249</v>
      </c>
      <c r="H34" s="53"/>
      <c r="I34" s="53"/>
      <c r="J34" s="53"/>
      <c r="K34" s="53"/>
      <c r="L34" s="53"/>
      <c r="M34" s="53"/>
      <c r="N34" s="57">
        <f t="shared" si="2"/>
        <v>0</v>
      </c>
      <c r="O34" s="53"/>
      <c r="P34" s="53"/>
      <c r="Q34" s="53"/>
      <c r="R34" s="57">
        <f t="shared" si="4"/>
        <v>0</v>
      </c>
      <c r="S34" s="53"/>
      <c r="T34" s="53"/>
      <c r="U34" s="53"/>
      <c r="V34" s="53"/>
      <c r="W34" s="53"/>
      <c r="X34" s="53"/>
      <c r="Y34" s="53"/>
      <c r="Z34" s="53"/>
      <c r="AA34" s="57">
        <f t="shared" si="3"/>
        <v>0</v>
      </c>
      <c r="AB34" s="53"/>
      <c r="AC34" s="53"/>
      <c r="AD34" s="53"/>
      <c r="AE34" s="57">
        <f t="shared" si="5"/>
        <v>0</v>
      </c>
      <c r="AF34" s="53"/>
      <c r="AG34" s="53"/>
      <c r="AJ34"/>
    </row>
    <row r="35" spans="2:36" s="2" customFormat="1" ht="29.1" customHeight="1">
      <c r="B35" s="138" t="s">
        <v>347</v>
      </c>
      <c r="C35" s="118" t="s">
        <v>66</v>
      </c>
      <c r="D35" s="118" t="s">
        <v>812</v>
      </c>
      <c r="E35" s="186" t="s">
        <v>12</v>
      </c>
      <c r="F35" s="118"/>
      <c r="G35" s="23" t="s">
        <v>249</v>
      </c>
      <c r="H35" s="53"/>
      <c r="I35" s="53"/>
      <c r="J35" s="53"/>
      <c r="K35" s="53"/>
      <c r="L35" s="53"/>
      <c r="M35" s="53"/>
      <c r="N35" s="57">
        <f t="shared" si="2"/>
        <v>0</v>
      </c>
      <c r="O35" s="53"/>
      <c r="P35" s="53"/>
      <c r="Q35" s="53"/>
      <c r="R35" s="57">
        <f t="shared" si="4"/>
        <v>0</v>
      </c>
      <c r="S35" s="53"/>
      <c r="T35" s="53"/>
      <c r="U35" s="53"/>
      <c r="V35" s="53"/>
      <c r="W35" s="53"/>
      <c r="X35" s="53"/>
      <c r="Y35" s="53"/>
      <c r="Z35" s="53"/>
      <c r="AA35" s="57">
        <f t="shared" si="3"/>
        <v>0</v>
      </c>
      <c r="AB35" s="53"/>
      <c r="AC35" s="53"/>
      <c r="AD35" s="53"/>
      <c r="AE35" s="57">
        <f t="shared" si="5"/>
        <v>0</v>
      </c>
      <c r="AF35" s="53"/>
      <c r="AG35" s="53"/>
      <c r="AJ35"/>
    </row>
    <row r="36" spans="2:36" s="2" customFormat="1" ht="29.1" customHeight="1">
      <c r="B36" s="138" t="s">
        <v>348</v>
      </c>
      <c r="C36" s="118" t="s">
        <v>66</v>
      </c>
      <c r="D36" s="118" t="s">
        <v>67</v>
      </c>
      <c r="E36" s="184" t="s">
        <v>12</v>
      </c>
      <c r="F36" s="118"/>
      <c r="G36" s="23" t="s">
        <v>249</v>
      </c>
      <c r="H36" s="53"/>
      <c r="I36" s="53"/>
      <c r="J36" s="53"/>
      <c r="K36" s="53"/>
      <c r="L36" s="53"/>
      <c r="M36" s="53"/>
      <c r="N36" s="57">
        <f t="shared" si="2"/>
        <v>0</v>
      </c>
      <c r="O36" s="53"/>
      <c r="P36" s="53"/>
      <c r="Q36" s="53"/>
      <c r="R36" s="57">
        <f t="shared" si="4"/>
        <v>0</v>
      </c>
      <c r="S36" s="53"/>
      <c r="T36" s="53"/>
      <c r="U36" s="53"/>
      <c r="V36" s="53"/>
      <c r="W36" s="53"/>
      <c r="X36" s="53"/>
      <c r="Y36" s="53"/>
      <c r="Z36" s="53"/>
      <c r="AA36" s="57">
        <f t="shared" si="3"/>
        <v>0</v>
      </c>
      <c r="AB36" s="53"/>
      <c r="AC36" s="53"/>
      <c r="AD36" s="53"/>
      <c r="AE36" s="57">
        <f t="shared" si="5"/>
        <v>0</v>
      </c>
      <c r="AF36" s="53"/>
      <c r="AG36" s="53"/>
      <c r="AJ36"/>
    </row>
    <row r="37" spans="2:36" s="2" customFormat="1" ht="29.1" customHeight="1">
      <c r="B37" s="187" t="s">
        <v>349</v>
      </c>
      <c r="C37" s="118" t="s">
        <v>68</v>
      </c>
      <c r="D37" s="118" t="s">
        <v>980</v>
      </c>
      <c r="E37" s="184" t="s">
        <v>39</v>
      </c>
      <c r="F37" s="118"/>
      <c r="G37" s="23" t="s">
        <v>249</v>
      </c>
      <c r="H37" s="53"/>
      <c r="I37" s="53"/>
      <c r="J37" s="53"/>
      <c r="K37" s="53"/>
      <c r="L37" s="53"/>
      <c r="M37" s="53"/>
      <c r="N37" s="57">
        <f t="shared" si="2"/>
        <v>0</v>
      </c>
      <c r="O37" s="53"/>
      <c r="P37" s="53"/>
      <c r="Q37" s="53"/>
      <c r="R37" s="57">
        <f t="shared" si="4"/>
        <v>0</v>
      </c>
      <c r="S37" s="53"/>
      <c r="T37" s="53"/>
      <c r="U37" s="53"/>
      <c r="V37" s="53"/>
      <c r="W37" s="53"/>
      <c r="X37" s="53"/>
      <c r="Y37" s="53"/>
      <c r="Z37" s="53"/>
      <c r="AA37" s="57">
        <f t="shared" si="3"/>
        <v>0</v>
      </c>
      <c r="AB37" s="53"/>
      <c r="AC37" s="53"/>
      <c r="AD37" s="53"/>
      <c r="AE37" s="57">
        <f t="shared" si="5"/>
        <v>0</v>
      </c>
      <c r="AF37" s="53"/>
      <c r="AG37" s="53"/>
      <c r="AJ37"/>
    </row>
    <row r="38" spans="2:36" s="2" customFormat="1" ht="29.1" customHeight="1">
      <c r="B38" s="187" t="s">
        <v>350</v>
      </c>
      <c r="C38" s="118" t="s">
        <v>976</v>
      </c>
      <c r="D38" s="118" t="s">
        <v>69</v>
      </c>
      <c r="E38" s="186" t="s">
        <v>70</v>
      </c>
      <c r="F38" s="118"/>
      <c r="G38" s="23" t="s">
        <v>249</v>
      </c>
      <c r="H38" s="53"/>
      <c r="I38" s="53"/>
      <c r="J38" s="53"/>
      <c r="K38" s="53"/>
      <c r="L38" s="53"/>
      <c r="M38" s="53"/>
      <c r="N38" s="57">
        <f t="shared" si="2"/>
        <v>0</v>
      </c>
      <c r="O38" s="53"/>
      <c r="P38" s="53"/>
      <c r="Q38" s="53"/>
      <c r="R38" s="57">
        <f t="shared" si="4"/>
        <v>0</v>
      </c>
      <c r="S38" s="53"/>
      <c r="T38" s="53"/>
      <c r="U38" s="53"/>
      <c r="V38" s="53"/>
      <c r="W38" s="53"/>
      <c r="X38" s="53"/>
      <c r="Y38" s="53"/>
      <c r="Z38" s="53"/>
      <c r="AA38" s="57">
        <f t="shared" si="3"/>
        <v>0</v>
      </c>
      <c r="AB38" s="53"/>
      <c r="AC38" s="53"/>
      <c r="AD38" s="53"/>
      <c r="AE38" s="57">
        <f t="shared" si="5"/>
        <v>0</v>
      </c>
      <c r="AF38" s="53"/>
      <c r="AG38" s="53"/>
      <c r="AJ38"/>
    </row>
    <row r="39" spans="2:36" s="2" customFormat="1" ht="29.1" customHeight="1">
      <c r="B39" s="187" t="s">
        <v>351</v>
      </c>
      <c r="C39" s="118" t="s">
        <v>976</v>
      </c>
      <c r="D39" s="118" t="s">
        <v>71</v>
      </c>
      <c r="E39" s="186" t="s">
        <v>70</v>
      </c>
      <c r="F39" s="118"/>
      <c r="G39" s="23" t="s">
        <v>249</v>
      </c>
      <c r="H39" s="53"/>
      <c r="I39" s="53"/>
      <c r="J39" s="53"/>
      <c r="K39" s="53"/>
      <c r="L39" s="53"/>
      <c r="M39" s="53"/>
      <c r="N39" s="57">
        <f t="shared" si="2"/>
        <v>0</v>
      </c>
      <c r="O39" s="53"/>
      <c r="P39" s="53"/>
      <c r="Q39" s="53"/>
      <c r="R39" s="57">
        <f t="shared" si="4"/>
        <v>0</v>
      </c>
      <c r="S39" s="53"/>
      <c r="T39" s="53"/>
      <c r="U39" s="53"/>
      <c r="V39" s="53"/>
      <c r="W39" s="53"/>
      <c r="X39" s="53"/>
      <c r="Y39" s="53"/>
      <c r="Z39" s="53"/>
      <c r="AA39" s="57">
        <f t="shared" si="3"/>
        <v>0</v>
      </c>
      <c r="AB39" s="53"/>
      <c r="AC39" s="53"/>
      <c r="AD39" s="53"/>
      <c r="AE39" s="57">
        <f t="shared" si="5"/>
        <v>0</v>
      </c>
      <c r="AF39" s="53"/>
      <c r="AG39" s="53"/>
      <c r="AJ39"/>
    </row>
    <row r="40" spans="2:36" s="2" customFormat="1" ht="29.1" customHeight="1">
      <c r="B40" s="187" t="s">
        <v>352</v>
      </c>
      <c r="C40" s="118" t="s">
        <v>72</v>
      </c>
      <c r="D40" s="118" t="s">
        <v>73</v>
      </c>
      <c r="E40" s="184" t="s">
        <v>12</v>
      </c>
      <c r="F40" s="118"/>
      <c r="G40" s="23" t="s">
        <v>249</v>
      </c>
      <c r="H40" s="53"/>
      <c r="I40" s="53"/>
      <c r="J40" s="53"/>
      <c r="K40" s="53"/>
      <c r="L40" s="53"/>
      <c r="M40" s="53"/>
      <c r="N40" s="57">
        <f t="shared" si="2"/>
        <v>0</v>
      </c>
      <c r="O40" s="53"/>
      <c r="P40" s="53"/>
      <c r="Q40" s="53"/>
      <c r="R40" s="57">
        <f t="shared" si="4"/>
        <v>0</v>
      </c>
      <c r="S40" s="53"/>
      <c r="T40" s="53"/>
      <c r="U40" s="53"/>
      <c r="V40" s="53"/>
      <c r="W40" s="53"/>
      <c r="X40" s="53"/>
      <c r="Y40" s="53"/>
      <c r="Z40" s="53"/>
      <c r="AA40" s="57">
        <f t="shared" si="3"/>
        <v>0</v>
      </c>
      <c r="AB40" s="53"/>
      <c r="AC40" s="53"/>
      <c r="AD40" s="53"/>
      <c r="AE40" s="57">
        <f t="shared" si="5"/>
        <v>0</v>
      </c>
      <c r="AF40" s="53"/>
      <c r="AG40" s="53"/>
      <c r="AJ40"/>
    </row>
    <row r="41" spans="2:36" s="2" customFormat="1" ht="29.1" customHeight="1">
      <c r="B41" s="187" t="s">
        <v>353</v>
      </c>
      <c r="C41" s="118" t="s">
        <v>72</v>
      </c>
      <c r="D41" s="118" t="s">
        <v>979</v>
      </c>
      <c r="E41" s="184" t="s">
        <v>12</v>
      </c>
      <c r="F41" s="118"/>
      <c r="G41" s="23" t="s">
        <v>249</v>
      </c>
      <c r="H41" s="53"/>
      <c r="I41" s="53"/>
      <c r="J41" s="53"/>
      <c r="K41" s="53"/>
      <c r="L41" s="53"/>
      <c r="M41" s="53"/>
      <c r="N41" s="57">
        <f t="shared" si="2"/>
        <v>0</v>
      </c>
      <c r="O41" s="53"/>
      <c r="P41" s="53"/>
      <c r="Q41" s="53"/>
      <c r="R41" s="57">
        <f t="shared" si="4"/>
        <v>0</v>
      </c>
      <c r="S41" s="53"/>
      <c r="T41" s="53"/>
      <c r="U41" s="53"/>
      <c r="V41" s="53"/>
      <c r="W41" s="53"/>
      <c r="X41" s="53"/>
      <c r="Y41" s="53"/>
      <c r="Z41" s="53"/>
      <c r="AA41" s="57">
        <f t="shared" si="3"/>
        <v>0</v>
      </c>
      <c r="AB41" s="53"/>
      <c r="AC41" s="53"/>
      <c r="AD41" s="53"/>
      <c r="AE41" s="57">
        <f t="shared" si="5"/>
        <v>0</v>
      </c>
      <c r="AF41" s="53"/>
      <c r="AG41" s="53"/>
      <c r="AJ41"/>
    </row>
    <row r="42" spans="2:36" s="2" customFormat="1" ht="29.1" customHeight="1">
      <c r="B42" s="187" t="s">
        <v>354</v>
      </c>
      <c r="C42" s="118" t="s">
        <v>74</v>
      </c>
      <c r="D42" s="118" t="s">
        <v>958</v>
      </c>
      <c r="E42" s="186" t="s">
        <v>37</v>
      </c>
      <c r="F42" s="118"/>
      <c r="G42" s="23" t="s">
        <v>249</v>
      </c>
      <c r="H42" s="53"/>
      <c r="I42" s="53"/>
      <c r="J42" s="53"/>
      <c r="K42" s="53"/>
      <c r="L42" s="53"/>
      <c r="M42" s="53"/>
      <c r="N42" s="57">
        <f t="shared" si="2"/>
        <v>0</v>
      </c>
      <c r="O42" s="53"/>
      <c r="P42" s="53"/>
      <c r="Q42" s="53"/>
      <c r="R42" s="57">
        <f t="shared" si="4"/>
        <v>0</v>
      </c>
      <c r="S42" s="53"/>
      <c r="T42" s="53"/>
      <c r="U42" s="53"/>
      <c r="V42" s="53"/>
      <c r="W42" s="53"/>
      <c r="X42" s="53"/>
      <c r="Y42" s="53"/>
      <c r="Z42" s="53"/>
      <c r="AA42" s="57">
        <f t="shared" si="3"/>
        <v>0</v>
      </c>
      <c r="AB42" s="53"/>
      <c r="AC42" s="53"/>
      <c r="AD42" s="53"/>
      <c r="AE42" s="57">
        <f t="shared" si="5"/>
        <v>0</v>
      </c>
      <c r="AF42" s="53"/>
      <c r="AG42" s="53"/>
      <c r="AJ42"/>
    </row>
    <row r="43" spans="2:36" s="2" customFormat="1" ht="29.1" customHeight="1">
      <c r="B43" s="187" t="s">
        <v>355</v>
      </c>
      <c r="C43" s="118" t="s">
        <v>74</v>
      </c>
      <c r="D43" s="118" t="s">
        <v>959</v>
      </c>
      <c r="E43" s="186" t="s">
        <v>37</v>
      </c>
      <c r="F43" s="118"/>
      <c r="G43" s="23" t="s">
        <v>249</v>
      </c>
      <c r="H43" s="53"/>
      <c r="I43" s="53"/>
      <c r="J43" s="53"/>
      <c r="K43" s="53"/>
      <c r="L43" s="53"/>
      <c r="M43" s="53"/>
      <c r="N43" s="57">
        <f t="shared" si="2"/>
        <v>0</v>
      </c>
      <c r="O43" s="53"/>
      <c r="P43" s="53"/>
      <c r="Q43" s="53"/>
      <c r="R43" s="57">
        <f t="shared" si="4"/>
        <v>0</v>
      </c>
      <c r="S43" s="53"/>
      <c r="T43" s="53"/>
      <c r="U43" s="53"/>
      <c r="V43" s="53"/>
      <c r="W43" s="53"/>
      <c r="X43" s="53"/>
      <c r="Y43" s="53"/>
      <c r="Z43" s="53"/>
      <c r="AA43" s="57">
        <f t="shared" si="3"/>
        <v>0</v>
      </c>
      <c r="AB43" s="53"/>
      <c r="AC43" s="53"/>
      <c r="AD43" s="53"/>
      <c r="AE43" s="57">
        <f t="shared" si="5"/>
        <v>0</v>
      </c>
      <c r="AF43" s="53"/>
      <c r="AG43" s="53"/>
      <c r="AJ43"/>
    </row>
    <row r="44" spans="2:36" s="2" customFormat="1" ht="29.1" customHeight="1">
      <c r="B44" s="187" t="s">
        <v>356</v>
      </c>
      <c r="C44" s="118" t="s">
        <v>75</v>
      </c>
      <c r="D44" s="118" t="s">
        <v>960</v>
      </c>
      <c r="E44" s="186" t="s">
        <v>76</v>
      </c>
      <c r="F44" s="118"/>
      <c r="G44" s="23" t="s">
        <v>249</v>
      </c>
      <c r="H44" s="53"/>
      <c r="I44" s="53"/>
      <c r="J44" s="53"/>
      <c r="K44" s="53"/>
      <c r="L44" s="53"/>
      <c r="M44" s="53"/>
      <c r="N44" s="57">
        <f t="shared" si="2"/>
        <v>0</v>
      </c>
      <c r="O44" s="53"/>
      <c r="P44" s="53"/>
      <c r="Q44" s="53"/>
      <c r="R44" s="57">
        <f t="shared" si="4"/>
        <v>0</v>
      </c>
      <c r="S44" s="53"/>
      <c r="T44" s="53"/>
      <c r="U44" s="53"/>
      <c r="V44" s="53"/>
      <c r="W44" s="53"/>
      <c r="X44" s="53"/>
      <c r="Y44" s="53"/>
      <c r="Z44" s="53"/>
      <c r="AA44" s="57">
        <f t="shared" si="3"/>
        <v>0</v>
      </c>
      <c r="AB44" s="53"/>
      <c r="AC44" s="53"/>
      <c r="AD44" s="53"/>
      <c r="AE44" s="57">
        <f t="shared" si="5"/>
        <v>0</v>
      </c>
      <c r="AF44" s="53"/>
      <c r="AG44" s="53"/>
      <c r="AJ44"/>
    </row>
    <row r="45" spans="2:36" s="2" customFormat="1" ht="29.1" customHeight="1">
      <c r="B45" s="187" t="s">
        <v>357</v>
      </c>
      <c r="C45" s="118" t="s">
        <v>77</v>
      </c>
      <c r="D45" s="176" t="s">
        <v>78</v>
      </c>
      <c r="E45" s="186" t="s">
        <v>76</v>
      </c>
      <c r="F45" s="118"/>
      <c r="G45" s="23" t="s">
        <v>249</v>
      </c>
      <c r="H45" s="53"/>
      <c r="I45" s="53"/>
      <c r="J45" s="53"/>
      <c r="K45" s="53"/>
      <c r="L45" s="53"/>
      <c r="M45" s="53"/>
      <c r="N45" s="57">
        <f t="shared" si="2"/>
        <v>0</v>
      </c>
      <c r="O45" s="53"/>
      <c r="P45" s="53"/>
      <c r="Q45" s="53"/>
      <c r="R45" s="57">
        <f t="shared" si="4"/>
        <v>0</v>
      </c>
      <c r="S45" s="53"/>
      <c r="T45" s="53"/>
      <c r="U45" s="53"/>
      <c r="V45" s="53"/>
      <c r="W45" s="53"/>
      <c r="X45" s="53"/>
      <c r="Y45" s="53"/>
      <c r="Z45" s="53"/>
      <c r="AA45" s="57">
        <f t="shared" si="3"/>
        <v>0</v>
      </c>
      <c r="AB45" s="53"/>
      <c r="AC45" s="53"/>
      <c r="AD45" s="53"/>
      <c r="AE45" s="57">
        <f t="shared" si="5"/>
        <v>0</v>
      </c>
      <c r="AF45" s="53"/>
      <c r="AG45" s="53"/>
      <c r="AJ45"/>
    </row>
    <row r="46" spans="2:36" s="2" customFormat="1" ht="29.1" customHeight="1">
      <c r="B46" s="187" t="s">
        <v>358</v>
      </c>
      <c r="C46" s="118" t="s">
        <v>79</v>
      </c>
      <c r="D46" s="118" t="s">
        <v>983</v>
      </c>
      <c r="E46" s="184" t="s">
        <v>37</v>
      </c>
      <c r="F46" s="118"/>
      <c r="G46" s="23" t="s">
        <v>249</v>
      </c>
      <c r="H46" s="53"/>
      <c r="I46" s="53"/>
      <c r="J46" s="53"/>
      <c r="K46" s="53"/>
      <c r="L46" s="53"/>
      <c r="M46" s="53"/>
      <c r="N46" s="57">
        <f t="shared" si="2"/>
        <v>0</v>
      </c>
      <c r="O46" s="53"/>
      <c r="P46" s="53"/>
      <c r="Q46" s="53"/>
      <c r="R46" s="57">
        <f t="shared" si="4"/>
        <v>0</v>
      </c>
      <c r="S46" s="53"/>
      <c r="T46" s="53"/>
      <c r="U46" s="53"/>
      <c r="V46" s="53"/>
      <c r="W46" s="53"/>
      <c r="X46" s="53"/>
      <c r="Y46" s="53"/>
      <c r="Z46" s="53"/>
      <c r="AA46" s="57">
        <f t="shared" si="3"/>
        <v>0</v>
      </c>
      <c r="AB46" s="53"/>
      <c r="AC46" s="53"/>
      <c r="AD46" s="53"/>
      <c r="AE46" s="57">
        <f t="shared" si="5"/>
        <v>0</v>
      </c>
      <c r="AF46" s="53"/>
      <c r="AG46" s="53"/>
      <c r="AJ46"/>
    </row>
    <row r="47" spans="2:36" s="2" customFormat="1" ht="29.1" customHeight="1">
      <c r="B47" s="187" t="s">
        <v>359</v>
      </c>
      <c r="C47" s="118" t="s">
        <v>30</v>
      </c>
      <c r="D47" s="118" t="s">
        <v>984</v>
      </c>
      <c r="E47" s="184" t="s">
        <v>1179</v>
      </c>
      <c r="F47" s="118"/>
      <c r="G47" s="23" t="s">
        <v>249</v>
      </c>
      <c r="H47" s="53"/>
      <c r="I47" s="53"/>
      <c r="J47" s="53"/>
      <c r="K47" s="53"/>
      <c r="L47" s="53"/>
      <c r="M47" s="53"/>
      <c r="N47" s="57">
        <f t="shared" si="2"/>
        <v>0</v>
      </c>
      <c r="O47" s="53"/>
      <c r="P47" s="53"/>
      <c r="Q47" s="53"/>
      <c r="R47" s="57">
        <f t="shared" si="4"/>
        <v>0</v>
      </c>
      <c r="S47" s="53"/>
      <c r="T47" s="53"/>
      <c r="U47" s="53"/>
      <c r="V47" s="53"/>
      <c r="W47" s="53"/>
      <c r="X47" s="53"/>
      <c r="Y47" s="53"/>
      <c r="Z47" s="53"/>
      <c r="AA47" s="57">
        <f t="shared" si="3"/>
        <v>0</v>
      </c>
      <c r="AB47" s="53"/>
      <c r="AC47" s="53"/>
      <c r="AD47" s="53"/>
      <c r="AE47" s="57">
        <f t="shared" si="5"/>
        <v>0</v>
      </c>
      <c r="AF47" s="53"/>
      <c r="AG47" s="53"/>
      <c r="AJ47"/>
    </row>
    <row r="48" spans="2:36" s="2" customFormat="1" ht="29.1" customHeight="1">
      <c r="B48" s="187" t="s">
        <v>360</v>
      </c>
      <c r="C48" s="118" t="s">
        <v>66</v>
      </c>
      <c r="D48" s="176" t="s">
        <v>985</v>
      </c>
      <c r="E48" s="184" t="s">
        <v>12</v>
      </c>
      <c r="F48" s="118"/>
      <c r="G48" s="23" t="s">
        <v>249</v>
      </c>
      <c r="H48" s="53"/>
      <c r="I48" s="53"/>
      <c r="J48" s="53"/>
      <c r="K48" s="53"/>
      <c r="L48" s="53"/>
      <c r="M48" s="53"/>
      <c r="N48" s="57">
        <f t="shared" si="2"/>
        <v>0</v>
      </c>
      <c r="O48" s="53"/>
      <c r="P48" s="53"/>
      <c r="Q48" s="53"/>
      <c r="R48" s="57">
        <f t="shared" si="4"/>
        <v>0</v>
      </c>
      <c r="S48" s="53"/>
      <c r="T48" s="53"/>
      <c r="U48" s="53"/>
      <c r="V48" s="53"/>
      <c r="W48" s="53"/>
      <c r="X48" s="53"/>
      <c r="Y48" s="53"/>
      <c r="Z48" s="53"/>
      <c r="AA48" s="57">
        <f t="shared" si="3"/>
        <v>0</v>
      </c>
      <c r="AB48" s="53"/>
      <c r="AC48" s="53"/>
      <c r="AD48" s="53"/>
      <c r="AE48" s="57">
        <f t="shared" si="5"/>
        <v>0</v>
      </c>
      <c r="AF48" s="53"/>
      <c r="AG48" s="53"/>
      <c r="AJ48"/>
    </row>
    <row r="49" spans="2:36" s="2" customFormat="1" ht="29.1" customHeight="1">
      <c r="B49" s="187" t="s">
        <v>361</v>
      </c>
      <c r="C49" s="118" t="s">
        <v>66</v>
      </c>
      <c r="D49" s="176" t="s">
        <v>986</v>
      </c>
      <c r="E49" s="184" t="s">
        <v>12</v>
      </c>
      <c r="F49" s="118"/>
      <c r="G49" s="23" t="s">
        <v>249</v>
      </c>
      <c r="H49" s="53"/>
      <c r="I49" s="53"/>
      <c r="J49" s="53"/>
      <c r="K49" s="53"/>
      <c r="L49" s="53"/>
      <c r="M49" s="53"/>
      <c r="N49" s="57">
        <f t="shared" si="2"/>
        <v>0</v>
      </c>
      <c r="O49" s="53"/>
      <c r="P49" s="53"/>
      <c r="Q49" s="53"/>
      <c r="R49" s="57">
        <f t="shared" si="4"/>
        <v>0</v>
      </c>
      <c r="S49" s="53"/>
      <c r="T49" s="53"/>
      <c r="U49" s="53"/>
      <c r="V49" s="53"/>
      <c r="W49" s="53"/>
      <c r="X49" s="53"/>
      <c r="Y49" s="53"/>
      <c r="Z49" s="53"/>
      <c r="AA49" s="57">
        <f t="shared" si="3"/>
        <v>0</v>
      </c>
      <c r="AB49" s="53"/>
      <c r="AC49" s="53"/>
      <c r="AD49" s="53"/>
      <c r="AE49" s="57">
        <f t="shared" si="5"/>
        <v>0</v>
      </c>
      <c r="AF49" s="53"/>
      <c r="AG49" s="53"/>
      <c r="AJ49"/>
    </row>
    <row r="50" spans="2:36" s="2" customFormat="1" ht="29.1" customHeight="1">
      <c r="B50" s="187" t="s">
        <v>362</v>
      </c>
      <c r="C50" s="118" t="s">
        <v>80</v>
      </c>
      <c r="D50" s="118" t="s">
        <v>987</v>
      </c>
      <c r="E50" s="184" t="s">
        <v>70</v>
      </c>
      <c r="F50" s="118"/>
      <c r="G50" s="23" t="s">
        <v>249</v>
      </c>
      <c r="H50" s="53"/>
      <c r="I50" s="53"/>
      <c r="J50" s="53"/>
      <c r="K50" s="53"/>
      <c r="L50" s="53"/>
      <c r="M50" s="53"/>
      <c r="N50" s="57">
        <f t="shared" si="2"/>
        <v>0</v>
      </c>
      <c r="O50" s="53"/>
      <c r="P50" s="53"/>
      <c r="Q50" s="53"/>
      <c r="R50" s="57">
        <f t="shared" si="4"/>
        <v>0</v>
      </c>
      <c r="S50" s="53"/>
      <c r="T50" s="53"/>
      <c r="U50" s="53"/>
      <c r="V50" s="53"/>
      <c r="W50" s="53"/>
      <c r="X50" s="53"/>
      <c r="Y50" s="53"/>
      <c r="Z50" s="53"/>
      <c r="AA50" s="57">
        <f t="shared" si="3"/>
        <v>0</v>
      </c>
      <c r="AB50" s="53"/>
      <c r="AC50" s="53"/>
      <c r="AD50" s="53"/>
      <c r="AE50" s="57">
        <f t="shared" si="5"/>
        <v>0</v>
      </c>
      <c r="AF50" s="53"/>
      <c r="AG50" s="53"/>
      <c r="AJ50"/>
    </row>
    <row r="51" spans="2:36" s="2" customFormat="1" ht="29.1" customHeight="1">
      <c r="B51" s="187" t="s">
        <v>363</v>
      </c>
      <c r="C51" s="118" t="s">
        <v>81</v>
      </c>
      <c r="D51" s="118" t="s">
        <v>988</v>
      </c>
      <c r="E51" s="184" t="s">
        <v>37</v>
      </c>
      <c r="F51" s="118"/>
      <c r="G51" s="23" t="s">
        <v>249</v>
      </c>
      <c r="H51" s="53"/>
      <c r="I51" s="53"/>
      <c r="J51" s="53"/>
      <c r="K51" s="53"/>
      <c r="L51" s="53"/>
      <c r="M51" s="53"/>
      <c r="N51" s="57">
        <f t="shared" si="2"/>
        <v>0</v>
      </c>
      <c r="O51" s="53"/>
      <c r="P51" s="53"/>
      <c r="Q51" s="53"/>
      <c r="R51" s="57">
        <f t="shared" si="4"/>
        <v>0</v>
      </c>
      <c r="S51" s="53"/>
      <c r="T51" s="53"/>
      <c r="U51" s="53"/>
      <c r="V51" s="53"/>
      <c r="W51" s="53"/>
      <c r="X51" s="53"/>
      <c r="Y51" s="53"/>
      <c r="Z51" s="53"/>
      <c r="AA51" s="57">
        <f t="shared" si="3"/>
        <v>0</v>
      </c>
      <c r="AB51" s="53"/>
      <c r="AC51" s="53"/>
      <c r="AD51" s="53"/>
      <c r="AE51" s="57">
        <f t="shared" si="5"/>
        <v>0</v>
      </c>
      <c r="AF51" s="53"/>
      <c r="AG51" s="53"/>
      <c r="AJ51"/>
    </row>
    <row r="52" spans="2:36" s="2" customFormat="1" ht="29.1" customHeight="1">
      <c r="B52" s="187" t="s">
        <v>364</v>
      </c>
      <c r="C52" s="118" t="s">
        <v>81</v>
      </c>
      <c r="D52" s="118" t="s">
        <v>989</v>
      </c>
      <c r="E52" s="184" t="s">
        <v>70</v>
      </c>
      <c r="F52" s="118"/>
      <c r="G52" s="23" t="s">
        <v>249</v>
      </c>
      <c r="H52" s="53"/>
      <c r="I52" s="53"/>
      <c r="J52" s="53"/>
      <c r="K52" s="53"/>
      <c r="L52" s="53"/>
      <c r="M52" s="53"/>
      <c r="N52" s="57">
        <f t="shared" si="2"/>
        <v>0</v>
      </c>
      <c r="O52" s="53"/>
      <c r="P52" s="53"/>
      <c r="Q52" s="53"/>
      <c r="R52" s="57">
        <f t="shared" si="4"/>
        <v>0</v>
      </c>
      <c r="S52" s="53"/>
      <c r="T52" s="53"/>
      <c r="U52" s="53"/>
      <c r="V52" s="53"/>
      <c r="W52" s="53"/>
      <c r="X52" s="53"/>
      <c r="Y52" s="53"/>
      <c r="Z52" s="53"/>
      <c r="AA52" s="57">
        <f t="shared" si="3"/>
        <v>0</v>
      </c>
      <c r="AB52" s="53"/>
      <c r="AC52" s="53"/>
      <c r="AD52" s="53"/>
      <c r="AE52" s="57">
        <f t="shared" si="5"/>
        <v>0</v>
      </c>
      <c r="AF52" s="53"/>
      <c r="AG52" s="53"/>
      <c r="AJ52"/>
    </row>
    <row r="53" spans="2:36" s="2" customFormat="1" ht="29.1" customHeight="1">
      <c r="B53" s="187" t="s">
        <v>365</v>
      </c>
      <c r="C53" s="118" t="s">
        <v>82</v>
      </c>
      <c r="D53" s="118" t="s">
        <v>990</v>
      </c>
      <c r="E53" s="184" t="s">
        <v>70</v>
      </c>
      <c r="F53" s="118"/>
      <c r="G53" s="23" t="s">
        <v>249</v>
      </c>
      <c r="H53" s="53"/>
      <c r="I53" s="53"/>
      <c r="J53" s="53"/>
      <c r="K53" s="53"/>
      <c r="L53" s="53"/>
      <c r="M53" s="53"/>
      <c r="N53" s="57">
        <f t="shared" si="2"/>
        <v>0</v>
      </c>
      <c r="O53" s="53"/>
      <c r="P53" s="53"/>
      <c r="Q53" s="53"/>
      <c r="R53" s="57">
        <f t="shared" si="4"/>
        <v>0</v>
      </c>
      <c r="S53" s="53"/>
      <c r="T53" s="53"/>
      <c r="U53" s="53"/>
      <c r="V53" s="53"/>
      <c r="W53" s="53"/>
      <c r="X53" s="53"/>
      <c r="Y53" s="53"/>
      <c r="Z53" s="53"/>
      <c r="AA53" s="57">
        <f t="shared" si="3"/>
        <v>0</v>
      </c>
      <c r="AB53" s="53"/>
      <c r="AC53" s="53"/>
      <c r="AD53" s="53"/>
      <c r="AE53" s="57">
        <f t="shared" si="5"/>
        <v>0</v>
      </c>
      <c r="AF53" s="53"/>
      <c r="AG53" s="53"/>
      <c r="AJ53"/>
    </row>
    <row r="54" spans="2:36" s="2" customFormat="1" ht="29.1" customHeight="1">
      <c r="B54" s="187" t="s">
        <v>366</v>
      </c>
      <c r="C54" s="118" t="s">
        <v>83</v>
      </c>
      <c r="D54" s="118" t="s">
        <v>991</v>
      </c>
      <c r="E54" s="184" t="s">
        <v>84</v>
      </c>
      <c r="F54" s="118"/>
      <c r="G54" s="23" t="s">
        <v>249</v>
      </c>
      <c r="H54" s="53"/>
      <c r="I54" s="53"/>
      <c r="J54" s="53"/>
      <c r="K54" s="53"/>
      <c r="L54" s="53"/>
      <c r="M54" s="53"/>
      <c r="N54" s="57">
        <f t="shared" si="2"/>
        <v>0</v>
      </c>
      <c r="O54" s="53"/>
      <c r="P54" s="53"/>
      <c r="Q54" s="53"/>
      <c r="R54" s="57">
        <f t="shared" si="4"/>
        <v>0</v>
      </c>
      <c r="S54" s="53"/>
      <c r="T54" s="53"/>
      <c r="U54" s="53"/>
      <c r="V54" s="53"/>
      <c r="W54" s="53"/>
      <c r="X54" s="53"/>
      <c r="Y54" s="53"/>
      <c r="Z54" s="53"/>
      <c r="AA54" s="57">
        <f t="shared" si="3"/>
        <v>0</v>
      </c>
      <c r="AB54" s="53"/>
      <c r="AC54" s="53"/>
      <c r="AD54" s="53"/>
      <c r="AE54" s="57">
        <f t="shared" si="5"/>
        <v>0</v>
      </c>
      <c r="AF54" s="53"/>
      <c r="AG54" s="53"/>
      <c r="AJ54"/>
    </row>
    <row r="55" spans="2:36" s="2" customFormat="1" ht="29.1" customHeight="1">
      <c r="B55" s="187" t="s">
        <v>367</v>
      </c>
      <c r="C55" s="118" t="s">
        <v>85</v>
      </c>
      <c r="D55" s="118" t="s">
        <v>992</v>
      </c>
      <c r="E55" s="184" t="s">
        <v>12</v>
      </c>
      <c r="F55" s="118"/>
      <c r="G55" s="23" t="s">
        <v>249</v>
      </c>
      <c r="H55" s="53"/>
      <c r="I55" s="53"/>
      <c r="J55" s="53"/>
      <c r="K55" s="53"/>
      <c r="L55" s="53"/>
      <c r="M55" s="53"/>
      <c r="N55" s="57">
        <f t="shared" si="2"/>
        <v>0</v>
      </c>
      <c r="O55" s="53"/>
      <c r="P55" s="53"/>
      <c r="Q55" s="53"/>
      <c r="R55" s="57">
        <f t="shared" si="4"/>
        <v>0</v>
      </c>
      <c r="S55" s="53"/>
      <c r="T55" s="53"/>
      <c r="U55" s="53"/>
      <c r="V55" s="53"/>
      <c r="W55" s="53"/>
      <c r="X55" s="53"/>
      <c r="Y55" s="53"/>
      <c r="Z55" s="53"/>
      <c r="AA55" s="57">
        <f t="shared" si="3"/>
        <v>0</v>
      </c>
      <c r="AB55" s="53"/>
      <c r="AC55" s="53"/>
      <c r="AD55" s="53"/>
      <c r="AE55" s="57">
        <f t="shared" si="5"/>
        <v>0</v>
      </c>
      <c r="AF55" s="53"/>
      <c r="AG55" s="53"/>
      <c r="AJ55"/>
    </row>
    <row r="56" spans="2:36" s="2" customFormat="1" ht="29.1" customHeight="1">
      <c r="B56" s="187" t="s">
        <v>368</v>
      </c>
      <c r="C56" s="118" t="s">
        <v>86</v>
      </c>
      <c r="D56" s="118" t="s">
        <v>993</v>
      </c>
      <c r="E56" s="184" t="s">
        <v>39</v>
      </c>
      <c r="F56" s="118"/>
      <c r="G56" s="23" t="s">
        <v>249</v>
      </c>
      <c r="H56" s="53"/>
      <c r="I56" s="53"/>
      <c r="J56" s="53"/>
      <c r="K56" s="53"/>
      <c r="L56" s="53"/>
      <c r="M56" s="53"/>
      <c r="N56" s="57">
        <f t="shared" si="2"/>
        <v>0</v>
      </c>
      <c r="O56" s="53"/>
      <c r="P56" s="53"/>
      <c r="Q56" s="53"/>
      <c r="R56" s="57">
        <f t="shared" si="4"/>
        <v>0</v>
      </c>
      <c r="S56" s="53"/>
      <c r="T56" s="53"/>
      <c r="U56" s="53"/>
      <c r="V56" s="53"/>
      <c r="W56" s="53"/>
      <c r="X56" s="53"/>
      <c r="Y56" s="53"/>
      <c r="Z56" s="53"/>
      <c r="AA56" s="57">
        <f t="shared" si="3"/>
        <v>0</v>
      </c>
      <c r="AB56" s="53"/>
      <c r="AC56" s="53"/>
      <c r="AD56" s="53"/>
      <c r="AE56" s="57">
        <f t="shared" si="5"/>
        <v>0</v>
      </c>
      <c r="AF56" s="53"/>
      <c r="AG56" s="53"/>
      <c r="AJ56"/>
    </row>
    <row r="57" spans="2:36" s="2" customFormat="1" ht="29.1" customHeight="1">
      <c r="B57" s="187" t="s">
        <v>369</v>
      </c>
      <c r="C57" s="118" t="s">
        <v>86</v>
      </c>
      <c r="D57" s="118" t="s">
        <v>994</v>
      </c>
      <c r="E57" s="184" t="s">
        <v>39</v>
      </c>
      <c r="F57" s="118"/>
      <c r="G57" s="23" t="s">
        <v>249</v>
      </c>
      <c r="H57" s="53"/>
      <c r="I57" s="53"/>
      <c r="J57" s="53"/>
      <c r="K57" s="53"/>
      <c r="L57" s="53"/>
      <c r="M57" s="53"/>
      <c r="N57" s="57">
        <f t="shared" si="2"/>
        <v>0</v>
      </c>
      <c r="O57" s="53"/>
      <c r="P57" s="53"/>
      <c r="Q57" s="53"/>
      <c r="R57" s="57">
        <f t="shared" si="4"/>
        <v>0</v>
      </c>
      <c r="S57" s="53"/>
      <c r="T57" s="53"/>
      <c r="U57" s="53"/>
      <c r="V57" s="53"/>
      <c r="W57" s="53"/>
      <c r="X57" s="53"/>
      <c r="Y57" s="53"/>
      <c r="Z57" s="53"/>
      <c r="AA57" s="57">
        <f t="shared" si="3"/>
        <v>0</v>
      </c>
      <c r="AB57" s="53"/>
      <c r="AC57" s="53"/>
      <c r="AD57" s="53"/>
      <c r="AE57" s="57">
        <f t="shared" si="5"/>
        <v>0</v>
      </c>
      <c r="AF57" s="53"/>
      <c r="AG57" s="53"/>
      <c r="AJ57"/>
    </row>
    <row r="58" spans="2:36" s="2" customFormat="1" ht="29.1" customHeight="1">
      <c r="B58" s="187" t="s">
        <v>370</v>
      </c>
      <c r="C58" s="118" t="s">
        <v>86</v>
      </c>
      <c r="D58" s="118" t="s">
        <v>995</v>
      </c>
      <c r="E58" s="184" t="s">
        <v>39</v>
      </c>
      <c r="F58" s="118"/>
      <c r="G58" s="23" t="s">
        <v>249</v>
      </c>
      <c r="H58" s="53"/>
      <c r="I58" s="53"/>
      <c r="J58" s="53"/>
      <c r="K58" s="53"/>
      <c r="L58" s="53"/>
      <c r="M58" s="53"/>
      <c r="N58" s="57">
        <f t="shared" si="2"/>
        <v>0</v>
      </c>
      <c r="O58" s="53"/>
      <c r="P58" s="53"/>
      <c r="Q58" s="53"/>
      <c r="R58" s="57">
        <f t="shared" si="4"/>
        <v>0</v>
      </c>
      <c r="S58" s="53"/>
      <c r="T58" s="53"/>
      <c r="U58" s="53"/>
      <c r="V58" s="53"/>
      <c r="W58" s="53"/>
      <c r="X58" s="53"/>
      <c r="Y58" s="53"/>
      <c r="Z58" s="53"/>
      <c r="AA58" s="57">
        <f t="shared" si="3"/>
        <v>0</v>
      </c>
      <c r="AB58" s="53"/>
      <c r="AC58" s="53"/>
      <c r="AD58" s="53"/>
      <c r="AE58" s="57">
        <f t="shared" si="5"/>
        <v>0</v>
      </c>
      <c r="AF58" s="53"/>
      <c r="AG58" s="53"/>
      <c r="AJ58"/>
    </row>
    <row r="59" spans="2:36" s="2" customFormat="1" ht="29.1" customHeight="1">
      <c r="B59" s="187" t="s">
        <v>371</v>
      </c>
      <c r="C59" s="118" t="s">
        <v>86</v>
      </c>
      <c r="D59" s="118" t="s">
        <v>798</v>
      </c>
      <c r="E59" s="184" t="s">
        <v>39</v>
      </c>
      <c r="F59" s="118"/>
      <c r="G59" s="23" t="s">
        <v>249</v>
      </c>
      <c r="H59" s="53"/>
      <c r="I59" s="53"/>
      <c r="J59" s="53"/>
      <c r="K59" s="53"/>
      <c r="L59" s="53"/>
      <c r="M59" s="53"/>
      <c r="N59" s="57">
        <f t="shared" ref="N59" si="6">SUM(H59:M59)</f>
        <v>0</v>
      </c>
      <c r="O59" s="53"/>
      <c r="P59" s="53"/>
      <c r="Q59" s="53"/>
      <c r="R59" s="57">
        <f t="shared" si="4"/>
        <v>0</v>
      </c>
      <c r="S59" s="53"/>
      <c r="T59" s="53"/>
      <c r="U59" s="53"/>
      <c r="V59" s="53"/>
      <c r="W59" s="53"/>
      <c r="X59" s="53"/>
      <c r="Y59" s="53"/>
      <c r="Z59" s="53"/>
      <c r="AA59" s="57">
        <f t="shared" ref="AA59" si="7">SUM(U59:Z59)</f>
        <v>0</v>
      </c>
      <c r="AB59" s="53"/>
      <c r="AC59" s="53"/>
      <c r="AD59" s="53"/>
      <c r="AE59" s="57">
        <f t="shared" si="5"/>
        <v>0</v>
      </c>
      <c r="AF59" s="53"/>
      <c r="AG59" s="53"/>
      <c r="AJ59"/>
    </row>
    <row r="60" spans="2:36" s="2" customFormat="1" ht="29.1" customHeight="1">
      <c r="B60" s="187" t="s">
        <v>372</v>
      </c>
      <c r="C60" s="118" t="s">
        <v>977</v>
      </c>
      <c r="D60" s="118" t="s">
        <v>996</v>
      </c>
      <c r="E60" s="184" t="s">
        <v>12</v>
      </c>
      <c r="F60" s="118"/>
      <c r="G60" s="23" t="s">
        <v>249</v>
      </c>
      <c r="H60" s="53"/>
      <c r="I60" s="53"/>
      <c r="J60" s="53"/>
      <c r="K60" s="53"/>
      <c r="L60" s="53"/>
      <c r="M60" s="53"/>
      <c r="N60" s="57">
        <f t="shared" si="2"/>
        <v>0</v>
      </c>
      <c r="O60" s="53"/>
      <c r="P60" s="53"/>
      <c r="Q60" s="53"/>
      <c r="R60" s="57">
        <f t="shared" si="4"/>
        <v>0</v>
      </c>
      <c r="S60" s="53"/>
      <c r="T60" s="53"/>
      <c r="U60" s="53"/>
      <c r="V60" s="53"/>
      <c r="W60" s="53"/>
      <c r="X60" s="53"/>
      <c r="Y60" s="53"/>
      <c r="Z60" s="53"/>
      <c r="AA60" s="57">
        <f t="shared" si="3"/>
        <v>0</v>
      </c>
      <c r="AB60" s="53"/>
      <c r="AC60" s="53"/>
      <c r="AD60" s="53"/>
      <c r="AE60" s="57">
        <f t="shared" si="5"/>
        <v>0</v>
      </c>
      <c r="AF60" s="53"/>
      <c r="AG60" s="53"/>
      <c r="AJ60"/>
    </row>
    <row r="61" spans="2:36" s="2" customFormat="1" ht="29.1" customHeight="1">
      <c r="B61" s="187" t="s">
        <v>373</v>
      </c>
      <c r="C61" s="118" t="s">
        <v>72</v>
      </c>
      <c r="D61" s="118" t="s">
        <v>997</v>
      </c>
      <c r="E61" s="184" t="s">
        <v>12</v>
      </c>
      <c r="F61" s="118"/>
      <c r="G61" s="23" t="s">
        <v>249</v>
      </c>
      <c r="H61" s="53"/>
      <c r="I61" s="53"/>
      <c r="J61" s="53"/>
      <c r="K61" s="53"/>
      <c r="L61" s="53"/>
      <c r="M61" s="53"/>
      <c r="N61" s="57">
        <f t="shared" si="2"/>
        <v>0</v>
      </c>
      <c r="O61" s="53"/>
      <c r="P61" s="53"/>
      <c r="Q61" s="53"/>
      <c r="R61" s="57">
        <f t="shared" si="4"/>
        <v>0</v>
      </c>
      <c r="S61" s="53"/>
      <c r="T61" s="53"/>
      <c r="U61" s="53"/>
      <c r="V61" s="53"/>
      <c r="W61" s="53"/>
      <c r="X61" s="53"/>
      <c r="Y61" s="53"/>
      <c r="Z61" s="53"/>
      <c r="AA61" s="57">
        <f t="shared" si="3"/>
        <v>0</v>
      </c>
      <c r="AB61" s="53"/>
      <c r="AC61" s="53"/>
      <c r="AD61" s="53"/>
      <c r="AE61" s="57">
        <f t="shared" si="5"/>
        <v>0</v>
      </c>
      <c r="AF61" s="53"/>
      <c r="AG61" s="53"/>
      <c r="AJ61"/>
    </row>
    <row r="62" spans="2:36" s="2" customFormat="1" ht="29.1" customHeight="1">
      <c r="B62" s="187" t="s">
        <v>374</v>
      </c>
      <c r="C62" s="118" t="s">
        <v>15</v>
      </c>
      <c r="D62" s="118" t="s">
        <v>998</v>
      </c>
      <c r="E62" s="184" t="s">
        <v>37</v>
      </c>
      <c r="F62" s="118"/>
      <c r="G62" s="23" t="s">
        <v>249</v>
      </c>
      <c r="H62" s="53"/>
      <c r="I62" s="53"/>
      <c r="J62" s="53"/>
      <c r="K62" s="53"/>
      <c r="L62" s="53"/>
      <c r="M62" s="53"/>
      <c r="N62" s="57">
        <f t="shared" si="2"/>
        <v>0</v>
      </c>
      <c r="O62" s="53"/>
      <c r="P62" s="53"/>
      <c r="Q62" s="53"/>
      <c r="R62" s="57">
        <f t="shared" si="4"/>
        <v>0</v>
      </c>
      <c r="S62" s="53"/>
      <c r="T62" s="53"/>
      <c r="U62" s="53"/>
      <c r="V62" s="53"/>
      <c r="W62" s="53"/>
      <c r="X62" s="53"/>
      <c r="Y62" s="53"/>
      <c r="Z62" s="53"/>
      <c r="AA62" s="57">
        <f t="shared" si="3"/>
        <v>0</v>
      </c>
      <c r="AB62" s="53"/>
      <c r="AC62" s="53"/>
      <c r="AD62" s="53"/>
      <c r="AE62" s="57">
        <f t="shared" si="5"/>
        <v>0</v>
      </c>
      <c r="AF62" s="53"/>
      <c r="AG62" s="53"/>
      <c r="AJ62"/>
    </row>
    <row r="63" spans="2:36" s="2" customFormat="1" ht="29.1" customHeight="1">
      <c r="B63" s="187" t="s">
        <v>375</v>
      </c>
      <c r="C63" s="118" t="s">
        <v>975</v>
      </c>
      <c r="D63" s="118" t="s">
        <v>87</v>
      </c>
      <c r="E63" s="184" t="s">
        <v>12</v>
      </c>
      <c r="F63" s="118"/>
      <c r="G63" s="23" t="s">
        <v>249</v>
      </c>
      <c r="H63" s="53"/>
      <c r="I63" s="53"/>
      <c r="J63" s="53"/>
      <c r="K63" s="53"/>
      <c r="L63" s="53"/>
      <c r="M63" s="53"/>
      <c r="N63" s="57">
        <f t="shared" si="2"/>
        <v>0</v>
      </c>
      <c r="O63" s="53"/>
      <c r="P63" s="53"/>
      <c r="Q63" s="53"/>
      <c r="R63" s="57">
        <f t="shared" si="4"/>
        <v>0</v>
      </c>
      <c r="S63" s="53"/>
      <c r="T63" s="53"/>
      <c r="U63" s="53"/>
      <c r="V63" s="53"/>
      <c r="W63" s="53"/>
      <c r="X63" s="53"/>
      <c r="Y63" s="53"/>
      <c r="Z63" s="53"/>
      <c r="AA63" s="57">
        <f t="shared" si="3"/>
        <v>0</v>
      </c>
      <c r="AB63" s="53"/>
      <c r="AC63" s="53"/>
      <c r="AD63" s="53"/>
      <c r="AE63" s="57">
        <f t="shared" si="5"/>
        <v>0</v>
      </c>
      <c r="AF63" s="53"/>
      <c r="AG63" s="53"/>
      <c r="AJ63"/>
    </row>
    <row r="64" spans="2:36" s="2" customFormat="1" ht="29.1" customHeight="1">
      <c r="B64" s="187" t="s">
        <v>376</v>
      </c>
      <c r="C64" s="118" t="s">
        <v>42</v>
      </c>
      <c r="D64" s="118" t="s">
        <v>88</v>
      </c>
      <c r="E64" s="184" t="s">
        <v>12</v>
      </c>
      <c r="F64" s="118"/>
      <c r="G64" s="23" t="s">
        <v>249</v>
      </c>
      <c r="H64" s="53"/>
      <c r="I64" s="53"/>
      <c r="J64" s="53"/>
      <c r="K64" s="53"/>
      <c r="L64" s="53"/>
      <c r="M64" s="53"/>
      <c r="N64" s="57">
        <f t="shared" si="2"/>
        <v>0</v>
      </c>
      <c r="O64" s="53"/>
      <c r="P64" s="53"/>
      <c r="Q64" s="53"/>
      <c r="R64" s="57">
        <f t="shared" si="4"/>
        <v>0</v>
      </c>
      <c r="S64" s="53"/>
      <c r="T64" s="53"/>
      <c r="U64" s="53"/>
      <c r="V64" s="53"/>
      <c r="W64" s="53"/>
      <c r="X64" s="53"/>
      <c r="Y64" s="53"/>
      <c r="Z64" s="53"/>
      <c r="AA64" s="57">
        <f t="shared" si="3"/>
        <v>0</v>
      </c>
      <c r="AB64" s="53"/>
      <c r="AC64" s="53"/>
      <c r="AD64" s="53"/>
      <c r="AE64" s="57">
        <f t="shared" si="5"/>
        <v>0</v>
      </c>
      <c r="AF64" s="53"/>
      <c r="AG64" s="53"/>
      <c r="AJ64"/>
    </row>
    <row r="65" spans="2:36" s="2" customFormat="1" ht="29.1" customHeight="1">
      <c r="B65" s="187" t="s">
        <v>377</v>
      </c>
      <c r="C65" s="118" t="s">
        <v>89</v>
      </c>
      <c r="D65" s="118" t="s">
        <v>90</v>
      </c>
      <c r="E65" s="186" t="s">
        <v>91</v>
      </c>
      <c r="F65" s="118"/>
      <c r="G65" s="23" t="s">
        <v>249</v>
      </c>
      <c r="H65" s="53"/>
      <c r="I65" s="53"/>
      <c r="J65" s="53"/>
      <c r="K65" s="53"/>
      <c r="L65" s="53"/>
      <c r="M65" s="53"/>
      <c r="N65" s="57">
        <f t="shared" ref="N65" si="8">SUM(H65:M65)</f>
        <v>0</v>
      </c>
      <c r="O65" s="53"/>
      <c r="P65" s="53"/>
      <c r="Q65" s="53"/>
      <c r="R65" s="57">
        <f t="shared" si="4"/>
        <v>0</v>
      </c>
      <c r="S65" s="53"/>
      <c r="T65" s="53"/>
      <c r="U65" s="53"/>
      <c r="V65" s="53"/>
      <c r="W65" s="53"/>
      <c r="X65" s="53"/>
      <c r="Y65" s="53"/>
      <c r="Z65" s="53"/>
      <c r="AA65" s="57">
        <f t="shared" ref="AA65" si="9">SUM(U65:Z65)</f>
        <v>0</v>
      </c>
      <c r="AB65" s="53"/>
      <c r="AC65" s="53"/>
      <c r="AD65" s="53"/>
      <c r="AE65" s="57">
        <f t="shared" si="5"/>
        <v>0</v>
      </c>
      <c r="AF65" s="53"/>
      <c r="AG65" s="53"/>
      <c r="AJ65"/>
    </row>
    <row r="66" spans="2:36" s="2" customFormat="1" ht="29.1" customHeight="1">
      <c r="B66" s="187" t="s">
        <v>378</v>
      </c>
      <c r="C66" s="118" t="s">
        <v>92</v>
      </c>
      <c r="D66" s="118" t="s">
        <v>814</v>
      </c>
      <c r="E66" s="186"/>
      <c r="F66" s="118"/>
      <c r="G66" s="188"/>
      <c r="H66" s="189"/>
      <c r="I66" s="189"/>
      <c r="J66" s="189"/>
      <c r="K66" s="189"/>
      <c r="L66" s="189"/>
      <c r="M66" s="189"/>
      <c r="N66" s="189"/>
      <c r="O66" s="189"/>
      <c r="P66" s="189"/>
      <c r="Q66" s="189"/>
      <c r="R66" s="189"/>
      <c r="S66" s="189"/>
      <c r="T66" s="189"/>
      <c r="U66" s="53"/>
      <c r="V66" s="53"/>
      <c r="W66" s="53"/>
      <c r="X66" s="53"/>
      <c r="Y66" s="53"/>
      <c r="Z66" s="53"/>
      <c r="AA66" s="57">
        <f t="shared" ref="AA66" si="10">SUM(U66:Z66)</f>
        <v>0</v>
      </c>
      <c r="AB66" s="53"/>
      <c r="AC66" s="53"/>
      <c r="AD66" s="53"/>
      <c r="AE66" s="57">
        <f t="shared" si="5"/>
        <v>0</v>
      </c>
      <c r="AF66" s="53"/>
      <c r="AG66" s="53"/>
      <c r="AJ66"/>
    </row>
    <row r="67" spans="2:36" s="2" customFormat="1" ht="29.1" customHeight="1">
      <c r="B67" s="187" t="s">
        <v>379</v>
      </c>
      <c r="C67" s="118" t="s">
        <v>92</v>
      </c>
      <c r="D67" s="118" t="s">
        <v>813</v>
      </c>
      <c r="E67" s="186"/>
      <c r="F67" s="118"/>
      <c r="G67" s="188"/>
      <c r="H67" s="189"/>
      <c r="I67" s="189"/>
      <c r="J67" s="189"/>
      <c r="K67" s="189"/>
      <c r="L67" s="189"/>
      <c r="M67" s="189"/>
      <c r="N67" s="189"/>
      <c r="O67" s="189"/>
      <c r="P67" s="189"/>
      <c r="Q67" s="189"/>
      <c r="R67" s="189"/>
      <c r="S67" s="189"/>
      <c r="T67" s="189"/>
      <c r="U67" s="53"/>
      <c r="V67" s="53"/>
      <c r="W67" s="53"/>
      <c r="X67" s="53"/>
      <c r="Y67" s="53"/>
      <c r="Z67" s="53"/>
      <c r="AA67" s="57">
        <f>SUM(U67:Z67)</f>
        <v>0</v>
      </c>
      <c r="AB67" s="53"/>
      <c r="AC67" s="53"/>
      <c r="AD67" s="53"/>
      <c r="AE67" s="57">
        <f t="shared" si="5"/>
        <v>0</v>
      </c>
      <c r="AF67" s="53"/>
      <c r="AG67" s="53"/>
      <c r="AJ67"/>
    </row>
    <row r="68" spans="2:36" s="2" customFormat="1" ht="29.1" customHeight="1">
      <c r="B68" s="187" t="s">
        <v>380</v>
      </c>
      <c r="C68" s="190" t="s">
        <v>10</v>
      </c>
      <c r="D68" s="190"/>
      <c r="E68" s="186"/>
      <c r="F68" s="138"/>
      <c r="G68" s="188"/>
      <c r="H68" s="188"/>
      <c r="I68" s="188"/>
      <c r="J68" s="188"/>
      <c r="K68" s="188"/>
      <c r="L68" s="188"/>
      <c r="M68" s="188"/>
      <c r="N68" s="188"/>
      <c r="O68" s="188"/>
      <c r="P68" s="188"/>
      <c r="Q68" s="188"/>
      <c r="R68" s="188"/>
      <c r="S68" s="188"/>
      <c r="T68" s="188"/>
      <c r="U68" s="57">
        <f t="shared" ref="U68:AC68" si="11">SUM(U9:U67)</f>
        <v>0</v>
      </c>
      <c r="V68" s="57">
        <f t="shared" si="11"/>
        <v>0</v>
      </c>
      <c r="W68" s="57">
        <f t="shared" si="11"/>
        <v>0</v>
      </c>
      <c r="X68" s="57">
        <f t="shared" si="11"/>
        <v>0</v>
      </c>
      <c r="Y68" s="57">
        <f t="shared" si="11"/>
        <v>0</v>
      </c>
      <c r="Z68" s="57">
        <f t="shared" si="11"/>
        <v>0</v>
      </c>
      <c r="AA68" s="57">
        <f t="shared" si="11"/>
        <v>0</v>
      </c>
      <c r="AB68" s="57">
        <f t="shared" si="11"/>
        <v>0</v>
      </c>
      <c r="AC68" s="57">
        <f t="shared" si="11"/>
        <v>0</v>
      </c>
      <c r="AD68" s="57">
        <f t="shared" ref="AD68" si="12">SUM(AD9:AD67)</f>
        <v>0</v>
      </c>
      <c r="AE68" s="57">
        <f>SUM(AE9:AE67)</f>
        <v>0</v>
      </c>
      <c r="AF68" s="57">
        <f>SUM(AF9:AF67)</f>
        <v>0</v>
      </c>
      <c r="AG68" s="57">
        <f>SUM(AG9:AG67)</f>
        <v>0</v>
      </c>
      <c r="AJ68"/>
    </row>
    <row r="69" spans="2:36">
      <c r="H69" s="2"/>
      <c r="I69" s="2"/>
      <c r="J69" s="2"/>
      <c r="K69" s="2"/>
      <c r="L69" s="2"/>
      <c r="M69" s="2"/>
    </row>
    <row r="71" spans="2:36">
      <c r="B71" s="66" t="s">
        <v>752</v>
      </c>
    </row>
    <row r="72" spans="2:36">
      <c r="B72" s="31" t="s">
        <v>1000</v>
      </c>
    </row>
    <row r="73" spans="2:36">
      <c r="B73"/>
    </row>
    <row r="81" spans="1:6">
      <c r="C81" s="315"/>
      <c r="D81" s="315"/>
      <c r="E81" s="315"/>
    </row>
    <row r="89" spans="1:6">
      <c r="A89"/>
      <c r="B89"/>
      <c r="C89"/>
      <c r="D89"/>
      <c r="E89"/>
      <c r="F89"/>
    </row>
    <row r="90" spans="1:6">
      <c r="A90"/>
      <c r="B90"/>
      <c r="C90"/>
      <c r="D90"/>
      <c r="E90"/>
      <c r="F90"/>
    </row>
    <row r="91" spans="1:6">
      <c r="A91"/>
      <c r="B91"/>
      <c r="C91"/>
      <c r="D91"/>
      <c r="E91"/>
      <c r="F91"/>
    </row>
    <row r="92" spans="1:6">
      <c r="A92"/>
      <c r="B92"/>
      <c r="C92"/>
      <c r="D92"/>
      <c r="E92"/>
      <c r="F92"/>
    </row>
    <row r="93" spans="1:6">
      <c r="A93"/>
      <c r="B93"/>
      <c r="C93"/>
      <c r="D93"/>
      <c r="E93"/>
      <c r="F93"/>
    </row>
    <row r="94" spans="1:6">
      <c r="A94"/>
      <c r="B94"/>
      <c r="C94"/>
      <c r="D94"/>
      <c r="E94"/>
      <c r="F94"/>
    </row>
    <row r="95" spans="1:6">
      <c r="A95"/>
      <c r="B95"/>
      <c r="C95"/>
      <c r="D95"/>
      <c r="E95"/>
      <c r="F95"/>
    </row>
    <row r="96" spans="1:6">
      <c r="A96"/>
      <c r="B96"/>
      <c r="C96"/>
      <c r="D96"/>
      <c r="E96"/>
      <c r="F96"/>
    </row>
    <row r="97" spans="1:6">
      <c r="A97"/>
      <c r="B97"/>
      <c r="C97"/>
      <c r="D97"/>
      <c r="E97"/>
      <c r="F97"/>
    </row>
    <row r="98" spans="1:6">
      <c r="A98"/>
      <c r="B98"/>
      <c r="C98"/>
      <c r="D98"/>
      <c r="E98"/>
      <c r="F98"/>
    </row>
  </sheetData>
  <mergeCells count="3">
    <mergeCell ref="H6:T6"/>
    <mergeCell ref="U6:AG6"/>
    <mergeCell ref="C81:E81"/>
  </mergeCells>
  <phoneticPr fontId="10" type="noConversion"/>
  <conditionalFormatting sqref="G9:G65">
    <cfRule type="containsText" dxfId="36" priority="1" operator="containsText" text="Select">
      <formula>NOT(ISERROR(SEARCH("Select",G9)))</formula>
    </cfRule>
  </conditionalFormatting>
  <pageMargins left="0.7" right="0.7" top="0.75" bottom="0.75"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47075C8-3659-4404-BFDF-33AA64A529AC}">
          <x14:formula1>
            <xm:f>'Dropdown options'!$D$9:$D$14</xm:f>
          </x14:formula1>
          <xm:sqref>G9:G65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FEF4-7CE2-4BDC-89C7-A703CCEAE416}">
  <dimension ref="B1:BI99"/>
  <sheetViews>
    <sheetView zoomScaleNormal="100" workbookViewId="0">
      <pane xSplit="7" ySplit="9" topLeftCell="H10" activePane="bottomRight" state="frozen"/>
      <selection pane="topRight" activeCell="G1" sqref="G1"/>
      <selection pane="bottomLeft" activeCell="A8" sqref="A8"/>
      <selection pane="bottomRight" sqref="A1:XFD1048576"/>
    </sheetView>
  </sheetViews>
  <sheetFormatPr defaultColWidth="9" defaultRowHeight="14.45" customHeight="1"/>
  <cols>
    <col min="1" max="1" width="8.85546875" style="6" customWidth="1"/>
    <col min="2" max="2" width="16.28515625" style="6" customWidth="1"/>
    <col min="3" max="3" width="12.5703125" style="6" customWidth="1"/>
    <col min="4" max="4" width="31.5703125" style="6" customWidth="1"/>
    <col min="5" max="5" width="22.7109375" style="10" bestFit="1" customWidth="1"/>
    <col min="6" max="6" width="54.28515625" style="10" bestFit="1" customWidth="1"/>
    <col min="7" max="7" width="39.28515625" style="10" bestFit="1" customWidth="1"/>
    <col min="8" max="28" width="18.85546875" style="6" customWidth="1"/>
    <col min="29" max="29" width="16.28515625" style="6" bestFit="1" customWidth="1"/>
    <col min="30" max="30" width="9" style="6"/>
    <col min="31" max="31" width="22.7109375" style="6" bestFit="1" customWidth="1"/>
    <col min="32" max="32" width="13.5703125" style="6" bestFit="1" customWidth="1"/>
    <col min="33" max="33" width="24" style="6" customWidth="1"/>
    <col min="34" max="34" width="17.42578125" style="6" customWidth="1"/>
    <col min="35" max="35" width="10.140625" style="6" bestFit="1" customWidth="1"/>
    <col min="36" max="36" width="13.85546875" style="6" customWidth="1"/>
    <col min="37" max="37" width="10.140625" style="6" bestFit="1" customWidth="1"/>
    <col min="38" max="38" width="17.85546875" style="6" customWidth="1"/>
    <col min="39" max="39" width="39.28515625" style="6" customWidth="1"/>
    <col min="40" max="48" width="18.85546875" style="6" customWidth="1"/>
    <col min="49" max="16384" width="9" style="6"/>
  </cols>
  <sheetData>
    <row r="1" spans="2:61" ht="15"/>
    <row r="2" spans="2:61" ht="26.25">
      <c r="B2" s="112" t="s">
        <v>981</v>
      </c>
      <c r="C2" s="37"/>
      <c r="AM2" s="151"/>
    </row>
    <row r="3" spans="2:61" ht="15">
      <c r="AM3" s="151"/>
    </row>
    <row r="4" spans="2:61" ht="26.25">
      <c r="B4" s="37" t="s">
        <v>954</v>
      </c>
      <c r="C4" s="37"/>
      <c r="AM4" s="151"/>
    </row>
    <row r="5" spans="2:61" ht="15">
      <c r="AM5" s="151"/>
    </row>
    <row r="6" spans="2:61" s="12" customFormat="1" ht="45">
      <c r="D6" s="316" t="s">
        <v>402</v>
      </c>
      <c r="E6" s="316"/>
      <c r="F6" s="316"/>
      <c r="G6" s="316"/>
      <c r="H6" s="318" t="s">
        <v>403</v>
      </c>
      <c r="I6" s="318"/>
      <c r="J6" s="318"/>
      <c r="K6" s="318"/>
      <c r="L6" s="318"/>
      <c r="M6" s="318"/>
      <c r="N6" s="318"/>
      <c r="O6" s="318"/>
      <c r="P6" s="318"/>
      <c r="Q6" s="318"/>
      <c r="R6" s="318"/>
      <c r="S6" s="318"/>
      <c r="T6" s="318"/>
      <c r="U6" s="318"/>
      <c r="V6" s="318"/>
      <c r="W6" s="318"/>
      <c r="X6" s="318"/>
      <c r="Y6" s="318"/>
      <c r="Z6" s="318"/>
      <c r="AA6" s="318"/>
      <c r="AB6" s="318"/>
      <c r="AC6" s="326" t="s">
        <v>404</v>
      </c>
      <c r="AD6" s="327"/>
      <c r="AE6" s="327"/>
      <c r="AF6" s="327"/>
      <c r="AG6" s="327"/>
      <c r="AH6" s="327"/>
      <c r="AI6" s="327"/>
      <c r="AJ6" s="327"/>
      <c r="AK6" s="327"/>
      <c r="AL6" s="328"/>
      <c r="AM6" s="170" t="s">
        <v>826</v>
      </c>
      <c r="AN6" s="320" t="s">
        <v>1063</v>
      </c>
      <c r="AO6" s="321"/>
      <c r="AP6" s="321"/>
      <c r="AQ6" s="321"/>
      <c r="AR6" s="321"/>
      <c r="AS6" s="321"/>
      <c r="AT6" s="321"/>
      <c r="AU6" s="321"/>
      <c r="AV6" s="322"/>
      <c r="AW6" s="38"/>
      <c r="AX6" s="38"/>
      <c r="AY6" s="38"/>
      <c r="AZ6" s="38"/>
      <c r="BA6" s="38"/>
      <c r="BB6" s="38"/>
      <c r="BC6" s="38"/>
      <c r="BD6" s="38"/>
      <c r="BE6" s="38"/>
      <c r="BF6" s="38"/>
      <c r="BG6" s="38"/>
      <c r="BH6" s="38"/>
      <c r="BI6" s="38"/>
    </row>
    <row r="7" spans="2:61" s="12" customFormat="1" ht="15">
      <c r="B7" s="39" t="s">
        <v>405</v>
      </c>
      <c r="C7" s="39"/>
      <c r="D7" s="43"/>
      <c r="E7" s="43"/>
      <c r="F7" s="43"/>
      <c r="G7" s="43"/>
      <c r="H7" s="40">
        <v>1</v>
      </c>
      <c r="I7" s="40">
        <v>2</v>
      </c>
      <c r="J7" s="40">
        <v>3</v>
      </c>
      <c r="K7" s="40">
        <v>4</v>
      </c>
      <c r="L7" s="40">
        <v>5</v>
      </c>
      <c r="M7" s="40">
        <v>6</v>
      </c>
      <c r="N7" s="40">
        <v>7</v>
      </c>
      <c r="O7" s="40">
        <v>8</v>
      </c>
      <c r="P7" s="40">
        <v>9</v>
      </c>
      <c r="Q7" s="40">
        <v>10</v>
      </c>
      <c r="R7" s="40">
        <v>11</v>
      </c>
      <c r="S7" s="40">
        <v>12</v>
      </c>
      <c r="T7" s="40">
        <v>13</v>
      </c>
      <c r="U7" s="40">
        <v>14</v>
      </c>
      <c r="V7" s="40">
        <v>15</v>
      </c>
      <c r="W7" s="40">
        <v>16</v>
      </c>
      <c r="X7" s="40">
        <v>17</v>
      </c>
      <c r="Y7" s="40">
        <v>18</v>
      </c>
      <c r="Z7" s="40">
        <v>19</v>
      </c>
      <c r="AA7" s="40">
        <v>20</v>
      </c>
      <c r="AB7" s="40">
        <v>21</v>
      </c>
      <c r="AC7" s="40">
        <v>22</v>
      </c>
      <c r="AD7" s="40">
        <v>23</v>
      </c>
      <c r="AE7" s="40">
        <v>24</v>
      </c>
      <c r="AF7" s="40">
        <v>25</v>
      </c>
      <c r="AG7" s="40">
        <v>26</v>
      </c>
      <c r="AH7" s="40">
        <v>27</v>
      </c>
      <c r="AI7" s="40">
        <v>28</v>
      </c>
      <c r="AJ7" s="40">
        <v>29</v>
      </c>
      <c r="AK7" s="40">
        <v>30</v>
      </c>
      <c r="AL7" s="40">
        <v>31</v>
      </c>
      <c r="AM7" s="40">
        <v>32</v>
      </c>
      <c r="AN7" s="40">
        <v>33</v>
      </c>
      <c r="AO7" s="40">
        <v>34</v>
      </c>
      <c r="AP7" s="40">
        <v>35</v>
      </c>
      <c r="AQ7" s="40">
        <v>36</v>
      </c>
      <c r="AR7" s="40">
        <v>37</v>
      </c>
      <c r="AS7" s="40">
        <v>38</v>
      </c>
      <c r="AT7" s="40">
        <v>39</v>
      </c>
      <c r="AU7" s="40">
        <v>40</v>
      </c>
      <c r="AV7" s="40">
        <v>41</v>
      </c>
      <c r="AW7" s="38"/>
      <c r="AX7" s="38"/>
      <c r="AY7" s="38"/>
      <c r="AZ7" s="38"/>
      <c r="BA7" s="38"/>
      <c r="BB7" s="38"/>
      <c r="BC7" s="38"/>
      <c r="BD7" s="38"/>
      <c r="BE7" s="38"/>
      <c r="BF7" s="38"/>
      <c r="BG7" s="38"/>
      <c r="BH7" s="38"/>
      <c r="BI7" s="38"/>
    </row>
    <row r="8" spans="2:61" s="12" customFormat="1" ht="64.5">
      <c r="B8" s="39" t="s">
        <v>320</v>
      </c>
      <c r="C8" s="155" t="s">
        <v>948</v>
      </c>
      <c r="D8" s="41" t="s">
        <v>34</v>
      </c>
      <c r="E8" s="42" t="s">
        <v>93</v>
      </c>
      <c r="F8" s="41" t="s">
        <v>94</v>
      </c>
      <c r="G8" s="41" t="s">
        <v>742</v>
      </c>
      <c r="H8" s="317" t="s">
        <v>291</v>
      </c>
      <c r="I8" s="317"/>
      <c r="J8" s="317"/>
      <c r="K8" s="317" t="s">
        <v>292</v>
      </c>
      <c r="L8" s="317"/>
      <c r="M8" s="317"/>
      <c r="N8" s="317" t="s">
        <v>389</v>
      </c>
      <c r="O8" s="317"/>
      <c r="P8" s="317"/>
      <c r="Q8" s="317" t="s">
        <v>390</v>
      </c>
      <c r="R8" s="317"/>
      <c r="S8" s="317"/>
      <c r="T8" s="317" t="s">
        <v>391</v>
      </c>
      <c r="U8" s="317"/>
      <c r="V8" s="317"/>
      <c r="W8" s="317" t="s">
        <v>392</v>
      </c>
      <c r="X8" s="317"/>
      <c r="Y8" s="317"/>
      <c r="Z8" s="318" t="s">
        <v>6</v>
      </c>
      <c r="AA8" s="318"/>
      <c r="AB8" s="318"/>
      <c r="AC8" s="42" t="s">
        <v>96</v>
      </c>
      <c r="AD8" s="41" t="s">
        <v>97</v>
      </c>
      <c r="AE8" s="42" t="s">
        <v>743</v>
      </c>
      <c r="AF8" s="41" t="s">
        <v>387</v>
      </c>
      <c r="AG8" s="42" t="s">
        <v>425</v>
      </c>
      <c r="AH8" s="42" t="s">
        <v>382</v>
      </c>
      <c r="AI8" s="42" t="s">
        <v>383</v>
      </c>
      <c r="AJ8" s="42" t="s">
        <v>424</v>
      </c>
      <c r="AK8" s="42" t="s">
        <v>383</v>
      </c>
      <c r="AL8" s="42" t="s">
        <v>98</v>
      </c>
      <c r="AM8" s="156" t="s">
        <v>827</v>
      </c>
      <c r="AN8" s="323" t="s">
        <v>1064</v>
      </c>
      <c r="AO8" s="324"/>
      <c r="AP8" s="325"/>
      <c r="AQ8" s="323" t="s">
        <v>1065</v>
      </c>
      <c r="AR8" s="324"/>
      <c r="AS8" s="325"/>
      <c r="AT8" s="323" t="s">
        <v>1066</v>
      </c>
      <c r="AU8" s="324"/>
      <c r="AV8" s="325"/>
      <c r="AW8" s="38"/>
      <c r="AX8" s="38"/>
      <c r="AY8" s="38"/>
      <c r="AZ8" s="38"/>
      <c r="BA8" s="38"/>
      <c r="BB8" s="38"/>
      <c r="BC8" s="38"/>
      <c r="BD8" s="38"/>
      <c r="BE8" s="38"/>
      <c r="BF8" s="38"/>
      <c r="BG8" s="38"/>
      <c r="BH8" s="38"/>
      <c r="BI8" s="38"/>
    </row>
    <row r="9" spans="2:61" s="4" customFormat="1" ht="15">
      <c r="B9" s="43"/>
      <c r="C9" s="43"/>
      <c r="D9" s="43"/>
      <c r="E9" s="44"/>
      <c r="F9" s="43"/>
      <c r="G9" s="43"/>
      <c r="H9" s="40" t="s">
        <v>99</v>
      </c>
      <c r="I9" s="40" t="s">
        <v>1129</v>
      </c>
      <c r="J9" s="40" t="s">
        <v>1143</v>
      </c>
      <c r="K9" s="40" t="s">
        <v>99</v>
      </c>
      <c r="L9" s="40" t="s">
        <v>1129</v>
      </c>
      <c r="M9" s="40" t="s">
        <v>1143</v>
      </c>
      <c r="N9" s="40" t="s">
        <v>99</v>
      </c>
      <c r="O9" s="40" t="s">
        <v>1129</v>
      </c>
      <c r="P9" s="40" t="s">
        <v>1143</v>
      </c>
      <c r="Q9" s="40" t="s">
        <v>99</v>
      </c>
      <c r="R9" s="40" t="s">
        <v>1129</v>
      </c>
      <c r="S9" s="40" t="s">
        <v>1143</v>
      </c>
      <c r="T9" s="40" t="s">
        <v>99</v>
      </c>
      <c r="U9" s="40" t="s">
        <v>1129</v>
      </c>
      <c r="V9" s="40" t="s">
        <v>1143</v>
      </c>
      <c r="W9" s="40" t="s">
        <v>99</v>
      </c>
      <c r="X9" s="40" t="s">
        <v>1129</v>
      </c>
      <c r="Y9" s="40" t="s">
        <v>1143</v>
      </c>
      <c r="Z9" s="40" t="s">
        <v>99</v>
      </c>
      <c r="AA9" s="40" t="s">
        <v>1129</v>
      </c>
      <c r="AB9" s="40" t="s">
        <v>1143</v>
      </c>
      <c r="AC9" s="33"/>
      <c r="AD9" s="33"/>
      <c r="AE9" s="33"/>
      <c r="AF9" s="33"/>
      <c r="AG9" s="33"/>
      <c r="AH9" s="33"/>
      <c r="AI9" s="33"/>
      <c r="AJ9" s="33"/>
      <c r="AK9" s="33"/>
      <c r="AL9" s="33"/>
      <c r="AM9" s="152"/>
      <c r="AN9" s="40" t="s">
        <v>99</v>
      </c>
      <c r="AO9" s="40" t="s">
        <v>1129</v>
      </c>
      <c r="AP9" s="40" t="s">
        <v>1143</v>
      </c>
      <c r="AQ9" s="40" t="s">
        <v>99</v>
      </c>
      <c r="AR9" s="40" t="s">
        <v>1129</v>
      </c>
      <c r="AS9" s="40" t="s">
        <v>1143</v>
      </c>
      <c r="AT9" s="40" t="s">
        <v>99</v>
      </c>
      <c r="AU9" s="40" t="s">
        <v>1129</v>
      </c>
      <c r="AV9" s="40" t="s">
        <v>1143</v>
      </c>
      <c r="AW9" s="6"/>
      <c r="AX9" s="6"/>
      <c r="AY9" s="6"/>
      <c r="AZ9" s="6"/>
      <c r="BA9" s="6"/>
      <c r="BB9" s="6"/>
      <c r="BC9" s="6"/>
      <c r="BD9" s="6"/>
      <c r="BE9" s="6"/>
      <c r="BF9" s="6"/>
      <c r="BG9" s="6"/>
      <c r="BH9" s="6"/>
      <c r="BI9" s="6"/>
    </row>
    <row r="10" spans="2:61" s="31" customFormat="1" ht="15">
      <c r="B10" s="47" t="s">
        <v>863</v>
      </c>
      <c r="C10" s="47" t="s">
        <v>845</v>
      </c>
      <c r="D10" s="260" t="s">
        <v>0</v>
      </c>
      <c r="E10" s="48" t="s">
        <v>1001</v>
      </c>
      <c r="F10" s="49" t="s">
        <v>100</v>
      </c>
      <c r="G10" s="153" t="s">
        <v>107</v>
      </c>
      <c r="H10" s="53"/>
      <c r="I10" s="53"/>
      <c r="J10" s="53"/>
      <c r="K10" s="53"/>
      <c r="L10" s="53"/>
      <c r="M10" s="53"/>
      <c r="N10" s="53"/>
      <c r="O10" s="53"/>
      <c r="P10" s="53"/>
      <c r="Q10" s="53"/>
      <c r="R10" s="53"/>
      <c r="S10" s="53"/>
      <c r="T10" s="53"/>
      <c r="U10" s="53"/>
      <c r="V10" s="53"/>
      <c r="W10" s="53"/>
      <c r="X10" s="53"/>
      <c r="Y10" s="53"/>
      <c r="Z10" s="57">
        <f t="shared" ref="Z10:Z39" si="0">H10+K10+N10+Q10+T10+W10</f>
        <v>0</v>
      </c>
      <c r="AA10" s="57">
        <f t="shared" ref="AA10:AA39" si="1">I10+L10+O10+R10+U10+X10</f>
        <v>0</v>
      </c>
      <c r="AB10" s="57">
        <f t="shared" ref="AB10:AB39" si="2">J10+M10+P10+S10+V10+Y10</f>
        <v>0</v>
      </c>
      <c r="AC10" s="55"/>
      <c r="AD10" s="49"/>
      <c r="AE10" s="53"/>
      <c r="AF10" s="55"/>
      <c r="AG10" s="49"/>
      <c r="AH10" s="53"/>
      <c r="AI10" s="49"/>
      <c r="AJ10" s="55"/>
      <c r="AK10" s="49"/>
      <c r="AL10" s="57">
        <f>IFERROR(AH10/AJ10, 0)</f>
        <v>0</v>
      </c>
      <c r="AM10" s="57">
        <f>Z10-6*AL10</f>
        <v>0</v>
      </c>
      <c r="AN10" s="57">
        <f>Z10/6</f>
        <v>0</v>
      </c>
      <c r="AO10" s="57">
        <f>AA10/6</f>
        <v>0</v>
      </c>
      <c r="AP10" s="57">
        <f>AB10/6</f>
        <v>0</v>
      </c>
      <c r="AQ10" s="53"/>
      <c r="AR10" s="53"/>
      <c r="AS10" s="53"/>
      <c r="AT10" s="53"/>
      <c r="AU10" s="53"/>
      <c r="AV10" s="53"/>
    </row>
    <row r="11" spans="2:61" s="31" customFormat="1" ht="15">
      <c r="B11" s="47" t="s">
        <v>864</v>
      </c>
      <c r="C11" s="47" t="s">
        <v>846</v>
      </c>
      <c r="D11" s="260" t="s">
        <v>0</v>
      </c>
      <c r="E11" s="48" t="s">
        <v>1001</v>
      </c>
      <c r="F11" s="49" t="s">
        <v>100</v>
      </c>
      <c r="G11" s="153" t="s">
        <v>108</v>
      </c>
      <c r="H11" s="53"/>
      <c r="I11" s="53"/>
      <c r="J11" s="53"/>
      <c r="K11" s="53"/>
      <c r="L11" s="53"/>
      <c r="M11" s="53"/>
      <c r="N11" s="53"/>
      <c r="O11" s="53"/>
      <c r="P11" s="53"/>
      <c r="Q11" s="53"/>
      <c r="R11" s="53"/>
      <c r="S11" s="53"/>
      <c r="T11" s="53"/>
      <c r="U11" s="53"/>
      <c r="V11" s="53"/>
      <c r="W11" s="53"/>
      <c r="X11" s="53"/>
      <c r="Y11" s="53"/>
      <c r="Z11" s="57">
        <f t="shared" si="0"/>
        <v>0</v>
      </c>
      <c r="AA11" s="57">
        <f t="shared" si="1"/>
        <v>0</v>
      </c>
      <c r="AB11" s="57">
        <f t="shared" si="2"/>
        <v>0</v>
      </c>
      <c r="AC11" s="55"/>
      <c r="AD11" s="49"/>
      <c r="AE11" s="53"/>
      <c r="AF11" s="55"/>
      <c r="AG11" s="49"/>
      <c r="AH11" s="53"/>
      <c r="AI11" s="49"/>
      <c r="AJ11" s="55"/>
      <c r="AK11" s="49"/>
      <c r="AL11" s="57">
        <f>IFERROR(AH11/AJ11, 0)</f>
        <v>0</v>
      </c>
      <c r="AM11" s="57">
        <f t="shared" ref="AM11:AM41" si="3">Z11-6*AL11</f>
        <v>0</v>
      </c>
      <c r="AN11" s="57">
        <f t="shared" ref="AN11:AN39" si="4">Z11/6</f>
        <v>0</v>
      </c>
      <c r="AO11" s="57">
        <f t="shared" ref="AO11:AO39" si="5">AA11/6</f>
        <v>0</v>
      </c>
      <c r="AP11" s="57">
        <f t="shared" ref="AP11:AP39" si="6">AB11/6</f>
        <v>0</v>
      </c>
      <c r="AQ11" s="53"/>
      <c r="AR11" s="53"/>
      <c r="AS11" s="53"/>
      <c r="AT11" s="53"/>
      <c r="AU11" s="53"/>
      <c r="AV11" s="53"/>
    </row>
    <row r="12" spans="2:61" s="31" customFormat="1" ht="15">
      <c r="B12" s="47" t="s">
        <v>865</v>
      </c>
      <c r="C12" s="47" t="s">
        <v>956</v>
      </c>
      <c r="D12" s="260" t="s">
        <v>0</v>
      </c>
      <c r="E12" s="48" t="s">
        <v>1001</v>
      </c>
      <c r="F12" s="49" t="s">
        <v>101</v>
      </c>
      <c r="G12" s="50" t="s">
        <v>10</v>
      </c>
      <c r="H12" s="53"/>
      <c r="I12" s="53"/>
      <c r="J12" s="53"/>
      <c r="K12" s="53"/>
      <c r="L12" s="53"/>
      <c r="M12" s="53"/>
      <c r="N12" s="53"/>
      <c r="O12" s="53"/>
      <c r="P12" s="53"/>
      <c r="Q12" s="53"/>
      <c r="R12" s="53"/>
      <c r="S12" s="53"/>
      <c r="T12" s="53"/>
      <c r="U12" s="53"/>
      <c r="V12" s="53"/>
      <c r="W12" s="53"/>
      <c r="X12" s="53"/>
      <c r="Y12" s="53"/>
      <c r="Z12" s="57">
        <f t="shared" si="0"/>
        <v>0</v>
      </c>
      <c r="AA12" s="57">
        <f t="shared" si="1"/>
        <v>0</v>
      </c>
      <c r="AB12" s="57">
        <f t="shared" si="2"/>
        <v>0</v>
      </c>
      <c r="AC12" s="55"/>
      <c r="AD12" s="49"/>
      <c r="AE12" s="53"/>
      <c r="AF12" s="55"/>
      <c r="AG12" s="49"/>
      <c r="AH12" s="53"/>
      <c r="AI12" s="49"/>
      <c r="AJ12" s="55"/>
      <c r="AK12" s="49"/>
      <c r="AL12" s="57">
        <f t="shared" ref="AL12:AL82" si="7">IFERROR(AH12/AJ12, 0)</f>
        <v>0</v>
      </c>
      <c r="AM12" s="57">
        <f t="shared" si="3"/>
        <v>0</v>
      </c>
      <c r="AN12" s="57">
        <f t="shared" si="4"/>
        <v>0</v>
      </c>
      <c r="AO12" s="57">
        <f t="shared" si="5"/>
        <v>0</v>
      </c>
      <c r="AP12" s="57">
        <f t="shared" si="6"/>
        <v>0</v>
      </c>
      <c r="AQ12" s="53"/>
      <c r="AR12" s="53"/>
      <c r="AS12" s="53"/>
      <c r="AT12" s="53"/>
      <c r="AU12" s="53"/>
      <c r="AV12" s="53"/>
    </row>
    <row r="13" spans="2:61" s="31" customFormat="1" ht="15">
      <c r="B13" s="47" t="s">
        <v>866</v>
      </c>
      <c r="C13" s="47" t="s">
        <v>957</v>
      </c>
      <c r="D13" s="260" t="s">
        <v>0</v>
      </c>
      <c r="E13" s="48" t="s">
        <v>1001</v>
      </c>
      <c r="F13" s="49" t="s">
        <v>102</v>
      </c>
      <c r="G13" s="49" t="s">
        <v>103</v>
      </c>
      <c r="H13" s="53"/>
      <c r="I13" s="53"/>
      <c r="J13" s="53"/>
      <c r="K13" s="53"/>
      <c r="L13" s="53"/>
      <c r="M13" s="53"/>
      <c r="N13" s="53"/>
      <c r="O13" s="53"/>
      <c r="P13" s="53"/>
      <c r="Q13" s="53"/>
      <c r="R13" s="53"/>
      <c r="S13" s="53"/>
      <c r="T13" s="53"/>
      <c r="U13" s="53"/>
      <c r="V13" s="53"/>
      <c r="W13" s="53"/>
      <c r="X13" s="53"/>
      <c r="Y13" s="53"/>
      <c r="Z13" s="57">
        <f t="shared" si="0"/>
        <v>0</v>
      </c>
      <c r="AA13" s="57">
        <f t="shared" si="1"/>
        <v>0</v>
      </c>
      <c r="AB13" s="57">
        <f t="shared" si="2"/>
        <v>0</v>
      </c>
      <c r="AC13" s="55"/>
      <c r="AD13" s="49"/>
      <c r="AE13" s="53"/>
      <c r="AF13" s="55"/>
      <c r="AG13" s="49"/>
      <c r="AH13" s="53"/>
      <c r="AI13" s="49"/>
      <c r="AJ13" s="55"/>
      <c r="AK13" s="49"/>
      <c r="AL13" s="57">
        <f t="shared" si="7"/>
        <v>0</v>
      </c>
      <c r="AM13" s="57">
        <f t="shared" si="3"/>
        <v>0</v>
      </c>
      <c r="AN13" s="57">
        <f t="shared" si="4"/>
        <v>0</v>
      </c>
      <c r="AO13" s="57">
        <f t="shared" si="5"/>
        <v>0</v>
      </c>
      <c r="AP13" s="57">
        <f t="shared" si="6"/>
        <v>0</v>
      </c>
      <c r="AQ13" s="53"/>
      <c r="AR13" s="53"/>
      <c r="AS13" s="53"/>
      <c r="AT13" s="53"/>
      <c r="AU13" s="53"/>
      <c r="AV13" s="53"/>
    </row>
    <row r="14" spans="2:61" s="31" customFormat="1" ht="15">
      <c r="B14" s="47" t="s">
        <v>867</v>
      </c>
      <c r="C14" s="47" t="s">
        <v>957</v>
      </c>
      <c r="D14" s="260" t="s">
        <v>0</v>
      </c>
      <c r="E14" s="48" t="s">
        <v>1001</v>
      </c>
      <c r="F14" s="49" t="s">
        <v>102</v>
      </c>
      <c r="G14" s="49" t="s">
        <v>104</v>
      </c>
      <c r="H14" s="53"/>
      <c r="I14" s="53"/>
      <c r="J14" s="53"/>
      <c r="K14" s="53"/>
      <c r="L14" s="53"/>
      <c r="M14" s="53"/>
      <c r="N14" s="53"/>
      <c r="O14" s="53"/>
      <c r="P14" s="53"/>
      <c r="Q14" s="53"/>
      <c r="R14" s="53"/>
      <c r="S14" s="53"/>
      <c r="T14" s="53"/>
      <c r="U14" s="53"/>
      <c r="V14" s="53"/>
      <c r="W14" s="53"/>
      <c r="X14" s="53"/>
      <c r="Y14" s="53"/>
      <c r="Z14" s="57">
        <f t="shared" si="0"/>
        <v>0</v>
      </c>
      <c r="AA14" s="57">
        <f t="shared" si="1"/>
        <v>0</v>
      </c>
      <c r="AB14" s="57">
        <f t="shared" si="2"/>
        <v>0</v>
      </c>
      <c r="AC14" s="55"/>
      <c r="AD14" s="49"/>
      <c r="AE14" s="53"/>
      <c r="AF14" s="55"/>
      <c r="AG14" s="49"/>
      <c r="AH14" s="53"/>
      <c r="AI14" s="49"/>
      <c r="AJ14" s="55"/>
      <c r="AK14" s="49"/>
      <c r="AL14" s="57">
        <f t="shared" si="7"/>
        <v>0</v>
      </c>
      <c r="AM14" s="57">
        <f t="shared" si="3"/>
        <v>0</v>
      </c>
      <c r="AN14" s="57">
        <f t="shared" si="4"/>
        <v>0</v>
      </c>
      <c r="AO14" s="57">
        <f t="shared" si="5"/>
        <v>0</v>
      </c>
      <c r="AP14" s="57">
        <f t="shared" si="6"/>
        <v>0</v>
      </c>
      <c r="AQ14" s="53"/>
      <c r="AR14" s="53"/>
      <c r="AS14" s="53"/>
      <c r="AT14" s="53"/>
      <c r="AU14" s="53"/>
      <c r="AV14" s="53"/>
    </row>
    <row r="15" spans="2:61" s="30" customFormat="1" ht="15">
      <c r="B15" s="47" t="s">
        <v>868</v>
      </c>
      <c r="C15" s="47" t="s">
        <v>957</v>
      </c>
      <c r="D15" s="260" t="s">
        <v>0</v>
      </c>
      <c r="E15" s="48" t="s">
        <v>1001</v>
      </c>
      <c r="F15" s="49" t="s">
        <v>102</v>
      </c>
      <c r="G15" s="49" t="s">
        <v>426</v>
      </c>
      <c r="H15" s="53"/>
      <c r="I15" s="53"/>
      <c r="J15" s="53"/>
      <c r="K15" s="53"/>
      <c r="L15" s="53"/>
      <c r="M15" s="53"/>
      <c r="N15" s="53"/>
      <c r="O15" s="53"/>
      <c r="P15" s="53"/>
      <c r="Q15" s="53"/>
      <c r="R15" s="53"/>
      <c r="S15" s="53"/>
      <c r="T15" s="53"/>
      <c r="U15" s="53"/>
      <c r="V15" s="53"/>
      <c r="W15" s="53"/>
      <c r="X15" s="53"/>
      <c r="Y15" s="53"/>
      <c r="Z15" s="57">
        <f t="shared" si="0"/>
        <v>0</v>
      </c>
      <c r="AA15" s="57">
        <f t="shared" si="1"/>
        <v>0</v>
      </c>
      <c r="AB15" s="57">
        <f t="shared" si="2"/>
        <v>0</v>
      </c>
      <c r="AC15" s="55"/>
      <c r="AD15" s="51"/>
      <c r="AE15" s="53"/>
      <c r="AF15" s="55"/>
      <c r="AG15" s="51"/>
      <c r="AH15" s="53"/>
      <c r="AI15" s="51"/>
      <c r="AJ15" s="55"/>
      <c r="AK15" s="51"/>
      <c r="AL15" s="57">
        <f t="shared" si="7"/>
        <v>0</v>
      </c>
      <c r="AM15" s="57">
        <f t="shared" si="3"/>
        <v>0</v>
      </c>
      <c r="AN15" s="57">
        <f t="shared" si="4"/>
        <v>0</v>
      </c>
      <c r="AO15" s="57">
        <f t="shared" si="5"/>
        <v>0</v>
      </c>
      <c r="AP15" s="57">
        <f t="shared" si="6"/>
        <v>0</v>
      </c>
      <c r="AQ15" s="53"/>
      <c r="AR15" s="53"/>
      <c r="AS15" s="53"/>
      <c r="AT15" s="53"/>
      <c r="AU15" s="53"/>
      <c r="AV15" s="53"/>
      <c r="AW15" s="31"/>
      <c r="AX15" s="31"/>
      <c r="AY15" s="31"/>
      <c r="AZ15" s="31"/>
      <c r="BA15" s="31"/>
      <c r="BB15" s="31"/>
      <c r="BC15" s="31"/>
      <c r="BD15" s="31"/>
      <c r="BE15" s="31"/>
      <c r="BF15" s="31"/>
      <c r="BG15" s="31"/>
      <c r="BH15" s="31"/>
      <c r="BI15" s="31"/>
    </row>
    <row r="16" spans="2:61" s="31" customFormat="1" ht="15">
      <c r="B16" s="47" t="s">
        <v>869</v>
      </c>
      <c r="C16" s="47" t="s">
        <v>957</v>
      </c>
      <c r="D16" s="260" t="s">
        <v>0</v>
      </c>
      <c r="E16" s="48" t="s">
        <v>1001</v>
      </c>
      <c r="F16" s="49" t="s">
        <v>102</v>
      </c>
      <c r="G16" s="49" t="s">
        <v>105</v>
      </c>
      <c r="H16" s="53"/>
      <c r="I16" s="53"/>
      <c r="J16" s="53"/>
      <c r="K16" s="53"/>
      <c r="L16" s="53"/>
      <c r="M16" s="53"/>
      <c r="N16" s="53"/>
      <c r="O16" s="53"/>
      <c r="P16" s="53"/>
      <c r="Q16" s="53"/>
      <c r="R16" s="53"/>
      <c r="S16" s="53"/>
      <c r="T16" s="53"/>
      <c r="U16" s="53"/>
      <c r="V16" s="53"/>
      <c r="W16" s="53"/>
      <c r="X16" s="53"/>
      <c r="Y16" s="53"/>
      <c r="Z16" s="57">
        <f t="shared" si="0"/>
        <v>0</v>
      </c>
      <c r="AA16" s="57">
        <f t="shared" si="1"/>
        <v>0</v>
      </c>
      <c r="AB16" s="57">
        <f t="shared" si="2"/>
        <v>0</v>
      </c>
      <c r="AC16" s="55"/>
      <c r="AD16" s="49"/>
      <c r="AE16" s="53"/>
      <c r="AF16" s="55"/>
      <c r="AG16" s="49"/>
      <c r="AH16" s="53"/>
      <c r="AI16" s="49"/>
      <c r="AJ16" s="55"/>
      <c r="AK16" s="49"/>
      <c r="AL16" s="57">
        <f t="shared" si="7"/>
        <v>0</v>
      </c>
      <c r="AM16" s="57">
        <f t="shared" si="3"/>
        <v>0</v>
      </c>
      <c r="AN16" s="57">
        <f t="shared" si="4"/>
        <v>0</v>
      </c>
      <c r="AO16" s="57">
        <f t="shared" si="5"/>
        <v>0</v>
      </c>
      <c r="AP16" s="57">
        <f t="shared" si="6"/>
        <v>0</v>
      </c>
      <c r="AQ16" s="53"/>
      <c r="AR16" s="53"/>
      <c r="AS16" s="53"/>
      <c r="AT16" s="53"/>
      <c r="AU16" s="53"/>
      <c r="AV16" s="53"/>
    </row>
    <row r="17" spans="2:61" s="31" customFormat="1" ht="15">
      <c r="B17" s="47" t="s">
        <v>870</v>
      </c>
      <c r="C17" s="47" t="s">
        <v>957</v>
      </c>
      <c r="D17" s="260" t="s">
        <v>0</v>
      </c>
      <c r="E17" s="48" t="s">
        <v>1001</v>
      </c>
      <c r="F17" s="49" t="s">
        <v>102</v>
      </c>
      <c r="G17" s="49" t="s">
        <v>427</v>
      </c>
      <c r="H17" s="53"/>
      <c r="I17" s="53"/>
      <c r="J17" s="53"/>
      <c r="K17" s="53"/>
      <c r="L17" s="53"/>
      <c r="M17" s="53"/>
      <c r="N17" s="53"/>
      <c r="O17" s="53"/>
      <c r="P17" s="53"/>
      <c r="Q17" s="53"/>
      <c r="R17" s="53"/>
      <c r="S17" s="53"/>
      <c r="T17" s="53"/>
      <c r="U17" s="53"/>
      <c r="V17" s="53"/>
      <c r="W17" s="53"/>
      <c r="X17" s="53"/>
      <c r="Y17" s="53"/>
      <c r="Z17" s="57">
        <f t="shared" si="0"/>
        <v>0</v>
      </c>
      <c r="AA17" s="57">
        <f t="shared" si="1"/>
        <v>0</v>
      </c>
      <c r="AB17" s="57">
        <f t="shared" si="2"/>
        <v>0</v>
      </c>
      <c r="AC17" s="55"/>
      <c r="AD17" s="49"/>
      <c r="AE17" s="53"/>
      <c r="AF17" s="55"/>
      <c r="AG17" s="49"/>
      <c r="AH17" s="53"/>
      <c r="AI17" s="49"/>
      <c r="AJ17" s="55"/>
      <c r="AK17" s="49"/>
      <c r="AL17" s="57">
        <f t="shared" si="7"/>
        <v>0</v>
      </c>
      <c r="AM17" s="57">
        <f t="shared" si="3"/>
        <v>0</v>
      </c>
      <c r="AN17" s="57">
        <f t="shared" si="4"/>
        <v>0</v>
      </c>
      <c r="AO17" s="57">
        <f t="shared" si="5"/>
        <v>0</v>
      </c>
      <c r="AP17" s="57">
        <f t="shared" si="6"/>
        <v>0</v>
      </c>
      <c r="AQ17" s="53"/>
      <c r="AR17" s="53"/>
      <c r="AS17" s="53"/>
      <c r="AT17" s="53"/>
      <c r="AU17" s="53"/>
      <c r="AV17" s="53"/>
    </row>
    <row r="18" spans="2:61" s="31" customFormat="1" ht="15">
      <c r="B18" s="47" t="s">
        <v>871</v>
      </c>
      <c r="C18" s="47" t="s">
        <v>843</v>
      </c>
      <c r="D18" s="260" t="s">
        <v>0</v>
      </c>
      <c r="E18" s="48" t="s">
        <v>1001</v>
      </c>
      <c r="F18" s="49" t="s">
        <v>240</v>
      </c>
      <c r="G18" s="49" t="s">
        <v>107</v>
      </c>
      <c r="H18" s="53"/>
      <c r="I18" s="53"/>
      <c r="J18" s="53"/>
      <c r="K18" s="53"/>
      <c r="L18" s="53"/>
      <c r="M18" s="53"/>
      <c r="N18" s="53"/>
      <c r="O18" s="53"/>
      <c r="P18" s="53"/>
      <c r="Q18" s="53"/>
      <c r="R18" s="53"/>
      <c r="S18" s="53"/>
      <c r="T18" s="53"/>
      <c r="U18" s="53"/>
      <c r="V18" s="53"/>
      <c r="W18" s="53"/>
      <c r="X18" s="53"/>
      <c r="Y18" s="53"/>
      <c r="Z18" s="57">
        <f t="shared" si="0"/>
        <v>0</v>
      </c>
      <c r="AA18" s="57">
        <f t="shared" si="1"/>
        <v>0</v>
      </c>
      <c r="AB18" s="57">
        <f t="shared" si="2"/>
        <v>0</v>
      </c>
      <c r="AC18" s="55"/>
      <c r="AD18" s="49"/>
      <c r="AE18" s="53"/>
      <c r="AF18" s="55"/>
      <c r="AG18" s="49"/>
      <c r="AH18" s="53"/>
      <c r="AI18" s="49"/>
      <c r="AJ18" s="55"/>
      <c r="AK18" s="49"/>
      <c r="AL18" s="57">
        <f t="shared" si="7"/>
        <v>0</v>
      </c>
      <c r="AM18" s="57">
        <f t="shared" si="3"/>
        <v>0</v>
      </c>
      <c r="AN18" s="57">
        <f t="shared" si="4"/>
        <v>0</v>
      </c>
      <c r="AO18" s="57">
        <f t="shared" si="5"/>
        <v>0</v>
      </c>
      <c r="AP18" s="57">
        <f t="shared" si="6"/>
        <v>0</v>
      </c>
      <c r="AQ18" s="53"/>
      <c r="AR18" s="53"/>
      <c r="AS18" s="53"/>
      <c r="AT18" s="53"/>
      <c r="AU18" s="53"/>
      <c r="AV18" s="53"/>
    </row>
    <row r="19" spans="2:61" s="31" customFormat="1" ht="15">
      <c r="B19" s="47" t="s">
        <v>872</v>
      </c>
      <c r="C19" s="47" t="s">
        <v>844</v>
      </c>
      <c r="D19" s="260" t="s">
        <v>0</v>
      </c>
      <c r="E19" s="48" t="s">
        <v>1001</v>
      </c>
      <c r="F19" s="49" t="s">
        <v>240</v>
      </c>
      <c r="G19" s="49" t="s">
        <v>108</v>
      </c>
      <c r="H19" s="53"/>
      <c r="I19" s="53"/>
      <c r="J19" s="53"/>
      <c r="K19" s="53"/>
      <c r="L19" s="53"/>
      <c r="M19" s="53"/>
      <c r="N19" s="53"/>
      <c r="O19" s="53"/>
      <c r="P19" s="53"/>
      <c r="Q19" s="53"/>
      <c r="R19" s="53"/>
      <c r="S19" s="53"/>
      <c r="T19" s="53"/>
      <c r="U19" s="53"/>
      <c r="V19" s="53"/>
      <c r="W19" s="53"/>
      <c r="X19" s="53"/>
      <c r="Y19" s="53"/>
      <c r="Z19" s="57">
        <f t="shared" si="0"/>
        <v>0</v>
      </c>
      <c r="AA19" s="57">
        <f t="shared" si="1"/>
        <v>0</v>
      </c>
      <c r="AB19" s="57">
        <f t="shared" si="2"/>
        <v>0</v>
      </c>
      <c r="AC19" s="55"/>
      <c r="AD19" s="49"/>
      <c r="AE19" s="53"/>
      <c r="AF19" s="55"/>
      <c r="AG19" s="49"/>
      <c r="AH19" s="53"/>
      <c r="AI19" s="49"/>
      <c r="AJ19" s="55"/>
      <c r="AK19" s="49"/>
      <c r="AL19" s="57">
        <f t="shared" si="7"/>
        <v>0</v>
      </c>
      <c r="AM19" s="57">
        <f t="shared" si="3"/>
        <v>0</v>
      </c>
      <c r="AN19" s="57">
        <f t="shared" si="4"/>
        <v>0</v>
      </c>
      <c r="AO19" s="57">
        <f t="shared" si="5"/>
        <v>0</v>
      </c>
      <c r="AP19" s="57">
        <f t="shared" si="6"/>
        <v>0</v>
      </c>
      <c r="AQ19" s="53"/>
      <c r="AR19" s="53"/>
      <c r="AS19" s="53"/>
      <c r="AT19" s="53"/>
      <c r="AU19" s="53"/>
      <c r="AV19" s="53"/>
    </row>
    <row r="20" spans="2:61" s="31" customFormat="1" ht="15">
      <c r="B20" s="47" t="s">
        <v>873</v>
      </c>
      <c r="C20" s="47" t="s">
        <v>847</v>
      </c>
      <c r="D20" s="260" t="s">
        <v>0</v>
      </c>
      <c r="E20" s="48" t="s">
        <v>1002</v>
      </c>
      <c r="F20" s="49" t="s">
        <v>106</v>
      </c>
      <c r="G20" s="49" t="s">
        <v>107</v>
      </c>
      <c r="H20" s="53"/>
      <c r="I20" s="53"/>
      <c r="J20" s="53"/>
      <c r="K20" s="53"/>
      <c r="L20" s="53"/>
      <c r="M20" s="53"/>
      <c r="N20" s="53"/>
      <c r="O20" s="53"/>
      <c r="P20" s="53"/>
      <c r="Q20" s="53"/>
      <c r="R20" s="53"/>
      <c r="S20" s="53"/>
      <c r="T20" s="53"/>
      <c r="U20" s="53"/>
      <c r="V20" s="53"/>
      <c r="W20" s="53"/>
      <c r="X20" s="53"/>
      <c r="Y20" s="53"/>
      <c r="Z20" s="57">
        <f t="shared" si="0"/>
        <v>0</v>
      </c>
      <c r="AA20" s="57">
        <f t="shared" si="1"/>
        <v>0</v>
      </c>
      <c r="AB20" s="57">
        <f t="shared" si="2"/>
        <v>0</v>
      </c>
      <c r="AC20" s="55"/>
      <c r="AD20" s="49"/>
      <c r="AE20" s="53"/>
      <c r="AF20" s="55"/>
      <c r="AG20" s="49"/>
      <c r="AH20" s="53"/>
      <c r="AI20" s="49"/>
      <c r="AJ20" s="55"/>
      <c r="AK20" s="49"/>
      <c r="AL20" s="57">
        <f t="shared" si="7"/>
        <v>0</v>
      </c>
      <c r="AM20" s="57">
        <f t="shared" si="3"/>
        <v>0</v>
      </c>
      <c r="AN20" s="57">
        <f t="shared" si="4"/>
        <v>0</v>
      </c>
      <c r="AO20" s="57">
        <f t="shared" si="5"/>
        <v>0</v>
      </c>
      <c r="AP20" s="57">
        <f t="shared" si="6"/>
        <v>0</v>
      </c>
      <c r="AQ20" s="53"/>
      <c r="AR20" s="53"/>
      <c r="AS20" s="53"/>
      <c r="AT20" s="53"/>
      <c r="AU20" s="53"/>
      <c r="AV20" s="53"/>
    </row>
    <row r="21" spans="2:61" s="31" customFormat="1" ht="15">
      <c r="B21" s="47" t="s">
        <v>874</v>
      </c>
      <c r="C21" s="47" t="s">
        <v>848</v>
      </c>
      <c r="D21" s="260" t="s">
        <v>0</v>
      </c>
      <c r="E21" s="48" t="s">
        <v>1002</v>
      </c>
      <c r="F21" s="49" t="s">
        <v>106</v>
      </c>
      <c r="G21" s="49" t="s">
        <v>108</v>
      </c>
      <c r="H21" s="53"/>
      <c r="I21" s="53"/>
      <c r="J21" s="53"/>
      <c r="K21" s="53"/>
      <c r="L21" s="53"/>
      <c r="M21" s="53"/>
      <c r="N21" s="53"/>
      <c r="O21" s="53"/>
      <c r="P21" s="53"/>
      <c r="Q21" s="53"/>
      <c r="R21" s="53"/>
      <c r="S21" s="53"/>
      <c r="T21" s="53"/>
      <c r="U21" s="53"/>
      <c r="V21" s="53"/>
      <c r="W21" s="53"/>
      <c r="X21" s="53"/>
      <c r="Y21" s="53"/>
      <c r="Z21" s="57">
        <f t="shared" si="0"/>
        <v>0</v>
      </c>
      <c r="AA21" s="57">
        <f t="shared" si="1"/>
        <v>0</v>
      </c>
      <c r="AB21" s="57">
        <f t="shared" si="2"/>
        <v>0</v>
      </c>
      <c r="AC21" s="55"/>
      <c r="AD21" s="49"/>
      <c r="AE21" s="53"/>
      <c r="AF21" s="55"/>
      <c r="AG21" s="49"/>
      <c r="AH21" s="53"/>
      <c r="AI21" s="49"/>
      <c r="AJ21" s="55"/>
      <c r="AK21" s="49"/>
      <c r="AL21" s="57">
        <f t="shared" si="7"/>
        <v>0</v>
      </c>
      <c r="AM21" s="57">
        <f t="shared" si="3"/>
        <v>0</v>
      </c>
      <c r="AN21" s="57">
        <f t="shared" si="4"/>
        <v>0</v>
      </c>
      <c r="AO21" s="57">
        <f t="shared" si="5"/>
        <v>0</v>
      </c>
      <c r="AP21" s="57">
        <f t="shared" si="6"/>
        <v>0</v>
      </c>
      <c r="AQ21" s="53"/>
      <c r="AR21" s="53"/>
      <c r="AS21" s="53"/>
      <c r="AT21" s="53"/>
      <c r="AU21" s="53"/>
      <c r="AV21" s="53"/>
    </row>
    <row r="22" spans="2:61" s="31" customFormat="1" ht="15">
      <c r="B22" s="47" t="s">
        <v>875</v>
      </c>
      <c r="C22" s="47" t="s">
        <v>849</v>
      </c>
      <c r="D22" s="260" t="s">
        <v>0</v>
      </c>
      <c r="E22" s="261" t="s">
        <v>1003</v>
      </c>
      <c r="F22" s="49" t="s">
        <v>109</v>
      </c>
      <c r="G22" s="153" t="s">
        <v>107</v>
      </c>
      <c r="H22" s="53"/>
      <c r="I22" s="53"/>
      <c r="J22" s="53"/>
      <c r="K22" s="53"/>
      <c r="L22" s="53"/>
      <c r="M22" s="53"/>
      <c r="N22" s="53"/>
      <c r="O22" s="53"/>
      <c r="P22" s="53"/>
      <c r="Q22" s="53"/>
      <c r="R22" s="53"/>
      <c r="S22" s="53"/>
      <c r="T22" s="53"/>
      <c r="U22" s="53"/>
      <c r="V22" s="53"/>
      <c r="W22" s="53"/>
      <c r="X22" s="53"/>
      <c r="Y22" s="53"/>
      <c r="Z22" s="57">
        <f t="shared" si="0"/>
        <v>0</v>
      </c>
      <c r="AA22" s="57">
        <f t="shared" si="1"/>
        <v>0</v>
      </c>
      <c r="AB22" s="57">
        <f t="shared" si="2"/>
        <v>0</v>
      </c>
      <c r="AC22" s="55"/>
      <c r="AD22" s="49"/>
      <c r="AE22" s="53"/>
      <c r="AF22" s="55"/>
      <c r="AG22" s="49"/>
      <c r="AH22" s="53"/>
      <c r="AI22" s="49"/>
      <c r="AJ22" s="55"/>
      <c r="AK22" s="49"/>
      <c r="AL22" s="57">
        <f t="shared" si="7"/>
        <v>0</v>
      </c>
      <c r="AM22" s="57">
        <f t="shared" si="3"/>
        <v>0</v>
      </c>
      <c r="AN22" s="57">
        <f t="shared" si="4"/>
        <v>0</v>
      </c>
      <c r="AO22" s="57">
        <f t="shared" si="5"/>
        <v>0</v>
      </c>
      <c r="AP22" s="57">
        <f t="shared" si="6"/>
        <v>0</v>
      </c>
      <c r="AQ22" s="53"/>
      <c r="AR22" s="53"/>
      <c r="AS22" s="53"/>
      <c r="AT22" s="53"/>
      <c r="AU22" s="53"/>
      <c r="AV22" s="53"/>
    </row>
    <row r="23" spans="2:61" s="31" customFormat="1" ht="15">
      <c r="B23" s="47" t="s">
        <v>876</v>
      </c>
      <c r="C23" s="47" t="s">
        <v>850</v>
      </c>
      <c r="D23" s="260" t="s">
        <v>0</v>
      </c>
      <c r="E23" s="261" t="s">
        <v>1003</v>
      </c>
      <c r="F23" s="49" t="s">
        <v>109</v>
      </c>
      <c r="G23" s="153" t="s">
        <v>108</v>
      </c>
      <c r="H23" s="53"/>
      <c r="I23" s="53"/>
      <c r="J23" s="53"/>
      <c r="K23" s="53"/>
      <c r="L23" s="53"/>
      <c r="M23" s="53"/>
      <c r="N23" s="53"/>
      <c r="O23" s="53"/>
      <c r="P23" s="53"/>
      <c r="Q23" s="53"/>
      <c r="R23" s="53"/>
      <c r="S23" s="53"/>
      <c r="T23" s="53"/>
      <c r="U23" s="53"/>
      <c r="V23" s="53"/>
      <c r="W23" s="53"/>
      <c r="X23" s="53"/>
      <c r="Y23" s="53"/>
      <c r="Z23" s="57">
        <f t="shared" si="0"/>
        <v>0</v>
      </c>
      <c r="AA23" s="57">
        <f t="shared" si="1"/>
        <v>0</v>
      </c>
      <c r="AB23" s="57">
        <f t="shared" si="2"/>
        <v>0</v>
      </c>
      <c r="AC23" s="55"/>
      <c r="AD23" s="49"/>
      <c r="AE23" s="53"/>
      <c r="AF23" s="55"/>
      <c r="AG23" s="49"/>
      <c r="AH23" s="53"/>
      <c r="AI23" s="49"/>
      <c r="AJ23" s="55"/>
      <c r="AK23" s="49"/>
      <c r="AL23" s="57">
        <f>IFERROR(AH23/AJ23, 0)</f>
        <v>0</v>
      </c>
      <c r="AM23" s="57">
        <f t="shared" si="3"/>
        <v>0</v>
      </c>
      <c r="AN23" s="57">
        <f t="shared" si="4"/>
        <v>0</v>
      </c>
      <c r="AO23" s="57">
        <f t="shared" si="5"/>
        <v>0</v>
      </c>
      <c r="AP23" s="57">
        <f t="shared" si="6"/>
        <v>0</v>
      </c>
      <c r="AQ23" s="53"/>
      <c r="AR23" s="53"/>
      <c r="AS23" s="53"/>
      <c r="AT23" s="53"/>
      <c r="AU23" s="53"/>
      <c r="AV23" s="53"/>
    </row>
    <row r="24" spans="2:61" s="46" customFormat="1" ht="15">
      <c r="B24" s="47" t="s">
        <v>877</v>
      </c>
      <c r="C24" s="47" t="s">
        <v>949</v>
      </c>
      <c r="D24" s="260" t="s">
        <v>0</v>
      </c>
      <c r="E24" s="261" t="s">
        <v>1003</v>
      </c>
      <c r="F24" s="49" t="s">
        <v>110</v>
      </c>
      <c r="G24" s="49" t="s">
        <v>416</v>
      </c>
      <c r="H24" s="53"/>
      <c r="I24" s="53"/>
      <c r="J24" s="53"/>
      <c r="K24" s="53"/>
      <c r="L24" s="53"/>
      <c r="M24" s="53"/>
      <c r="N24" s="53"/>
      <c r="O24" s="53"/>
      <c r="P24" s="53"/>
      <c r="Q24" s="53"/>
      <c r="R24" s="53"/>
      <c r="S24" s="53"/>
      <c r="T24" s="53"/>
      <c r="U24" s="53"/>
      <c r="V24" s="53"/>
      <c r="W24" s="53"/>
      <c r="X24" s="53"/>
      <c r="Y24" s="53"/>
      <c r="Z24" s="57">
        <f t="shared" si="0"/>
        <v>0</v>
      </c>
      <c r="AA24" s="57">
        <f t="shared" si="1"/>
        <v>0</v>
      </c>
      <c r="AB24" s="57">
        <f t="shared" si="2"/>
        <v>0</v>
      </c>
      <c r="AC24" s="55"/>
      <c r="AD24" s="49"/>
      <c r="AE24" s="53"/>
      <c r="AF24" s="55"/>
      <c r="AG24" s="49"/>
      <c r="AH24" s="53"/>
      <c r="AI24" s="49"/>
      <c r="AJ24" s="55"/>
      <c r="AK24" s="49"/>
      <c r="AL24" s="57">
        <f t="shared" si="7"/>
        <v>0</v>
      </c>
      <c r="AM24" s="57">
        <f t="shared" si="3"/>
        <v>0</v>
      </c>
      <c r="AN24" s="57">
        <f t="shared" si="4"/>
        <v>0</v>
      </c>
      <c r="AO24" s="57">
        <f t="shared" si="5"/>
        <v>0</v>
      </c>
      <c r="AP24" s="57">
        <f t="shared" si="6"/>
        <v>0</v>
      </c>
      <c r="AQ24" s="53"/>
      <c r="AR24" s="53"/>
      <c r="AS24" s="53"/>
      <c r="AT24" s="53"/>
      <c r="AU24" s="53"/>
      <c r="AV24" s="53"/>
      <c r="AW24" s="31"/>
      <c r="AX24" s="31"/>
      <c r="AY24" s="31"/>
      <c r="AZ24" s="31"/>
      <c r="BA24" s="31"/>
      <c r="BB24" s="31"/>
      <c r="BC24" s="31"/>
      <c r="BD24" s="31"/>
      <c r="BE24" s="31"/>
      <c r="BF24" s="31"/>
      <c r="BG24" s="31"/>
      <c r="BH24" s="31"/>
      <c r="BI24" s="31"/>
    </row>
    <row r="25" spans="2:61" s="46" customFormat="1" ht="15">
      <c r="B25" s="47" t="s">
        <v>878</v>
      </c>
      <c r="C25" s="47" t="s">
        <v>949</v>
      </c>
      <c r="D25" s="260" t="s">
        <v>0</v>
      </c>
      <c r="E25" s="261" t="s">
        <v>1003</v>
      </c>
      <c r="F25" s="49" t="s">
        <v>110</v>
      </c>
      <c r="G25" s="49" t="s">
        <v>417</v>
      </c>
      <c r="H25" s="53"/>
      <c r="I25" s="53"/>
      <c r="J25" s="53"/>
      <c r="K25" s="53"/>
      <c r="L25" s="53"/>
      <c r="M25" s="53"/>
      <c r="N25" s="53"/>
      <c r="O25" s="53"/>
      <c r="P25" s="53"/>
      <c r="Q25" s="53"/>
      <c r="R25" s="53"/>
      <c r="S25" s="53"/>
      <c r="T25" s="53"/>
      <c r="U25" s="53"/>
      <c r="V25" s="53"/>
      <c r="W25" s="53"/>
      <c r="X25" s="53"/>
      <c r="Y25" s="53"/>
      <c r="Z25" s="57">
        <f t="shared" si="0"/>
        <v>0</v>
      </c>
      <c r="AA25" s="57">
        <f t="shared" si="1"/>
        <v>0</v>
      </c>
      <c r="AB25" s="57">
        <f t="shared" si="2"/>
        <v>0</v>
      </c>
      <c r="AC25" s="55"/>
      <c r="AD25" s="49"/>
      <c r="AE25" s="53"/>
      <c r="AF25" s="55"/>
      <c r="AG25" s="49"/>
      <c r="AH25" s="53"/>
      <c r="AI25" s="49"/>
      <c r="AJ25" s="55"/>
      <c r="AK25" s="49"/>
      <c r="AL25" s="57">
        <f t="shared" si="7"/>
        <v>0</v>
      </c>
      <c r="AM25" s="57">
        <f t="shared" si="3"/>
        <v>0</v>
      </c>
      <c r="AN25" s="57">
        <f t="shared" si="4"/>
        <v>0</v>
      </c>
      <c r="AO25" s="57">
        <f t="shared" si="5"/>
        <v>0</v>
      </c>
      <c r="AP25" s="57">
        <f t="shared" si="6"/>
        <v>0</v>
      </c>
      <c r="AQ25" s="53"/>
      <c r="AR25" s="53"/>
      <c r="AS25" s="53"/>
      <c r="AT25" s="53"/>
      <c r="AU25" s="53"/>
      <c r="AV25" s="53"/>
      <c r="AW25" s="31"/>
      <c r="AX25" s="31"/>
      <c r="AY25" s="31"/>
      <c r="AZ25" s="31"/>
      <c r="BA25" s="31"/>
      <c r="BB25" s="31"/>
      <c r="BC25" s="31"/>
      <c r="BD25" s="31"/>
      <c r="BE25" s="31"/>
      <c r="BF25" s="31"/>
      <c r="BG25" s="31"/>
      <c r="BH25" s="31"/>
      <c r="BI25" s="31"/>
    </row>
    <row r="26" spans="2:61" s="31" customFormat="1" ht="15">
      <c r="B26" s="47" t="s">
        <v>879</v>
      </c>
      <c r="C26" s="47" t="s">
        <v>853</v>
      </c>
      <c r="D26" s="260" t="s">
        <v>0</v>
      </c>
      <c r="E26" s="261" t="s">
        <v>1003</v>
      </c>
      <c r="F26" s="49" t="s">
        <v>111</v>
      </c>
      <c r="G26" s="49" t="s">
        <v>535</v>
      </c>
      <c r="H26" s="53"/>
      <c r="I26" s="53"/>
      <c r="J26" s="53"/>
      <c r="K26" s="53"/>
      <c r="L26" s="53"/>
      <c r="M26" s="53"/>
      <c r="N26" s="53"/>
      <c r="O26" s="53"/>
      <c r="P26" s="53"/>
      <c r="Q26" s="53"/>
      <c r="R26" s="53"/>
      <c r="S26" s="53"/>
      <c r="T26" s="53"/>
      <c r="U26" s="53"/>
      <c r="V26" s="53"/>
      <c r="W26" s="53"/>
      <c r="X26" s="53"/>
      <c r="Y26" s="53"/>
      <c r="Z26" s="57">
        <f t="shared" si="0"/>
        <v>0</v>
      </c>
      <c r="AA26" s="57">
        <f t="shared" si="1"/>
        <v>0</v>
      </c>
      <c r="AB26" s="57">
        <f t="shared" si="2"/>
        <v>0</v>
      </c>
      <c r="AC26" s="55"/>
      <c r="AD26" s="49"/>
      <c r="AE26" s="53"/>
      <c r="AF26" s="55"/>
      <c r="AG26" s="49"/>
      <c r="AH26" s="53"/>
      <c r="AI26" s="49"/>
      <c r="AJ26" s="55"/>
      <c r="AK26" s="49"/>
      <c r="AL26" s="57">
        <f t="shared" si="7"/>
        <v>0</v>
      </c>
      <c r="AM26" s="57">
        <f t="shared" si="3"/>
        <v>0</v>
      </c>
      <c r="AN26" s="57">
        <f t="shared" si="4"/>
        <v>0</v>
      </c>
      <c r="AO26" s="57">
        <f t="shared" si="5"/>
        <v>0</v>
      </c>
      <c r="AP26" s="57">
        <f t="shared" si="6"/>
        <v>0</v>
      </c>
      <c r="AQ26" s="53"/>
      <c r="AR26" s="53"/>
      <c r="AS26" s="53"/>
      <c r="AT26" s="53"/>
      <c r="AU26" s="53"/>
      <c r="AV26" s="53"/>
    </row>
    <row r="27" spans="2:61" s="31" customFormat="1" ht="15">
      <c r="B27" s="47" t="s">
        <v>880</v>
      </c>
      <c r="C27" s="47" t="s">
        <v>853</v>
      </c>
      <c r="D27" s="260" t="s">
        <v>0</v>
      </c>
      <c r="E27" s="261" t="s">
        <v>1003</v>
      </c>
      <c r="F27" s="49" t="s">
        <v>111</v>
      </c>
      <c r="G27" s="49" t="s">
        <v>112</v>
      </c>
      <c r="H27" s="53"/>
      <c r="I27" s="53"/>
      <c r="J27" s="53"/>
      <c r="K27" s="53"/>
      <c r="L27" s="53"/>
      <c r="M27" s="53"/>
      <c r="N27" s="53"/>
      <c r="O27" s="53"/>
      <c r="P27" s="53"/>
      <c r="Q27" s="53"/>
      <c r="R27" s="53"/>
      <c r="S27" s="53"/>
      <c r="T27" s="53"/>
      <c r="U27" s="53"/>
      <c r="V27" s="53"/>
      <c r="W27" s="53"/>
      <c r="X27" s="53"/>
      <c r="Y27" s="53"/>
      <c r="Z27" s="57">
        <f t="shared" si="0"/>
        <v>0</v>
      </c>
      <c r="AA27" s="57">
        <f t="shared" si="1"/>
        <v>0</v>
      </c>
      <c r="AB27" s="57">
        <f t="shared" si="2"/>
        <v>0</v>
      </c>
      <c r="AC27" s="55"/>
      <c r="AD27" s="49"/>
      <c r="AE27" s="53"/>
      <c r="AF27" s="55"/>
      <c r="AG27" s="49"/>
      <c r="AH27" s="53"/>
      <c r="AI27" s="49"/>
      <c r="AJ27" s="55"/>
      <c r="AK27" s="49"/>
      <c r="AL27" s="57">
        <f t="shared" si="7"/>
        <v>0</v>
      </c>
      <c r="AM27" s="57">
        <f t="shared" si="3"/>
        <v>0</v>
      </c>
      <c r="AN27" s="57">
        <f t="shared" si="4"/>
        <v>0</v>
      </c>
      <c r="AO27" s="57">
        <f t="shared" si="5"/>
        <v>0</v>
      </c>
      <c r="AP27" s="57">
        <f t="shared" si="6"/>
        <v>0</v>
      </c>
      <c r="AQ27" s="53"/>
      <c r="AR27" s="53"/>
      <c r="AS27" s="53"/>
      <c r="AT27" s="53"/>
      <c r="AU27" s="53"/>
      <c r="AV27" s="53"/>
    </row>
    <row r="28" spans="2:61" s="31" customFormat="1" ht="15">
      <c r="B28" s="47" t="s">
        <v>881</v>
      </c>
      <c r="C28" s="47" t="s">
        <v>854</v>
      </c>
      <c r="D28" s="260" t="s">
        <v>0</v>
      </c>
      <c r="E28" s="261" t="s">
        <v>1003</v>
      </c>
      <c r="F28" s="49" t="s">
        <v>111</v>
      </c>
      <c r="G28" s="49" t="s">
        <v>113</v>
      </c>
      <c r="H28" s="53"/>
      <c r="I28" s="53"/>
      <c r="J28" s="53"/>
      <c r="K28" s="53"/>
      <c r="L28" s="53"/>
      <c r="M28" s="53"/>
      <c r="N28" s="53"/>
      <c r="O28" s="53"/>
      <c r="P28" s="53"/>
      <c r="Q28" s="53"/>
      <c r="R28" s="53"/>
      <c r="S28" s="53"/>
      <c r="T28" s="53"/>
      <c r="U28" s="53"/>
      <c r="V28" s="53"/>
      <c r="W28" s="53"/>
      <c r="X28" s="53"/>
      <c r="Y28" s="53"/>
      <c r="Z28" s="57">
        <f t="shared" si="0"/>
        <v>0</v>
      </c>
      <c r="AA28" s="57">
        <f t="shared" si="1"/>
        <v>0</v>
      </c>
      <c r="AB28" s="57">
        <f t="shared" si="2"/>
        <v>0</v>
      </c>
      <c r="AC28" s="55"/>
      <c r="AD28" s="49"/>
      <c r="AE28" s="53"/>
      <c r="AF28" s="55"/>
      <c r="AG28" s="49"/>
      <c r="AH28" s="53"/>
      <c r="AI28" s="49"/>
      <c r="AJ28" s="55"/>
      <c r="AK28" s="49"/>
      <c r="AL28" s="57">
        <f t="shared" si="7"/>
        <v>0</v>
      </c>
      <c r="AM28" s="57">
        <f t="shared" si="3"/>
        <v>0</v>
      </c>
      <c r="AN28" s="57">
        <f t="shared" si="4"/>
        <v>0</v>
      </c>
      <c r="AO28" s="57">
        <f t="shared" si="5"/>
        <v>0</v>
      </c>
      <c r="AP28" s="57">
        <f t="shared" si="6"/>
        <v>0</v>
      </c>
      <c r="AQ28" s="53"/>
      <c r="AR28" s="53"/>
      <c r="AS28" s="53"/>
      <c r="AT28" s="53"/>
      <c r="AU28" s="53"/>
      <c r="AV28" s="53"/>
    </row>
    <row r="29" spans="2:61" s="31" customFormat="1" ht="15">
      <c r="B29" s="47" t="s">
        <v>882</v>
      </c>
      <c r="C29" s="47" t="s">
        <v>855</v>
      </c>
      <c r="D29" s="260" t="s">
        <v>0</v>
      </c>
      <c r="E29" s="261" t="s">
        <v>1003</v>
      </c>
      <c r="F29" s="49" t="s">
        <v>111</v>
      </c>
      <c r="G29" s="49" t="s">
        <v>536</v>
      </c>
      <c r="H29" s="53"/>
      <c r="I29" s="53"/>
      <c r="J29" s="53"/>
      <c r="K29" s="53"/>
      <c r="L29" s="53"/>
      <c r="M29" s="53"/>
      <c r="N29" s="53"/>
      <c r="O29" s="53"/>
      <c r="P29" s="53"/>
      <c r="Q29" s="53"/>
      <c r="R29" s="53"/>
      <c r="S29" s="53"/>
      <c r="T29" s="53"/>
      <c r="U29" s="53"/>
      <c r="V29" s="53"/>
      <c r="W29" s="53"/>
      <c r="X29" s="53"/>
      <c r="Y29" s="53"/>
      <c r="Z29" s="57">
        <f t="shared" si="0"/>
        <v>0</v>
      </c>
      <c r="AA29" s="57">
        <f t="shared" si="1"/>
        <v>0</v>
      </c>
      <c r="AB29" s="57">
        <f t="shared" si="2"/>
        <v>0</v>
      </c>
      <c r="AC29" s="55"/>
      <c r="AD29" s="49"/>
      <c r="AE29" s="53"/>
      <c r="AF29" s="55"/>
      <c r="AG29" s="49"/>
      <c r="AH29" s="53"/>
      <c r="AI29" s="49"/>
      <c r="AJ29" s="55"/>
      <c r="AK29" s="49"/>
      <c r="AL29" s="57">
        <f t="shared" si="7"/>
        <v>0</v>
      </c>
      <c r="AM29" s="57">
        <f t="shared" si="3"/>
        <v>0</v>
      </c>
      <c r="AN29" s="57">
        <f t="shared" si="4"/>
        <v>0</v>
      </c>
      <c r="AO29" s="57">
        <f t="shared" si="5"/>
        <v>0</v>
      </c>
      <c r="AP29" s="57">
        <f t="shared" si="6"/>
        <v>0</v>
      </c>
      <c r="AQ29" s="53"/>
      <c r="AR29" s="53"/>
      <c r="AS29" s="53"/>
      <c r="AT29" s="53"/>
      <c r="AU29" s="53"/>
      <c r="AV29" s="53"/>
    </row>
    <row r="30" spans="2:61" s="31" customFormat="1" ht="15">
      <c r="B30" s="47" t="s">
        <v>883</v>
      </c>
      <c r="C30" s="47" t="s">
        <v>855</v>
      </c>
      <c r="D30" s="260" t="s">
        <v>0</v>
      </c>
      <c r="E30" s="261" t="s">
        <v>1003</v>
      </c>
      <c r="F30" s="49" t="s">
        <v>111</v>
      </c>
      <c r="G30" s="49" t="s">
        <v>114</v>
      </c>
      <c r="H30" s="53"/>
      <c r="I30" s="53"/>
      <c r="J30" s="53"/>
      <c r="K30" s="53"/>
      <c r="L30" s="53"/>
      <c r="M30" s="53"/>
      <c r="N30" s="53"/>
      <c r="O30" s="53"/>
      <c r="P30" s="53"/>
      <c r="Q30" s="53"/>
      <c r="R30" s="53"/>
      <c r="S30" s="53"/>
      <c r="T30" s="53"/>
      <c r="U30" s="53"/>
      <c r="V30" s="53"/>
      <c r="W30" s="53"/>
      <c r="X30" s="53"/>
      <c r="Y30" s="53"/>
      <c r="Z30" s="57">
        <f t="shared" si="0"/>
        <v>0</v>
      </c>
      <c r="AA30" s="57">
        <f t="shared" si="1"/>
        <v>0</v>
      </c>
      <c r="AB30" s="57">
        <f t="shared" si="2"/>
        <v>0</v>
      </c>
      <c r="AC30" s="55"/>
      <c r="AD30" s="49"/>
      <c r="AE30" s="53"/>
      <c r="AF30" s="55"/>
      <c r="AG30" s="49"/>
      <c r="AH30" s="53"/>
      <c r="AI30" s="49"/>
      <c r="AJ30" s="55"/>
      <c r="AK30" s="49"/>
      <c r="AL30" s="57">
        <f t="shared" si="7"/>
        <v>0</v>
      </c>
      <c r="AM30" s="57">
        <f t="shared" si="3"/>
        <v>0</v>
      </c>
      <c r="AN30" s="57">
        <f t="shared" si="4"/>
        <v>0</v>
      </c>
      <c r="AO30" s="57">
        <f t="shared" si="5"/>
        <v>0</v>
      </c>
      <c r="AP30" s="57">
        <f t="shared" si="6"/>
        <v>0</v>
      </c>
      <c r="AQ30" s="53"/>
      <c r="AR30" s="53"/>
      <c r="AS30" s="53"/>
      <c r="AT30" s="53"/>
      <c r="AU30" s="53"/>
      <c r="AV30" s="53"/>
    </row>
    <row r="31" spans="2:61" s="31" customFormat="1" ht="15">
      <c r="B31" s="47" t="s">
        <v>884</v>
      </c>
      <c r="C31" s="47" t="s">
        <v>856</v>
      </c>
      <c r="D31" s="260" t="s">
        <v>0</v>
      </c>
      <c r="E31" s="261" t="s">
        <v>1003</v>
      </c>
      <c r="F31" s="49" t="s">
        <v>111</v>
      </c>
      <c r="G31" s="49" t="s">
        <v>115</v>
      </c>
      <c r="H31" s="53"/>
      <c r="I31" s="53"/>
      <c r="J31" s="53"/>
      <c r="K31" s="53"/>
      <c r="L31" s="53"/>
      <c r="M31" s="53"/>
      <c r="N31" s="53"/>
      <c r="O31" s="53"/>
      <c r="P31" s="53"/>
      <c r="Q31" s="53"/>
      <c r="R31" s="53"/>
      <c r="S31" s="53"/>
      <c r="T31" s="53"/>
      <c r="U31" s="53"/>
      <c r="V31" s="53"/>
      <c r="W31" s="53"/>
      <c r="X31" s="53"/>
      <c r="Y31" s="53"/>
      <c r="Z31" s="57">
        <f t="shared" si="0"/>
        <v>0</v>
      </c>
      <c r="AA31" s="57">
        <f t="shared" si="1"/>
        <v>0</v>
      </c>
      <c r="AB31" s="57">
        <f t="shared" si="2"/>
        <v>0</v>
      </c>
      <c r="AC31" s="55"/>
      <c r="AD31" s="49"/>
      <c r="AE31" s="53"/>
      <c r="AF31" s="55"/>
      <c r="AG31" s="49"/>
      <c r="AH31" s="53"/>
      <c r="AI31" s="49"/>
      <c r="AJ31" s="55"/>
      <c r="AK31" s="49"/>
      <c r="AL31" s="57">
        <f t="shared" si="7"/>
        <v>0</v>
      </c>
      <c r="AM31" s="57">
        <f t="shared" si="3"/>
        <v>0</v>
      </c>
      <c r="AN31" s="57">
        <f t="shared" si="4"/>
        <v>0</v>
      </c>
      <c r="AO31" s="57">
        <f t="shared" si="5"/>
        <v>0</v>
      </c>
      <c r="AP31" s="57">
        <f t="shared" si="6"/>
        <v>0</v>
      </c>
      <c r="AQ31" s="53"/>
      <c r="AR31" s="53"/>
      <c r="AS31" s="53"/>
      <c r="AT31" s="53"/>
      <c r="AU31" s="53"/>
      <c r="AV31" s="53"/>
    </row>
    <row r="32" spans="2:61" s="46" customFormat="1" ht="15">
      <c r="B32" s="47" t="s">
        <v>885</v>
      </c>
      <c r="C32" s="47" t="s">
        <v>956</v>
      </c>
      <c r="D32" s="260" t="s">
        <v>0</v>
      </c>
      <c r="E32" s="261" t="s">
        <v>1003</v>
      </c>
      <c r="F32" s="49" t="s">
        <v>111</v>
      </c>
      <c r="G32" s="49" t="s">
        <v>116</v>
      </c>
      <c r="H32" s="53"/>
      <c r="I32" s="53"/>
      <c r="J32" s="53"/>
      <c r="K32" s="53"/>
      <c r="L32" s="53"/>
      <c r="M32" s="53"/>
      <c r="N32" s="53"/>
      <c r="O32" s="53"/>
      <c r="P32" s="53"/>
      <c r="Q32" s="53"/>
      <c r="R32" s="53"/>
      <c r="S32" s="53"/>
      <c r="T32" s="53"/>
      <c r="U32" s="53"/>
      <c r="V32" s="53"/>
      <c r="W32" s="53"/>
      <c r="X32" s="53"/>
      <c r="Y32" s="53"/>
      <c r="Z32" s="57">
        <f t="shared" si="0"/>
        <v>0</v>
      </c>
      <c r="AA32" s="57">
        <f t="shared" si="1"/>
        <v>0</v>
      </c>
      <c r="AB32" s="57">
        <f t="shared" si="2"/>
        <v>0</v>
      </c>
      <c r="AC32" s="55"/>
      <c r="AD32" s="49"/>
      <c r="AE32" s="53"/>
      <c r="AF32" s="55"/>
      <c r="AG32" s="49"/>
      <c r="AH32" s="53"/>
      <c r="AI32" s="49"/>
      <c r="AJ32" s="55"/>
      <c r="AK32" s="49"/>
      <c r="AL32" s="57">
        <f t="shared" si="7"/>
        <v>0</v>
      </c>
      <c r="AM32" s="57">
        <f t="shared" si="3"/>
        <v>0</v>
      </c>
      <c r="AN32" s="57">
        <f t="shared" si="4"/>
        <v>0</v>
      </c>
      <c r="AO32" s="57">
        <f t="shared" si="5"/>
        <v>0</v>
      </c>
      <c r="AP32" s="57">
        <f t="shared" si="6"/>
        <v>0</v>
      </c>
      <c r="AQ32" s="53"/>
      <c r="AR32" s="53"/>
      <c r="AS32" s="53"/>
      <c r="AT32" s="53"/>
      <c r="AU32" s="53"/>
      <c r="AV32" s="53"/>
      <c r="AW32" s="31"/>
      <c r="AX32" s="31"/>
      <c r="AY32" s="31"/>
      <c r="AZ32" s="31"/>
      <c r="BA32" s="31"/>
      <c r="BB32" s="31"/>
      <c r="BC32" s="31"/>
      <c r="BD32" s="31"/>
      <c r="BE32" s="31"/>
      <c r="BF32" s="31"/>
      <c r="BG32" s="31"/>
      <c r="BH32" s="31"/>
      <c r="BI32" s="31"/>
    </row>
    <row r="33" spans="2:61" s="31" customFormat="1" ht="15">
      <c r="B33" s="47" t="s">
        <v>886</v>
      </c>
      <c r="C33" s="47" t="s">
        <v>956</v>
      </c>
      <c r="D33" s="260" t="s">
        <v>0</v>
      </c>
      <c r="E33" s="261" t="s">
        <v>1003</v>
      </c>
      <c r="F33" s="49" t="s">
        <v>111</v>
      </c>
      <c r="G33" s="49" t="s">
        <v>117</v>
      </c>
      <c r="H33" s="53"/>
      <c r="I33" s="53"/>
      <c r="J33" s="53"/>
      <c r="K33" s="53"/>
      <c r="L33" s="53"/>
      <c r="M33" s="53"/>
      <c r="N33" s="53"/>
      <c r="O33" s="53"/>
      <c r="P33" s="53"/>
      <c r="Q33" s="53"/>
      <c r="R33" s="53"/>
      <c r="S33" s="53"/>
      <c r="T33" s="53"/>
      <c r="U33" s="53"/>
      <c r="V33" s="53"/>
      <c r="W33" s="53"/>
      <c r="X33" s="53"/>
      <c r="Y33" s="53"/>
      <c r="Z33" s="57">
        <f t="shared" si="0"/>
        <v>0</v>
      </c>
      <c r="AA33" s="57">
        <f t="shared" si="1"/>
        <v>0</v>
      </c>
      <c r="AB33" s="57">
        <f t="shared" si="2"/>
        <v>0</v>
      </c>
      <c r="AC33" s="55"/>
      <c r="AD33" s="49"/>
      <c r="AE33" s="53"/>
      <c r="AF33" s="55"/>
      <c r="AG33" s="49"/>
      <c r="AH33" s="53"/>
      <c r="AI33" s="49"/>
      <c r="AJ33" s="55"/>
      <c r="AK33" s="49"/>
      <c r="AL33" s="57">
        <f>IFERROR(AH33/AJ33, 0)</f>
        <v>0</v>
      </c>
      <c r="AM33" s="57">
        <f>Z33-6*AL33</f>
        <v>0</v>
      </c>
      <c r="AN33" s="57">
        <f t="shared" si="4"/>
        <v>0</v>
      </c>
      <c r="AO33" s="57">
        <f t="shared" si="5"/>
        <v>0</v>
      </c>
      <c r="AP33" s="57">
        <f t="shared" si="6"/>
        <v>0</v>
      </c>
      <c r="AQ33" s="53"/>
      <c r="AR33" s="53"/>
      <c r="AS33" s="53"/>
      <c r="AT33" s="53"/>
      <c r="AU33" s="53"/>
      <c r="AV33" s="53"/>
    </row>
    <row r="34" spans="2:61" s="31" customFormat="1" ht="15">
      <c r="B34" s="47" t="s">
        <v>887</v>
      </c>
      <c r="C34" s="47" t="s">
        <v>956</v>
      </c>
      <c r="D34" s="260" t="s">
        <v>0</v>
      </c>
      <c r="E34" s="261" t="s">
        <v>1003</v>
      </c>
      <c r="F34" s="49" t="s">
        <v>111</v>
      </c>
      <c r="G34" s="49" t="s">
        <v>248</v>
      </c>
      <c r="H34" s="53"/>
      <c r="I34" s="53"/>
      <c r="J34" s="53"/>
      <c r="K34" s="53"/>
      <c r="L34" s="53"/>
      <c r="M34" s="53"/>
      <c r="N34" s="53"/>
      <c r="O34" s="53"/>
      <c r="P34" s="53"/>
      <c r="Q34" s="53"/>
      <c r="R34" s="53"/>
      <c r="S34" s="53"/>
      <c r="T34" s="53"/>
      <c r="U34" s="53"/>
      <c r="V34" s="53"/>
      <c r="W34" s="53"/>
      <c r="X34" s="53"/>
      <c r="Y34" s="53"/>
      <c r="Z34" s="57">
        <f t="shared" si="0"/>
        <v>0</v>
      </c>
      <c r="AA34" s="57">
        <f t="shared" si="1"/>
        <v>0</v>
      </c>
      <c r="AB34" s="57">
        <f t="shared" si="2"/>
        <v>0</v>
      </c>
      <c r="AC34" s="55"/>
      <c r="AD34" s="49"/>
      <c r="AE34" s="53"/>
      <c r="AF34" s="55"/>
      <c r="AG34" s="49"/>
      <c r="AH34" s="53"/>
      <c r="AI34" s="49"/>
      <c r="AJ34" s="55"/>
      <c r="AK34" s="49"/>
      <c r="AL34" s="57">
        <f t="shared" si="7"/>
        <v>0</v>
      </c>
      <c r="AM34" s="57">
        <f t="shared" si="3"/>
        <v>0</v>
      </c>
      <c r="AN34" s="57">
        <f t="shared" si="4"/>
        <v>0</v>
      </c>
      <c r="AO34" s="57">
        <f t="shared" si="5"/>
        <v>0</v>
      </c>
      <c r="AP34" s="57">
        <f t="shared" si="6"/>
        <v>0</v>
      </c>
      <c r="AQ34" s="53"/>
      <c r="AR34" s="53"/>
      <c r="AS34" s="53"/>
      <c r="AT34" s="53"/>
      <c r="AU34" s="53"/>
      <c r="AV34" s="53"/>
    </row>
    <row r="35" spans="2:61" s="31" customFormat="1" ht="15">
      <c r="B35" s="47" t="s">
        <v>888</v>
      </c>
      <c r="C35" s="47" t="s">
        <v>956</v>
      </c>
      <c r="D35" s="260" t="s">
        <v>0</v>
      </c>
      <c r="E35" s="261" t="s">
        <v>1003</v>
      </c>
      <c r="F35" s="49" t="s">
        <v>111</v>
      </c>
      <c r="G35" s="49" t="s">
        <v>122</v>
      </c>
      <c r="H35" s="53"/>
      <c r="I35" s="53"/>
      <c r="J35" s="53"/>
      <c r="K35" s="53"/>
      <c r="L35" s="53"/>
      <c r="M35" s="53"/>
      <c r="N35" s="53"/>
      <c r="O35" s="53"/>
      <c r="P35" s="53"/>
      <c r="Q35" s="53"/>
      <c r="R35" s="53"/>
      <c r="S35" s="53"/>
      <c r="T35" s="53"/>
      <c r="U35" s="53"/>
      <c r="V35" s="53"/>
      <c r="W35" s="53"/>
      <c r="X35" s="53"/>
      <c r="Y35" s="53"/>
      <c r="Z35" s="57">
        <f t="shared" si="0"/>
        <v>0</v>
      </c>
      <c r="AA35" s="57">
        <f t="shared" si="1"/>
        <v>0</v>
      </c>
      <c r="AB35" s="57">
        <f t="shared" si="2"/>
        <v>0</v>
      </c>
      <c r="AC35" s="55"/>
      <c r="AD35" s="49"/>
      <c r="AE35" s="53"/>
      <c r="AF35" s="55"/>
      <c r="AG35" s="49"/>
      <c r="AH35" s="53"/>
      <c r="AI35" s="49"/>
      <c r="AJ35" s="55"/>
      <c r="AK35" s="49"/>
      <c r="AL35" s="57">
        <f t="shared" si="7"/>
        <v>0</v>
      </c>
      <c r="AM35" s="57">
        <f t="shared" si="3"/>
        <v>0</v>
      </c>
      <c r="AN35" s="57">
        <f t="shared" si="4"/>
        <v>0</v>
      </c>
      <c r="AO35" s="57">
        <f t="shared" si="5"/>
        <v>0</v>
      </c>
      <c r="AP35" s="57">
        <f t="shared" si="6"/>
        <v>0</v>
      </c>
      <c r="AQ35" s="53"/>
      <c r="AR35" s="53"/>
      <c r="AS35" s="53"/>
      <c r="AT35" s="53"/>
      <c r="AU35" s="53"/>
      <c r="AV35" s="53"/>
    </row>
    <row r="36" spans="2:61" s="46" customFormat="1" ht="15">
      <c r="B36" s="47" t="s">
        <v>889</v>
      </c>
      <c r="C36" s="47" t="s">
        <v>956</v>
      </c>
      <c r="D36" s="260" t="s">
        <v>0</v>
      </c>
      <c r="E36" s="261" t="s">
        <v>1003</v>
      </c>
      <c r="F36" s="49" t="s">
        <v>118</v>
      </c>
      <c r="G36" s="49" t="s">
        <v>119</v>
      </c>
      <c r="H36" s="53"/>
      <c r="I36" s="53"/>
      <c r="J36" s="53"/>
      <c r="K36" s="53"/>
      <c r="L36" s="53"/>
      <c r="M36" s="53"/>
      <c r="N36" s="53"/>
      <c r="O36" s="53"/>
      <c r="P36" s="53"/>
      <c r="Q36" s="53"/>
      <c r="R36" s="53"/>
      <c r="S36" s="53"/>
      <c r="T36" s="53"/>
      <c r="U36" s="53"/>
      <c r="V36" s="53"/>
      <c r="W36" s="53"/>
      <c r="X36" s="53"/>
      <c r="Y36" s="53"/>
      <c r="Z36" s="57">
        <f t="shared" si="0"/>
        <v>0</v>
      </c>
      <c r="AA36" s="57">
        <f t="shared" si="1"/>
        <v>0</v>
      </c>
      <c r="AB36" s="57">
        <f t="shared" si="2"/>
        <v>0</v>
      </c>
      <c r="AC36" s="55"/>
      <c r="AD36" s="49"/>
      <c r="AE36" s="53"/>
      <c r="AF36" s="55"/>
      <c r="AG36" s="49"/>
      <c r="AH36" s="53"/>
      <c r="AI36" s="49"/>
      <c r="AJ36" s="55"/>
      <c r="AK36" s="49"/>
      <c r="AL36" s="57">
        <f t="shared" si="7"/>
        <v>0</v>
      </c>
      <c r="AM36" s="57">
        <f t="shared" si="3"/>
        <v>0</v>
      </c>
      <c r="AN36" s="57">
        <f t="shared" si="4"/>
        <v>0</v>
      </c>
      <c r="AO36" s="57">
        <f t="shared" si="5"/>
        <v>0</v>
      </c>
      <c r="AP36" s="57">
        <f t="shared" si="6"/>
        <v>0</v>
      </c>
      <c r="AQ36" s="53"/>
      <c r="AR36" s="53"/>
      <c r="AS36" s="53"/>
      <c r="AT36" s="53"/>
      <c r="AU36" s="53"/>
      <c r="AV36" s="53"/>
      <c r="AW36" s="31"/>
      <c r="AX36" s="31"/>
      <c r="AY36" s="31"/>
      <c r="AZ36" s="31"/>
      <c r="BA36" s="31"/>
      <c r="BB36" s="31"/>
      <c r="BC36" s="31"/>
      <c r="BD36" s="31"/>
      <c r="BE36" s="31"/>
      <c r="BF36" s="31"/>
      <c r="BG36" s="31"/>
      <c r="BH36" s="31"/>
      <c r="BI36" s="31"/>
    </row>
    <row r="37" spans="2:61" s="46" customFormat="1" ht="15">
      <c r="B37" s="47" t="s">
        <v>890</v>
      </c>
      <c r="C37" s="47" t="s">
        <v>956</v>
      </c>
      <c r="D37" s="260" t="s">
        <v>0</v>
      </c>
      <c r="E37" s="261" t="s">
        <v>1003</v>
      </c>
      <c r="F37" s="49" t="s">
        <v>118</v>
      </c>
      <c r="G37" s="49" t="s">
        <v>120</v>
      </c>
      <c r="H37" s="53"/>
      <c r="I37" s="53"/>
      <c r="J37" s="53"/>
      <c r="K37" s="53"/>
      <c r="L37" s="53"/>
      <c r="M37" s="53"/>
      <c r="N37" s="53"/>
      <c r="O37" s="53"/>
      <c r="P37" s="53"/>
      <c r="Q37" s="53"/>
      <c r="R37" s="53"/>
      <c r="S37" s="53"/>
      <c r="T37" s="53"/>
      <c r="U37" s="53"/>
      <c r="V37" s="53"/>
      <c r="W37" s="53"/>
      <c r="X37" s="53"/>
      <c r="Y37" s="53"/>
      <c r="Z37" s="57">
        <f t="shared" si="0"/>
        <v>0</v>
      </c>
      <c r="AA37" s="57">
        <f t="shared" si="1"/>
        <v>0</v>
      </c>
      <c r="AB37" s="57">
        <f t="shared" si="2"/>
        <v>0</v>
      </c>
      <c r="AC37" s="55"/>
      <c r="AD37" s="49"/>
      <c r="AE37" s="53"/>
      <c r="AF37" s="55"/>
      <c r="AG37" s="49"/>
      <c r="AH37" s="53"/>
      <c r="AI37" s="49"/>
      <c r="AJ37" s="55"/>
      <c r="AK37" s="49"/>
      <c r="AL37" s="57">
        <f t="shared" si="7"/>
        <v>0</v>
      </c>
      <c r="AM37" s="57">
        <f t="shared" si="3"/>
        <v>0</v>
      </c>
      <c r="AN37" s="57">
        <f t="shared" si="4"/>
        <v>0</v>
      </c>
      <c r="AO37" s="57">
        <f t="shared" si="5"/>
        <v>0</v>
      </c>
      <c r="AP37" s="57">
        <f t="shared" si="6"/>
        <v>0</v>
      </c>
      <c r="AQ37" s="53"/>
      <c r="AR37" s="53"/>
      <c r="AS37" s="53"/>
      <c r="AT37" s="53"/>
      <c r="AU37" s="53"/>
      <c r="AV37" s="53"/>
      <c r="AW37" s="31"/>
      <c r="AX37" s="31"/>
      <c r="AY37" s="31"/>
      <c r="AZ37" s="31"/>
      <c r="BA37" s="31"/>
      <c r="BB37" s="31"/>
      <c r="BC37" s="31"/>
      <c r="BD37" s="31"/>
      <c r="BE37" s="31"/>
      <c r="BF37" s="31"/>
      <c r="BG37" s="31"/>
      <c r="BH37" s="31"/>
      <c r="BI37" s="31"/>
    </row>
    <row r="38" spans="2:61" s="46" customFormat="1" ht="15">
      <c r="B38" s="47" t="s">
        <v>891</v>
      </c>
      <c r="C38" s="47" t="s">
        <v>956</v>
      </c>
      <c r="D38" s="260" t="s">
        <v>0</v>
      </c>
      <c r="E38" s="261" t="s">
        <v>1003</v>
      </c>
      <c r="F38" s="49" t="s">
        <v>118</v>
      </c>
      <c r="G38" s="49" t="s">
        <v>121</v>
      </c>
      <c r="H38" s="53"/>
      <c r="I38" s="53"/>
      <c r="J38" s="53"/>
      <c r="K38" s="53"/>
      <c r="L38" s="53"/>
      <c r="M38" s="53"/>
      <c r="N38" s="53"/>
      <c r="O38" s="53"/>
      <c r="P38" s="53"/>
      <c r="Q38" s="53"/>
      <c r="R38" s="53"/>
      <c r="S38" s="53"/>
      <c r="T38" s="53"/>
      <c r="U38" s="53"/>
      <c r="V38" s="53"/>
      <c r="W38" s="53"/>
      <c r="X38" s="53"/>
      <c r="Y38" s="53"/>
      <c r="Z38" s="57">
        <f t="shared" si="0"/>
        <v>0</v>
      </c>
      <c r="AA38" s="57">
        <f t="shared" si="1"/>
        <v>0</v>
      </c>
      <c r="AB38" s="57">
        <f t="shared" si="2"/>
        <v>0</v>
      </c>
      <c r="AC38" s="55"/>
      <c r="AD38" s="49"/>
      <c r="AE38" s="53"/>
      <c r="AF38" s="55"/>
      <c r="AG38" s="49"/>
      <c r="AH38" s="53"/>
      <c r="AI38" s="49"/>
      <c r="AJ38" s="55"/>
      <c r="AK38" s="49"/>
      <c r="AL38" s="57">
        <f t="shared" si="7"/>
        <v>0</v>
      </c>
      <c r="AM38" s="57">
        <f t="shared" si="3"/>
        <v>0</v>
      </c>
      <c r="AN38" s="57">
        <f t="shared" si="4"/>
        <v>0</v>
      </c>
      <c r="AO38" s="57">
        <f t="shared" si="5"/>
        <v>0</v>
      </c>
      <c r="AP38" s="57">
        <f t="shared" si="6"/>
        <v>0</v>
      </c>
      <c r="AQ38" s="53"/>
      <c r="AR38" s="53"/>
      <c r="AS38" s="53"/>
      <c r="AT38" s="53"/>
      <c r="AU38" s="53"/>
      <c r="AV38" s="53"/>
      <c r="AW38" s="31"/>
      <c r="AX38" s="31"/>
      <c r="AY38" s="31"/>
      <c r="AZ38" s="31"/>
      <c r="BA38" s="31"/>
      <c r="BB38" s="31"/>
      <c r="BC38" s="31"/>
      <c r="BD38" s="31"/>
      <c r="BE38" s="31"/>
      <c r="BF38" s="31"/>
      <c r="BG38" s="31"/>
      <c r="BH38" s="31"/>
      <c r="BI38" s="31"/>
    </row>
    <row r="39" spans="2:61" s="46" customFormat="1" ht="15">
      <c r="B39" s="47" t="s">
        <v>892</v>
      </c>
      <c r="C39" s="47" t="s">
        <v>956</v>
      </c>
      <c r="D39" s="260" t="s">
        <v>0</v>
      </c>
      <c r="E39" s="261" t="s">
        <v>1003</v>
      </c>
      <c r="F39" s="49" t="s">
        <v>118</v>
      </c>
      <c r="G39" s="49" t="s">
        <v>122</v>
      </c>
      <c r="H39" s="53"/>
      <c r="I39" s="53"/>
      <c r="J39" s="53"/>
      <c r="K39" s="53"/>
      <c r="L39" s="53"/>
      <c r="M39" s="53"/>
      <c r="N39" s="53"/>
      <c r="O39" s="53"/>
      <c r="P39" s="53"/>
      <c r="Q39" s="53"/>
      <c r="R39" s="53"/>
      <c r="S39" s="53"/>
      <c r="T39" s="53"/>
      <c r="U39" s="53"/>
      <c r="V39" s="53"/>
      <c r="W39" s="53"/>
      <c r="X39" s="53"/>
      <c r="Y39" s="53"/>
      <c r="Z39" s="57">
        <f t="shared" si="0"/>
        <v>0</v>
      </c>
      <c r="AA39" s="57">
        <f t="shared" si="1"/>
        <v>0</v>
      </c>
      <c r="AB39" s="57">
        <f t="shared" si="2"/>
        <v>0</v>
      </c>
      <c r="AC39" s="55"/>
      <c r="AD39" s="49"/>
      <c r="AE39" s="53"/>
      <c r="AF39" s="55"/>
      <c r="AG39" s="49"/>
      <c r="AH39" s="53"/>
      <c r="AI39" s="49"/>
      <c r="AJ39" s="55"/>
      <c r="AK39" s="49"/>
      <c r="AL39" s="57">
        <f t="shared" si="7"/>
        <v>0</v>
      </c>
      <c r="AM39" s="57">
        <f t="shared" si="3"/>
        <v>0</v>
      </c>
      <c r="AN39" s="57">
        <f t="shared" si="4"/>
        <v>0</v>
      </c>
      <c r="AO39" s="57">
        <f t="shared" si="5"/>
        <v>0</v>
      </c>
      <c r="AP39" s="57">
        <f t="shared" si="6"/>
        <v>0</v>
      </c>
      <c r="AQ39" s="53"/>
      <c r="AR39" s="53"/>
      <c r="AS39" s="53"/>
      <c r="AT39" s="53"/>
      <c r="AU39" s="53"/>
      <c r="AV39" s="53"/>
      <c r="AW39" s="31"/>
      <c r="AX39" s="31"/>
      <c r="AY39" s="31"/>
      <c r="AZ39" s="31"/>
      <c r="BA39" s="31"/>
      <c r="BB39" s="31"/>
      <c r="BC39" s="31"/>
      <c r="BD39" s="31"/>
      <c r="BE39" s="31"/>
      <c r="BF39" s="31"/>
      <c r="BG39" s="31"/>
      <c r="BH39" s="31"/>
      <c r="BI39" s="31"/>
    </row>
    <row r="40" spans="2:61" s="30" customFormat="1" ht="15">
      <c r="B40" s="167" t="s">
        <v>893</v>
      </c>
      <c r="C40" s="165"/>
      <c r="D40" s="319" t="s">
        <v>961</v>
      </c>
      <c r="E40" s="319"/>
      <c r="F40" s="319"/>
      <c r="G40" s="319"/>
      <c r="H40" s="57">
        <f t="shared" ref="H40:AB40" si="8">SUM(H10:H32, H34:H39)</f>
        <v>0</v>
      </c>
      <c r="I40" s="57">
        <f t="shared" si="8"/>
        <v>0</v>
      </c>
      <c r="J40" s="57">
        <f t="shared" si="8"/>
        <v>0</v>
      </c>
      <c r="K40" s="57">
        <f t="shared" si="8"/>
        <v>0</v>
      </c>
      <c r="L40" s="57">
        <f t="shared" si="8"/>
        <v>0</v>
      </c>
      <c r="M40" s="57">
        <f t="shared" si="8"/>
        <v>0</v>
      </c>
      <c r="N40" s="57">
        <f t="shared" si="8"/>
        <v>0</v>
      </c>
      <c r="O40" s="57">
        <f t="shared" si="8"/>
        <v>0</v>
      </c>
      <c r="P40" s="57">
        <f t="shared" si="8"/>
        <v>0</v>
      </c>
      <c r="Q40" s="57">
        <f t="shared" si="8"/>
        <v>0</v>
      </c>
      <c r="R40" s="57">
        <f t="shared" si="8"/>
        <v>0</v>
      </c>
      <c r="S40" s="57">
        <f t="shared" si="8"/>
        <v>0</v>
      </c>
      <c r="T40" s="57">
        <f t="shared" si="8"/>
        <v>0</v>
      </c>
      <c r="U40" s="57">
        <f t="shared" si="8"/>
        <v>0</v>
      </c>
      <c r="V40" s="57">
        <f t="shared" si="8"/>
        <v>0</v>
      </c>
      <c r="W40" s="57">
        <f t="shared" si="8"/>
        <v>0</v>
      </c>
      <c r="X40" s="57">
        <f t="shared" si="8"/>
        <v>0</v>
      </c>
      <c r="Y40" s="57">
        <f t="shared" si="8"/>
        <v>0</v>
      </c>
      <c r="Z40" s="57">
        <f t="shared" si="8"/>
        <v>0</v>
      </c>
      <c r="AA40" s="57">
        <f t="shared" si="8"/>
        <v>0</v>
      </c>
      <c r="AB40" s="57">
        <f t="shared" si="8"/>
        <v>0</v>
      </c>
      <c r="AC40" s="52"/>
      <c r="AD40" s="52"/>
      <c r="AE40" s="58"/>
      <c r="AF40" s="52"/>
      <c r="AG40" s="52"/>
      <c r="AH40" s="57">
        <f>SUM(AH10:AH39)</f>
        <v>0</v>
      </c>
      <c r="AI40" s="49"/>
      <c r="AJ40" s="52"/>
      <c r="AK40" s="52"/>
      <c r="AL40" s="57">
        <f>SUM(AL10:AL39)</f>
        <v>0</v>
      </c>
      <c r="AM40" s="57">
        <f>(Z33+Z40)-6*AL40</f>
        <v>0</v>
      </c>
      <c r="AN40" s="57">
        <f>Z40/6</f>
        <v>0</v>
      </c>
      <c r="AO40" s="57">
        <f>AA40/6</f>
        <v>0</v>
      </c>
      <c r="AP40" s="57">
        <f>AB40/6</f>
        <v>0</v>
      </c>
      <c r="AQ40" s="57">
        <f t="shared" ref="AQ40:AV40" si="9">SUM(AQ10:AQ32, AQ34:AQ39)</f>
        <v>0</v>
      </c>
      <c r="AR40" s="57">
        <f t="shared" si="9"/>
        <v>0</v>
      </c>
      <c r="AS40" s="57">
        <f t="shared" si="9"/>
        <v>0</v>
      </c>
      <c r="AT40" s="57">
        <f t="shared" si="9"/>
        <v>0</v>
      </c>
      <c r="AU40" s="57">
        <f t="shared" si="9"/>
        <v>0</v>
      </c>
      <c r="AV40" s="57">
        <f t="shared" si="9"/>
        <v>0</v>
      </c>
    </row>
    <row r="41" spans="2:61" s="31" customFormat="1" ht="30">
      <c r="B41" s="47" t="s">
        <v>894</v>
      </c>
      <c r="C41" s="47" t="s">
        <v>956</v>
      </c>
      <c r="D41" s="260" t="s">
        <v>407</v>
      </c>
      <c r="E41" s="48" t="s">
        <v>1004</v>
      </c>
      <c r="F41" s="49" t="s">
        <v>123</v>
      </c>
      <c r="G41" s="50" t="s">
        <v>10</v>
      </c>
      <c r="H41" s="53"/>
      <c r="I41" s="53"/>
      <c r="J41" s="53"/>
      <c r="K41" s="53"/>
      <c r="L41" s="53"/>
      <c r="M41" s="53"/>
      <c r="N41" s="53"/>
      <c r="O41" s="53"/>
      <c r="P41" s="53"/>
      <c r="Q41" s="53"/>
      <c r="R41" s="53"/>
      <c r="S41" s="53"/>
      <c r="T41" s="53"/>
      <c r="U41" s="53"/>
      <c r="V41" s="53"/>
      <c r="W41" s="53"/>
      <c r="X41" s="53"/>
      <c r="Y41" s="53"/>
      <c r="Z41" s="57">
        <f t="shared" ref="Z41:Z57" si="10">H41+K41+N41+Q41+T41+W41</f>
        <v>0</v>
      </c>
      <c r="AA41" s="57">
        <f t="shared" ref="AA41:AB56" si="11">I41+L41+O41+R41+U41+X41</f>
        <v>0</v>
      </c>
      <c r="AB41" s="57">
        <f t="shared" si="11"/>
        <v>0</v>
      </c>
      <c r="AC41" s="55"/>
      <c r="AD41" s="49"/>
      <c r="AE41" s="53"/>
      <c r="AF41" s="55"/>
      <c r="AG41" s="49"/>
      <c r="AH41" s="53"/>
      <c r="AI41" s="49"/>
      <c r="AJ41" s="55"/>
      <c r="AK41" s="49"/>
      <c r="AL41" s="57">
        <f t="shared" si="7"/>
        <v>0</v>
      </c>
      <c r="AM41" s="57">
        <f t="shared" si="3"/>
        <v>0</v>
      </c>
      <c r="AN41" s="57">
        <f t="shared" ref="AN41:AP41" si="12">Z41/6</f>
        <v>0</v>
      </c>
      <c r="AO41" s="57">
        <f t="shared" si="12"/>
        <v>0</v>
      </c>
      <c r="AP41" s="57">
        <f t="shared" si="12"/>
        <v>0</v>
      </c>
      <c r="AQ41" s="53"/>
      <c r="AR41" s="53"/>
      <c r="AS41" s="53"/>
      <c r="AT41" s="53"/>
      <c r="AU41" s="53"/>
      <c r="AV41" s="53"/>
    </row>
    <row r="42" spans="2:61" s="46" customFormat="1" ht="30">
      <c r="B42" s="47" t="s">
        <v>895</v>
      </c>
      <c r="C42" s="47" t="s">
        <v>956</v>
      </c>
      <c r="D42" s="260" t="s">
        <v>407</v>
      </c>
      <c r="E42" s="48" t="s">
        <v>1004</v>
      </c>
      <c r="F42" s="49" t="s">
        <v>411</v>
      </c>
      <c r="G42" s="50" t="s">
        <v>10</v>
      </c>
      <c r="H42" s="53"/>
      <c r="I42" s="53"/>
      <c r="J42" s="53"/>
      <c r="K42" s="53"/>
      <c r="L42" s="53"/>
      <c r="M42" s="53"/>
      <c r="N42" s="53"/>
      <c r="O42" s="53"/>
      <c r="P42" s="53"/>
      <c r="Q42" s="53"/>
      <c r="R42" s="53"/>
      <c r="S42" s="53"/>
      <c r="T42" s="53"/>
      <c r="U42" s="53"/>
      <c r="V42" s="53"/>
      <c r="W42" s="53"/>
      <c r="X42" s="53"/>
      <c r="Y42" s="53"/>
      <c r="Z42" s="57">
        <f t="shared" si="10"/>
        <v>0</v>
      </c>
      <c r="AA42" s="57">
        <f t="shared" si="11"/>
        <v>0</v>
      </c>
      <c r="AB42" s="57">
        <f t="shared" si="11"/>
        <v>0</v>
      </c>
      <c r="AC42" s="55"/>
      <c r="AD42" s="49"/>
      <c r="AE42" s="53"/>
      <c r="AF42" s="55"/>
      <c r="AG42" s="49"/>
      <c r="AH42" s="53"/>
      <c r="AI42" s="49"/>
      <c r="AJ42" s="55"/>
      <c r="AK42" s="49"/>
      <c r="AL42" s="57">
        <f t="shared" si="7"/>
        <v>0</v>
      </c>
      <c r="AM42" s="57">
        <f t="shared" ref="AM42:AM72" si="13">Z42-6*AL42</f>
        <v>0</v>
      </c>
      <c r="AN42" s="57">
        <f t="shared" ref="AN42:AO73" si="14">Z42/6</f>
        <v>0</v>
      </c>
      <c r="AO42" s="57">
        <f t="shared" si="14"/>
        <v>0</v>
      </c>
      <c r="AP42" s="57">
        <f t="shared" ref="AP42:AP73" si="15">AB42/6</f>
        <v>0</v>
      </c>
      <c r="AQ42" s="53"/>
      <c r="AR42" s="53"/>
      <c r="AS42" s="53"/>
      <c r="AT42" s="53"/>
      <c r="AU42" s="53"/>
      <c r="AV42" s="53"/>
      <c r="AW42" s="31"/>
      <c r="AX42" s="31"/>
      <c r="AY42" s="31"/>
      <c r="AZ42" s="31"/>
      <c r="BA42" s="31"/>
      <c r="BB42" s="31"/>
      <c r="BC42" s="31"/>
      <c r="BD42" s="31"/>
      <c r="BE42" s="31"/>
      <c r="BF42" s="31"/>
      <c r="BG42" s="31"/>
      <c r="BH42" s="31"/>
      <c r="BI42" s="31"/>
    </row>
    <row r="43" spans="2:61" s="46" customFormat="1" ht="30">
      <c r="B43" s="47" t="s">
        <v>896</v>
      </c>
      <c r="C43" s="47" t="s">
        <v>956</v>
      </c>
      <c r="D43" s="260" t="s">
        <v>407</v>
      </c>
      <c r="E43" s="48" t="s">
        <v>1004</v>
      </c>
      <c r="F43" s="49" t="s">
        <v>412</v>
      </c>
      <c r="G43" s="50" t="s">
        <v>10</v>
      </c>
      <c r="H43" s="53"/>
      <c r="I43" s="53"/>
      <c r="J43" s="53"/>
      <c r="K43" s="53"/>
      <c r="L43" s="53"/>
      <c r="M43" s="53"/>
      <c r="N43" s="53"/>
      <c r="O43" s="53"/>
      <c r="P43" s="53"/>
      <c r="Q43" s="53"/>
      <c r="R43" s="53"/>
      <c r="S43" s="53"/>
      <c r="T43" s="53"/>
      <c r="U43" s="53"/>
      <c r="V43" s="53"/>
      <c r="W43" s="53"/>
      <c r="X43" s="53"/>
      <c r="Y43" s="53"/>
      <c r="Z43" s="57">
        <f t="shared" si="10"/>
        <v>0</v>
      </c>
      <c r="AA43" s="57">
        <f t="shared" si="11"/>
        <v>0</v>
      </c>
      <c r="AB43" s="57">
        <f t="shared" si="11"/>
        <v>0</v>
      </c>
      <c r="AC43" s="55"/>
      <c r="AD43" s="49"/>
      <c r="AE43" s="53"/>
      <c r="AF43" s="55"/>
      <c r="AG43" s="49"/>
      <c r="AH43" s="53"/>
      <c r="AI43" s="49"/>
      <c r="AJ43" s="55"/>
      <c r="AK43" s="49"/>
      <c r="AL43" s="57">
        <f t="shared" si="7"/>
        <v>0</v>
      </c>
      <c r="AM43" s="57">
        <f t="shared" si="13"/>
        <v>0</v>
      </c>
      <c r="AN43" s="57">
        <f t="shared" si="14"/>
        <v>0</v>
      </c>
      <c r="AO43" s="57">
        <f t="shared" si="14"/>
        <v>0</v>
      </c>
      <c r="AP43" s="57">
        <f t="shared" si="15"/>
        <v>0</v>
      </c>
      <c r="AQ43" s="53"/>
      <c r="AR43" s="53"/>
      <c r="AS43" s="53"/>
      <c r="AT43" s="53"/>
      <c r="AU43" s="53"/>
      <c r="AV43" s="53"/>
      <c r="AW43" s="31"/>
      <c r="AX43" s="31"/>
      <c r="AY43" s="31"/>
      <c r="AZ43" s="31"/>
      <c r="BA43" s="31"/>
      <c r="BB43" s="31"/>
      <c r="BC43" s="31"/>
      <c r="BD43" s="31"/>
      <c r="BE43" s="31"/>
      <c r="BF43" s="31"/>
      <c r="BG43" s="31"/>
      <c r="BH43" s="31"/>
      <c r="BI43" s="31"/>
    </row>
    <row r="44" spans="2:61" s="31" customFormat="1" ht="30">
      <c r="B44" s="47" t="s">
        <v>897</v>
      </c>
      <c r="C44" s="47" t="s">
        <v>956</v>
      </c>
      <c r="D44" s="260" t="s">
        <v>407</v>
      </c>
      <c r="E44" s="48" t="s">
        <v>1004</v>
      </c>
      <c r="F44" s="49" t="s">
        <v>124</v>
      </c>
      <c r="G44" s="49" t="s">
        <v>125</v>
      </c>
      <c r="H44" s="53"/>
      <c r="I44" s="53"/>
      <c r="J44" s="53"/>
      <c r="K44" s="53"/>
      <c r="L44" s="53"/>
      <c r="M44" s="53"/>
      <c r="N44" s="53"/>
      <c r="O44" s="53"/>
      <c r="P44" s="53"/>
      <c r="Q44" s="53"/>
      <c r="R44" s="53"/>
      <c r="S44" s="53"/>
      <c r="T44" s="53"/>
      <c r="U44" s="53"/>
      <c r="V44" s="53"/>
      <c r="W44" s="53"/>
      <c r="X44" s="53"/>
      <c r="Y44" s="53"/>
      <c r="Z44" s="57">
        <f t="shared" si="10"/>
        <v>0</v>
      </c>
      <c r="AA44" s="57">
        <f t="shared" si="11"/>
        <v>0</v>
      </c>
      <c r="AB44" s="57">
        <f t="shared" si="11"/>
        <v>0</v>
      </c>
      <c r="AC44" s="55"/>
      <c r="AD44" s="49"/>
      <c r="AE44" s="53"/>
      <c r="AF44" s="55"/>
      <c r="AG44" s="49"/>
      <c r="AH44" s="53"/>
      <c r="AI44" s="49"/>
      <c r="AJ44" s="55"/>
      <c r="AK44" s="49"/>
      <c r="AL44" s="57">
        <f t="shared" ref="AL44:AL57" si="16">IFERROR(AH44/AJ44, 0)</f>
        <v>0</v>
      </c>
      <c r="AM44" s="57">
        <f t="shared" si="13"/>
        <v>0</v>
      </c>
      <c r="AN44" s="57">
        <f t="shared" si="14"/>
        <v>0</v>
      </c>
      <c r="AO44" s="57">
        <f t="shared" si="14"/>
        <v>0</v>
      </c>
      <c r="AP44" s="57">
        <f t="shared" si="15"/>
        <v>0</v>
      </c>
      <c r="AQ44" s="53"/>
      <c r="AR44" s="53"/>
      <c r="AS44" s="53"/>
      <c r="AT44" s="53"/>
      <c r="AU44" s="53"/>
      <c r="AV44" s="53"/>
    </row>
    <row r="45" spans="2:61" s="31" customFormat="1" ht="30">
      <c r="B45" s="47" t="s">
        <v>898</v>
      </c>
      <c r="C45" s="47" t="s">
        <v>956</v>
      </c>
      <c r="D45" s="260" t="s">
        <v>407</v>
      </c>
      <c r="E45" s="48" t="s">
        <v>1004</v>
      </c>
      <c r="F45" s="49" t="s">
        <v>124</v>
      </c>
      <c r="G45" s="49" t="s">
        <v>126</v>
      </c>
      <c r="H45" s="53"/>
      <c r="I45" s="53"/>
      <c r="J45" s="53"/>
      <c r="K45" s="53"/>
      <c r="L45" s="53"/>
      <c r="M45" s="53"/>
      <c r="N45" s="53"/>
      <c r="O45" s="53"/>
      <c r="P45" s="53"/>
      <c r="Q45" s="53"/>
      <c r="R45" s="53"/>
      <c r="S45" s="53"/>
      <c r="T45" s="53"/>
      <c r="U45" s="53"/>
      <c r="V45" s="53"/>
      <c r="W45" s="53"/>
      <c r="X45" s="53"/>
      <c r="Y45" s="53"/>
      <c r="Z45" s="57">
        <f t="shared" si="10"/>
        <v>0</v>
      </c>
      <c r="AA45" s="57">
        <f t="shared" si="11"/>
        <v>0</v>
      </c>
      <c r="AB45" s="57">
        <f t="shared" si="11"/>
        <v>0</v>
      </c>
      <c r="AC45" s="55"/>
      <c r="AD45" s="49"/>
      <c r="AE45" s="53"/>
      <c r="AF45" s="55"/>
      <c r="AG45" s="49"/>
      <c r="AH45" s="53"/>
      <c r="AI45" s="49"/>
      <c r="AJ45" s="55"/>
      <c r="AK45" s="49"/>
      <c r="AL45" s="57">
        <f t="shared" si="16"/>
        <v>0</v>
      </c>
      <c r="AM45" s="57">
        <f t="shared" si="13"/>
        <v>0</v>
      </c>
      <c r="AN45" s="57">
        <f t="shared" si="14"/>
        <v>0</v>
      </c>
      <c r="AO45" s="57">
        <f t="shared" si="14"/>
        <v>0</v>
      </c>
      <c r="AP45" s="57">
        <f t="shared" si="15"/>
        <v>0</v>
      </c>
      <c r="AQ45" s="53"/>
      <c r="AR45" s="53"/>
      <c r="AS45" s="53"/>
      <c r="AT45" s="53"/>
      <c r="AU45" s="53"/>
      <c r="AV45" s="53"/>
    </row>
    <row r="46" spans="2:61" s="31" customFormat="1" ht="30">
      <c r="B46" s="47" t="s">
        <v>899</v>
      </c>
      <c r="C46" s="47" t="s">
        <v>857</v>
      </c>
      <c r="D46" s="260" t="s">
        <v>407</v>
      </c>
      <c r="E46" s="48" t="s">
        <v>1004</v>
      </c>
      <c r="F46" s="49" t="s">
        <v>127</v>
      </c>
      <c r="G46" s="153" t="s">
        <v>107</v>
      </c>
      <c r="H46" s="53"/>
      <c r="I46" s="53"/>
      <c r="J46" s="53"/>
      <c r="K46" s="53"/>
      <c r="L46" s="53"/>
      <c r="M46" s="53"/>
      <c r="N46" s="53"/>
      <c r="O46" s="53"/>
      <c r="P46" s="53"/>
      <c r="Q46" s="53"/>
      <c r="R46" s="53"/>
      <c r="S46" s="53"/>
      <c r="T46" s="53"/>
      <c r="U46" s="53"/>
      <c r="V46" s="53"/>
      <c r="W46" s="53"/>
      <c r="X46" s="53"/>
      <c r="Y46" s="53"/>
      <c r="Z46" s="57">
        <f t="shared" si="10"/>
        <v>0</v>
      </c>
      <c r="AA46" s="57">
        <f t="shared" si="11"/>
        <v>0</v>
      </c>
      <c r="AB46" s="57">
        <f t="shared" si="11"/>
        <v>0</v>
      </c>
      <c r="AC46" s="55"/>
      <c r="AD46" s="49"/>
      <c r="AE46" s="53"/>
      <c r="AF46" s="55"/>
      <c r="AG46" s="49"/>
      <c r="AH46" s="53"/>
      <c r="AI46" s="49"/>
      <c r="AJ46" s="55"/>
      <c r="AK46" s="49"/>
      <c r="AL46" s="57">
        <f t="shared" si="16"/>
        <v>0</v>
      </c>
      <c r="AM46" s="57">
        <f t="shared" si="13"/>
        <v>0</v>
      </c>
      <c r="AN46" s="57">
        <f t="shared" si="14"/>
        <v>0</v>
      </c>
      <c r="AO46" s="57">
        <f t="shared" si="14"/>
        <v>0</v>
      </c>
      <c r="AP46" s="57">
        <f t="shared" si="15"/>
        <v>0</v>
      </c>
      <c r="AQ46" s="53"/>
      <c r="AR46" s="53"/>
      <c r="AS46" s="53"/>
      <c r="AT46" s="53"/>
      <c r="AU46" s="53"/>
      <c r="AV46" s="53"/>
    </row>
    <row r="47" spans="2:61" s="31" customFormat="1" ht="30">
      <c r="B47" s="47" t="s">
        <v>900</v>
      </c>
      <c r="C47" s="47" t="s">
        <v>858</v>
      </c>
      <c r="D47" s="260" t="s">
        <v>407</v>
      </c>
      <c r="E47" s="48" t="s">
        <v>1004</v>
      </c>
      <c r="F47" s="49" t="s">
        <v>127</v>
      </c>
      <c r="G47" s="153" t="s">
        <v>108</v>
      </c>
      <c r="H47" s="53"/>
      <c r="I47" s="53"/>
      <c r="J47" s="53"/>
      <c r="K47" s="53"/>
      <c r="L47" s="53"/>
      <c r="M47" s="53"/>
      <c r="N47" s="53"/>
      <c r="O47" s="53"/>
      <c r="P47" s="53"/>
      <c r="Q47" s="53"/>
      <c r="R47" s="53"/>
      <c r="S47" s="53"/>
      <c r="T47" s="53"/>
      <c r="U47" s="53"/>
      <c r="V47" s="53"/>
      <c r="W47" s="53"/>
      <c r="X47" s="53"/>
      <c r="Y47" s="53"/>
      <c r="Z47" s="57">
        <f t="shared" si="10"/>
        <v>0</v>
      </c>
      <c r="AA47" s="57">
        <f t="shared" si="11"/>
        <v>0</v>
      </c>
      <c r="AB47" s="57">
        <f t="shared" si="11"/>
        <v>0</v>
      </c>
      <c r="AC47" s="55"/>
      <c r="AD47" s="49"/>
      <c r="AE47" s="53"/>
      <c r="AF47" s="55"/>
      <c r="AG47" s="49"/>
      <c r="AH47" s="53"/>
      <c r="AI47" s="49"/>
      <c r="AJ47" s="55"/>
      <c r="AK47" s="49"/>
      <c r="AL47" s="57">
        <f t="shared" si="16"/>
        <v>0</v>
      </c>
      <c r="AM47" s="57">
        <f t="shared" si="13"/>
        <v>0</v>
      </c>
      <c r="AN47" s="57">
        <f t="shared" si="14"/>
        <v>0</v>
      </c>
      <c r="AO47" s="57">
        <f t="shared" si="14"/>
        <v>0</v>
      </c>
      <c r="AP47" s="57">
        <f t="shared" si="15"/>
        <v>0</v>
      </c>
      <c r="AQ47" s="53"/>
      <c r="AR47" s="53"/>
      <c r="AS47" s="53"/>
      <c r="AT47" s="53"/>
      <c r="AU47" s="53"/>
      <c r="AV47" s="53"/>
    </row>
    <row r="48" spans="2:61" s="31" customFormat="1" ht="30">
      <c r="B48" s="47" t="s">
        <v>901</v>
      </c>
      <c r="C48" s="47" t="s">
        <v>956</v>
      </c>
      <c r="D48" s="260" t="s">
        <v>407</v>
      </c>
      <c r="E48" s="48" t="s">
        <v>1004</v>
      </c>
      <c r="F48" s="49" t="s">
        <v>128</v>
      </c>
      <c r="G48" s="50" t="s">
        <v>10</v>
      </c>
      <c r="H48" s="53"/>
      <c r="I48" s="53"/>
      <c r="J48" s="53"/>
      <c r="K48" s="53"/>
      <c r="L48" s="53"/>
      <c r="M48" s="53"/>
      <c r="N48" s="53"/>
      <c r="O48" s="53"/>
      <c r="P48" s="53"/>
      <c r="Q48" s="53"/>
      <c r="R48" s="53"/>
      <c r="S48" s="53"/>
      <c r="T48" s="53"/>
      <c r="U48" s="53"/>
      <c r="V48" s="53"/>
      <c r="W48" s="53"/>
      <c r="X48" s="53"/>
      <c r="Y48" s="53"/>
      <c r="Z48" s="57">
        <f t="shared" si="10"/>
        <v>0</v>
      </c>
      <c r="AA48" s="57">
        <f t="shared" si="11"/>
        <v>0</v>
      </c>
      <c r="AB48" s="57">
        <f t="shared" si="11"/>
        <v>0</v>
      </c>
      <c r="AC48" s="55"/>
      <c r="AD48" s="49"/>
      <c r="AE48" s="53"/>
      <c r="AF48" s="55"/>
      <c r="AG48" s="49"/>
      <c r="AH48" s="53"/>
      <c r="AI48" s="49"/>
      <c r="AJ48" s="55"/>
      <c r="AK48" s="49"/>
      <c r="AL48" s="57">
        <f t="shared" si="16"/>
        <v>0</v>
      </c>
      <c r="AM48" s="57">
        <f t="shared" si="13"/>
        <v>0</v>
      </c>
      <c r="AN48" s="57">
        <f t="shared" si="14"/>
        <v>0</v>
      </c>
      <c r="AO48" s="57">
        <f t="shared" si="14"/>
        <v>0</v>
      </c>
      <c r="AP48" s="57">
        <f t="shared" si="15"/>
        <v>0</v>
      </c>
      <c r="AQ48" s="53"/>
      <c r="AR48" s="53"/>
      <c r="AS48" s="53"/>
      <c r="AT48" s="53"/>
      <c r="AU48" s="53"/>
      <c r="AV48" s="53"/>
    </row>
    <row r="49" spans="2:61" s="31" customFormat="1" ht="30">
      <c r="B49" s="47" t="s">
        <v>902</v>
      </c>
      <c r="C49" s="47" t="s">
        <v>957</v>
      </c>
      <c r="D49" s="260" t="s">
        <v>407</v>
      </c>
      <c r="E49" s="48" t="s">
        <v>1004</v>
      </c>
      <c r="F49" s="49" t="s">
        <v>129</v>
      </c>
      <c r="G49" s="153" t="s">
        <v>821</v>
      </c>
      <c r="H49" s="53"/>
      <c r="I49" s="53"/>
      <c r="J49" s="53"/>
      <c r="K49" s="53"/>
      <c r="L49" s="53"/>
      <c r="M49" s="53"/>
      <c r="N49" s="53"/>
      <c r="O49" s="53"/>
      <c r="P49" s="53"/>
      <c r="Q49" s="53"/>
      <c r="R49" s="53"/>
      <c r="S49" s="53"/>
      <c r="T49" s="53"/>
      <c r="U49" s="53"/>
      <c r="V49" s="53"/>
      <c r="W49" s="53"/>
      <c r="X49" s="53"/>
      <c r="Y49" s="53"/>
      <c r="Z49" s="57">
        <f t="shared" si="10"/>
        <v>0</v>
      </c>
      <c r="AA49" s="57">
        <f t="shared" si="11"/>
        <v>0</v>
      </c>
      <c r="AB49" s="57">
        <f t="shared" si="11"/>
        <v>0</v>
      </c>
      <c r="AC49" s="55"/>
      <c r="AD49" s="49"/>
      <c r="AE49" s="53"/>
      <c r="AF49" s="55"/>
      <c r="AG49" s="49"/>
      <c r="AH49" s="53"/>
      <c r="AI49" s="49"/>
      <c r="AJ49" s="55"/>
      <c r="AK49" s="49"/>
      <c r="AL49" s="57">
        <f t="shared" si="16"/>
        <v>0</v>
      </c>
      <c r="AM49" s="57">
        <f t="shared" si="13"/>
        <v>0</v>
      </c>
      <c r="AN49" s="57">
        <f t="shared" si="14"/>
        <v>0</v>
      </c>
      <c r="AO49" s="57">
        <f t="shared" si="14"/>
        <v>0</v>
      </c>
      <c r="AP49" s="57">
        <f t="shared" si="15"/>
        <v>0</v>
      </c>
      <c r="AQ49" s="53"/>
      <c r="AR49" s="53"/>
      <c r="AS49" s="53"/>
      <c r="AT49" s="53"/>
      <c r="AU49" s="53"/>
      <c r="AV49" s="53"/>
    </row>
    <row r="50" spans="2:61" s="31" customFormat="1" ht="30">
      <c r="B50" s="47" t="s">
        <v>903</v>
      </c>
      <c r="C50" s="47" t="s">
        <v>957</v>
      </c>
      <c r="D50" s="260" t="s">
        <v>407</v>
      </c>
      <c r="E50" s="48" t="s">
        <v>1004</v>
      </c>
      <c r="F50" s="49" t="s">
        <v>129</v>
      </c>
      <c r="G50" s="153" t="s">
        <v>92</v>
      </c>
      <c r="H50" s="53"/>
      <c r="I50" s="53"/>
      <c r="J50" s="53"/>
      <c r="K50" s="53"/>
      <c r="L50" s="53"/>
      <c r="M50" s="53"/>
      <c r="N50" s="53"/>
      <c r="O50" s="53"/>
      <c r="P50" s="53"/>
      <c r="Q50" s="53"/>
      <c r="R50" s="53"/>
      <c r="S50" s="53"/>
      <c r="T50" s="53"/>
      <c r="U50" s="53"/>
      <c r="V50" s="53"/>
      <c r="W50" s="53"/>
      <c r="X50" s="53"/>
      <c r="Y50" s="53"/>
      <c r="Z50" s="57">
        <f t="shared" si="10"/>
        <v>0</v>
      </c>
      <c r="AA50" s="57">
        <f t="shared" si="11"/>
        <v>0</v>
      </c>
      <c r="AB50" s="57">
        <f t="shared" si="11"/>
        <v>0</v>
      </c>
      <c r="AC50" s="55"/>
      <c r="AD50" s="49"/>
      <c r="AE50" s="53"/>
      <c r="AF50" s="55"/>
      <c r="AG50" s="49"/>
      <c r="AH50" s="53"/>
      <c r="AI50" s="49"/>
      <c r="AJ50" s="55"/>
      <c r="AK50" s="49"/>
      <c r="AL50" s="57">
        <f t="shared" si="16"/>
        <v>0</v>
      </c>
      <c r="AM50" s="57">
        <f t="shared" si="13"/>
        <v>0</v>
      </c>
      <c r="AN50" s="57">
        <f t="shared" si="14"/>
        <v>0</v>
      </c>
      <c r="AO50" s="57">
        <f t="shared" si="14"/>
        <v>0</v>
      </c>
      <c r="AP50" s="57">
        <f t="shared" si="15"/>
        <v>0</v>
      </c>
      <c r="AQ50" s="53"/>
      <c r="AR50" s="53"/>
      <c r="AS50" s="53"/>
      <c r="AT50" s="53"/>
      <c r="AU50" s="53"/>
      <c r="AV50" s="53"/>
    </row>
    <row r="51" spans="2:61" s="168" customFormat="1" ht="30">
      <c r="B51" s="164" t="s">
        <v>904</v>
      </c>
      <c r="C51" s="164" t="s">
        <v>859</v>
      </c>
      <c r="D51" s="262" t="s">
        <v>407</v>
      </c>
      <c r="E51" s="261" t="s">
        <v>1005</v>
      </c>
      <c r="F51" s="169" t="s">
        <v>822</v>
      </c>
      <c r="G51" s="169" t="s">
        <v>107</v>
      </c>
      <c r="H51" s="53"/>
      <c r="I51" s="53"/>
      <c r="J51" s="53"/>
      <c r="K51" s="53"/>
      <c r="L51" s="53"/>
      <c r="M51" s="53"/>
      <c r="N51" s="53"/>
      <c r="O51" s="53"/>
      <c r="P51" s="53"/>
      <c r="Q51" s="53"/>
      <c r="R51" s="53"/>
      <c r="S51" s="53"/>
      <c r="T51" s="53"/>
      <c r="U51" s="53"/>
      <c r="V51" s="53"/>
      <c r="W51" s="53"/>
      <c r="X51" s="53"/>
      <c r="Y51" s="53"/>
      <c r="Z51" s="57">
        <f t="shared" si="10"/>
        <v>0</v>
      </c>
      <c r="AA51" s="57">
        <f t="shared" si="11"/>
        <v>0</v>
      </c>
      <c r="AB51" s="57">
        <f t="shared" si="11"/>
        <v>0</v>
      </c>
      <c r="AC51" s="55"/>
      <c r="AD51" s="169"/>
      <c r="AE51" s="53"/>
      <c r="AF51" s="55"/>
      <c r="AG51" s="169"/>
      <c r="AH51" s="53"/>
      <c r="AI51" s="169"/>
      <c r="AJ51" s="55"/>
      <c r="AK51" s="169"/>
      <c r="AL51" s="57">
        <f t="shared" si="16"/>
        <v>0</v>
      </c>
      <c r="AM51" s="57">
        <f t="shared" si="13"/>
        <v>0</v>
      </c>
      <c r="AN51" s="57">
        <f t="shared" si="14"/>
        <v>0</v>
      </c>
      <c r="AO51" s="57">
        <f t="shared" si="14"/>
        <v>0</v>
      </c>
      <c r="AP51" s="57">
        <f t="shared" si="15"/>
        <v>0</v>
      </c>
      <c r="AQ51" s="53"/>
      <c r="AR51" s="53"/>
      <c r="AS51" s="53"/>
      <c r="AT51" s="53"/>
      <c r="AU51" s="53"/>
      <c r="AV51" s="53"/>
    </row>
    <row r="52" spans="2:61" s="31" customFormat="1" ht="30">
      <c r="B52" s="47" t="s">
        <v>905</v>
      </c>
      <c r="C52" s="47" t="s">
        <v>860</v>
      </c>
      <c r="D52" s="260" t="s">
        <v>407</v>
      </c>
      <c r="E52" s="261" t="s">
        <v>1005</v>
      </c>
      <c r="F52" s="49" t="s">
        <v>822</v>
      </c>
      <c r="G52" s="153" t="s">
        <v>108</v>
      </c>
      <c r="H52" s="53"/>
      <c r="I52" s="53"/>
      <c r="J52" s="53"/>
      <c r="K52" s="53"/>
      <c r="L52" s="53"/>
      <c r="M52" s="53"/>
      <c r="N52" s="53"/>
      <c r="O52" s="53"/>
      <c r="P52" s="53"/>
      <c r="Q52" s="53"/>
      <c r="R52" s="53"/>
      <c r="S52" s="53"/>
      <c r="T52" s="53"/>
      <c r="U52" s="53"/>
      <c r="V52" s="53"/>
      <c r="W52" s="53"/>
      <c r="X52" s="53"/>
      <c r="Y52" s="53"/>
      <c r="Z52" s="57">
        <f t="shared" si="10"/>
        <v>0</v>
      </c>
      <c r="AA52" s="57">
        <f t="shared" si="11"/>
        <v>0</v>
      </c>
      <c r="AB52" s="57">
        <f t="shared" si="11"/>
        <v>0</v>
      </c>
      <c r="AC52" s="55"/>
      <c r="AD52" s="49"/>
      <c r="AE52" s="53"/>
      <c r="AF52" s="55"/>
      <c r="AG52" s="49"/>
      <c r="AH52" s="53"/>
      <c r="AI52" s="49"/>
      <c r="AJ52" s="55"/>
      <c r="AK52" s="49"/>
      <c r="AL52" s="57">
        <f t="shared" si="16"/>
        <v>0</v>
      </c>
      <c r="AM52" s="57">
        <f t="shared" si="13"/>
        <v>0</v>
      </c>
      <c r="AN52" s="57">
        <f t="shared" si="14"/>
        <v>0</v>
      </c>
      <c r="AO52" s="57">
        <f t="shared" si="14"/>
        <v>0</v>
      </c>
      <c r="AP52" s="57">
        <f t="shared" si="15"/>
        <v>0</v>
      </c>
      <c r="AQ52" s="53"/>
      <c r="AR52" s="53"/>
      <c r="AS52" s="53"/>
      <c r="AT52" s="53"/>
      <c r="AU52" s="53"/>
      <c r="AV52" s="53"/>
    </row>
    <row r="53" spans="2:61" s="168" customFormat="1" ht="30">
      <c r="B53" s="164" t="s">
        <v>906</v>
      </c>
      <c r="C53" s="164" t="s">
        <v>859</v>
      </c>
      <c r="D53" s="262" t="s">
        <v>407</v>
      </c>
      <c r="E53" s="261" t="s">
        <v>1005</v>
      </c>
      <c r="F53" s="169" t="s">
        <v>823</v>
      </c>
      <c r="G53" s="169" t="s">
        <v>107</v>
      </c>
      <c r="H53" s="53"/>
      <c r="I53" s="53"/>
      <c r="J53" s="53"/>
      <c r="K53" s="53"/>
      <c r="L53" s="53"/>
      <c r="M53" s="53"/>
      <c r="N53" s="53"/>
      <c r="O53" s="53"/>
      <c r="P53" s="53"/>
      <c r="Q53" s="53"/>
      <c r="R53" s="53"/>
      <c r="S53" s="53"/>
      <c r="T53" s="53"/>
      <c r="U53" s="53"/>
      <c r="V53" s="53"/>
      <c r="W53" s="53"/>
      <c r="X53" s="53"/>
      <c r="Y53" s="53"/>
      <c r="Z53" s="57">
        <f t="shared" si="10"/>
        <v>0</v>
      </c>
      <c r="AA53" s="57">
        <f t="shared" si="11"/>
        <v>0</v>
      </c>
      <c r="AB53" s="57">
        <f t="shared" si="11"/>
        <v>0</v>
      </c>
      <c r="AC53" s="55"/>
      <c r="AD53" s="169"/>
      <c r="AE53" s="53"/>
      <c r="AF53" s="55"/>
      <c r="AG53" s="169"/>
      <c r="AH53" s="53"/>
      <c r="AI53" s="169"/>
      <c r="AJ53" s="55"/>
      <c r="AK53" s="169"/>
      <c r="AL53" s="57">
        <f t="shared" si="16"/>
        <v>0</v>
      </c>
      <c r="AM53" s="57">
        <f t="shared" si="13"/>
        <v>0</v>
      </c>
      <c r="AN53" s="57">
        <f t="shared" si="14"/>
        <v>0</v>
      </c>
      <c r="AO53" s="57">
        <f t="shared" si="14"/>
        <v>0</v>
      </c>
      <c r="AP53" s="57">
        <f t="shared" si="15"/>
        <v>0</v>
      </c>
      <c r="AQ53" s="53"/>
      <c r="AR53" s="53"/>
      <c r="AS53" s="53"/>
      <c r="AT53" s="53"/>
      <c r="AU53" s="53"/>
      <c r="AV53" s="53"/>
    </row>
    <row r="54" spans="2:61" s="31" customFormat="1" ht="30">
      <c r="B54" s="47" t="s">
        <v>907</v>
      </c>
      <c r="C54" s="47" t="s">
        <v>860</v>
      </c>
      <c r="D54" s="260" t="s">
        <v>407</v>
      </c>
      <c r="E54" s="261" t="s">
        <v>1005</v>
      </c>
      <c r="F54" s="49" t="s">
        <v>823</v>
      </c>
      <c r="G54" s="153" t="s">
        <v>108</v>
      </c>
      <c r="H54" s="53"/>
      <c r="I54" s="53"/>
      <c r="J54" s="53"/>
      <c r="K54" s="53"/>
      <c r="L54" s="53"/>
      <c r="M54" s="53"/>
      <c r="N54" s="53"/>
      <c r="O54" s="53"/>
      <c r="P54" s="53"/>
      <c r="Q54" s="53"/>
      <c r="R54" s="53"/>
      <c r="S54" s="53"/>
      <c r="T54" s="53"/>
      <c r="U54" s="53"/>
      <c r="V54" s="53"/>
      <c r="W54" s="53"/>
      <c r="X54" s="53"/>
      <c r="Y54" s="53"/>
      <c r="Z54" s="57">
        <f t="shared" si="10"/>
        <v>0</v>
      </c>
      <c r="AA54" s="57">
        <f t="shared" si="11"/>
        <v>0</v>
      </c>
      <c r="AB54" s="57">
        <f t="shared" si="11"/>
        <v>0</v>
      </c>
      <c r="AC54" s="55"/>
      <c r="AD54" s="49"/>
      <c r="AE54" s="53"/>
      <c r="AF54" s="55"/>
      <c r="AG54" s="49"/>
      <c r="AH54" s="53"/>
      <c r="AI54" s="49"/>
      <c r="AJ54" s="55"/>
      <c r="AK54" s="49"/>
      <c r="AL54" s="57">
        <f t="shared" si="16"/>
        <v>0</v>
      </c>
      <c r="AM54" s="57">
        <f t="shared" si="13"/>
        <v>0</v>
      </c>
      <c r="AN54" s="57">
        <f t="shared" si="14"/>
        <v>0</v>
      </c>
      <c r="AO54" s="57">
        <f t="shared" si="14"/>
        <v>0</v>
      </c>
      <c r="AP54" s="57">
        <f t="shared" si="15"/>
        <v>0</v>
      </c>
      <c r="AQ54" s="53"/>
      <c r="AR54" s="53"/>
      <c r="AS54" s="53"/>
      <c r="AT54" s="53"/>
      <c r="AU54" s="53"/>
      <c r="AV54" s="53"/>
    </row>
    <row r="55" spans="2:61" s="31" customFormat="1" ht="30">
      <c r="B55" s="47" t="s">
        <v>908</v>
      </c>
      <c r="C55" s="47" t="s">
        <v>861</v>
      </c>
      <c r="D55" s="260" t="s">
        <v>407</v>
      </c>
      <c r="E55" s="261" t="s">
        <v>1005</v>
      </c>
      <c r="F55" s="49" t="s">
        <v>130</v>
      </c>
      <c r="G55" s="153" t="s">
        <v>107</v>
      </c>
      <c r="H55" s="53"/>
      <c r="I55" s="53"/>
      <c r="J55" s="53"/>
      <c r="K55" s="53"/>
      <c r="L55" s="53"/>
      <c r="M55" s="53"/>
      <c r="N55" s="53"/>
      <c r="O55" s="53"/>
      <c r="P55" s="53"/>
      <c r="Q55" s="53"/>
      <c r="R55" s="53"/>
      <c r="S55" s="53"/>
      <c r="T55" s="53"/>
      <c r="U55" s="53"/>
      <c r="V55" s="53"/>
      <c r="W55" s="53"/>
      <c r="X55" s="53"/>
      <c r="Y55" s="53"/>
      <c r="Z55" s="57">
        <f t="shared" si="10"/>
        <v>0</v>
      </c>
      <c r="AA55" s="57">
        <f t="shared" si="11"/>
        <v>0</v>
      </c>
      <c r="AB55" s="57">
        <f t="shared" si="11"/>
        <v>0</v>
      </c>
      <c r="AC55" s="55"/>
      <c r="AD55" s="49"/>
      <c r="AE55" s="53"/>
      <c r="AF55" s="55"/>
      <c r="AG55" s="49"/>
      <c r="AH55" s="53"/>
      <c r="AI55" s="49"/>
      <c r="AJ55" s="55"/>
      <c r="AK55" s="49"/>
      <c r="AL55" s="57">
        <f t="shared" si="16"/>
        <v>0</v>
      </c>
      <c r="AM55" s="57">
        <f t="shared" si="13"/>
        <v>0</v>
      </c>
      <c r="AN55" s="57">
        <f t="shared" si="14"/>
        <v>0</v>
      </c>
      <c r="AO55" s="57">
        <f t="shared" si="14"/>
        <v>0</v>
      </c>
      <c r="AP55" s="57">
        <f t="shared" si="15"/>
        <v>0</v>
      </c>
      <c r="AQ55" s="53"/>
      <c r="AR55" s="53"/>
      <c r="AS55" s="53"/>
      <c r="AT55" s="53"/>
      <c r="AU55" s="53"/>
      <c r="AV55" s="53"/>
    </row>
    <row r="56" spans="2:61" s="31" customFormat="1" ht="30">
      <c r="B56" s="47" t="s">
        <v>909</v>
      </c>
      <c r="C56" s="47" t="s">
        <v>862</v>
      </c>
      <c r="D56" s="260" t="s">
        <v>407</v>
      </c>
      <c r="E56" s="261" t="s">
        <v>1005</v>
      </c>
      <c r="F56" s="49" t="s">
        <v>130</v>
      </c>
      <c r="G56" s="153" t="s">
        <v>108</v>
      </c>
      <c r="H56" s="53"/>
      <c r="I56" s="53"/>
      <c r="J56" s="53"/>
      <c r="K56" s="53"/>
      <c r="L56" s="53"/>
      <c r="M56" s="53"/>
      <c r="N56" s="53"/>
      <c r="O56" s="53"/>
      <c r="P56" s="53"/>
      <c r="Q56" s="53"/>
      <c r="R56" s="53"/>
      <c r="S56" s="53"/>
      <c r="T56" s="53"/>
      <c r="U56" s="53"/>
      <c r="V56" s="53"/>
      <c r="W56" s="53"/>
      <c r="X56" s="53"/>
      <c r="Y56" s="53"/>
      <c r="Z56" s="57">
        <f t="shared" si="10"/>
        <v>0</v>
      </c>
      <c r="AA56" s="57">
        <f t="shared" si="11"/>
        <v>0</v>
      </c>
      <c r="AB56" s="57">
        <f t="shared" si="11"/>
        <v>0</v>
      </c>
      <c r="AC56" s="55"/>
      <c r="AD56" s="49"/>
      <c r="AE56" s="53"/>
      <c r="AF56" s="55"/>
      <c r="AG56" s="49"/>
      <c r="AH56" s="53"/>
      <c r="AI56" s="49"/>
      <c r="AJ56" s="55"/>
      <c r="AK56" s="49"/>
      <c r="AL56" s="57">
        <f t="shared" si="16"/>
        <v>0</v>
      </c>
      <c r="AM56" s="57">
        <f t="shared" si="13"/>
        <v>0</v>
      </c>
      <c r="AN56" s="57">
        <f t="shared" si="14"/>
        <v>0</v>
      </c>
      <c r="AO56" s="57">
        <f t="shared" si="14"/>
        <v>0</v>
      </c>
      <c r="AP56" s="57">
        <f t="shared" si="15"/>
        <v>0</v>
      </c>
      <c r="AQ56" s="53"/>
      <c r="AR56" s="53"/>
      <c r="AS56" s="53"/>
      <c r="AT56" s="53"/>
      <c r="AU56" s="53"/>
      <c r="AV56" s="53"/>
    </row>
    <row r="57" spans="2:61" s="31" customFormat="1" ht="30">
      <c r="B57" s="47" t="s">
        <v>910</v>
      </c>
      <c r="C57" s="47" t="s">
        <v>956</v>
      </c>
      <c r="D57" s="260" t="s">
        <v>407</v>
      </c>
      <c r="E57" s="48" t="s">
        <v>131</v>
      </c>
      <c r="F57" s="49" t="s">
        <v>413</v>
      </c>
      <c r="G57" s="50" t="s">
        <v>10</v>
      </c>
      <c r="H57" s="53"/>
      <c r="I57" s="53"/>
      <c r="J57" s="53"/>
      <c r="K57" s="53"/>
      <c r="L57" s="53"/>
      <c r="M57" s="53"/>
      <c r="N57" s="53"/>
      <c r="O57" s="53"/>
      <c r="P57" s="53"/>
      <c r="Q57" s="53"/>
      <c r="R57" s="53"/>
      <c r="S57" s="53"/>
      <c r="T57" s="53"/>
      <c r="U57" s="53"/>
      <c r="V57" s="53"/>
      <c r="W57" s="53"/>
      <c r="X57" s="53"/>
      <c r="Y57" s="53"/>
      <c r="Z57" s="57">
        <f t="shared" si="10"/>
        <v>0</v>
      </c>
      <c r="AA57" s="57">
        <f t="shared" ref="AA57:AB57" si="17">I57+L57+O57+R57+U57+X57</f>
        <v>0</v>
      </c>
      <c r="AB57" s="57">
        <f t="shared" si="17"/>
        <v>0</v>
      </c>
      <c r="AC57" s="55"/>
      <c r="AD57" s="49"/>
      <c r="AE57" s="53"/>
      <c r="AF57" s="55"/>
      <c r="AG57" s="49"/>
      <c r="AH57" s="53"/>
      <c r="AI57" s="49"/>
      <c r="AJ57" s="55"/>
      <c r="AK57" s="49"/>
      <c r="AL57" s="57">
        <f t="shared" si="16"/>
        <v>0</v>
      </c>
      <c r="AM57" s="57">
        <f t="shared" si="13"/>
        <v>0</v>
      </c>
      <c r="AN57" s="57">
        <f t="shared" si="14"/>
        <v>0</v>
      </c>
      <c r="AO57" s="57">
        <f t="shared" si="14"/>
        <v>0</v>
      </c>
      <c r="AP57" s="57">
        <f t="shared" si="15"/>
        <v>0</v>
      </c>
      <c r="AQ57" s="53"/>
      <c r="AR57" s="53"/>
      <c r="AS57" s="53"/>
      <c r="AT57" s="53"/>
      <c r="AU57" s="53"/>
      <c r="AV57" s="53"/>
    </row>
    <row r="58" spans="2:61" s="30" customFormat="1" ht="15">
      <c r="B58" s="167" t="s">
        <v>911</v>
      </c>
      <c r="C58" s="165"/>
      <c r="D58" s="319" t="s">
        <v>418</v>
      </c>
      <c r="E58" s="319"/>
      <c r="F58" s="319"/>
      <c r="G58" s="319"/>
      <c r="H58" s="57">
        <f t="shared" ref="H58:AB58" si="18">SUM(H41:H57)</f>
        <v>0</v>
      </c>
      <c r="I58" s="57">
        <f t="shared" si="18"/>
        <v>0</v>
      </c>
      <c r="J58" s="57">
        <f t="shared" si="18"/>
        <v>0</v>
      </c>
      <c r="K58" s="57">
        <f t="shared" si="18"/>
        <v>0</v>
      </c>
      <c r="L58" s="57">
        <f t="shared" si="18"/>
        <v>0</v>
      </c>
      <c r="M58" s="57">
        <f t="shared" si="18"/>
        <v>0</v>
      </c>
      <c r="N58" s="57">
        <f t="shared" si="18"/>
        <v>0</v>
      </c>
      <c r="O58" s="57">
        <f t="shared" si="18"/>
        <v>0</v>
      </c>
      <c r="P58" s="57">
        <f t="shared" si="18"/>
        <v>0</v>
      </c>
      <c r="Q58" s="57">
        <f t="shared" si="18"/>
        <v>0</v>
      </c>
      <c r="R58" s="57">
        <f t="shared" si="18"/>
        <v>0</v>
      </c>
      <c r="S58" s="57">
        <f t="shared" si="18"/>
        <v>0</v>
      </c>
      <c r="T58" s="57">
        <f t="shared" si="18"/>
        <v>0</v>
      </c>
      <c r="U58" s="57">
        <f t="shared" si="18"/>
        <v>0</v>
      </c>
      <c r="V58" s="57">
        <f t="shared" si="18"/>
        <v>0</v>
      </c>
      <c r="W58" s="57">
        <f t="shared" si="18"/>
        <v>0</v>
      </c>
      <c r="X58" s="57">
        <f t="shared" si="18"/>
        <v>0</v>
      </c>
      <c r="Y58" s="57">
        <f t="shared" si="18"/>
        <v>0</v>
      </c>
      <c r="Z58" s="57">
        <f t="shared" si="18"/>
        <v>0</v>
      </c>
      <c r="AA58" s="57">
        <f t="shared" si="18"/>
        <v>0</v>
      </c>
      <c r="AB58" s="57">
        <f t="shared" si="18"/>
        <v>0</v>
      </c>
      <c r="AC58" s="52"/>
      <c r="AD58" s="52"/>
      <c r="AE58" s="58"/>
      <c r="AF58" s="52"/>
      <c r="AG58" s="52"/>
      <c r="AH58" s="57">
        <f>SUM(AH41:AH57)</f>
        <v>0</v>
      </c>
      <c r="AI58" s="49"/>
      <c r="AJ58" s="52"/>
      <c r="AK58" s="52"/>
      <c r="AL58" s="57">
        <f>SUM(AL41:AL57)</f>
        <v>0</v>
      </c>
      <c r="AM58" s="57">
        <f>Z58-6*AL58</f>
        <v>0</v>
      </c>
      <c r="AN58" s="57">
        <f>Z58/6</f>
        <v>0</v>
      </c>
      <c r="AO58" s="57">
        <f>AA58/6</f>
        <v>0</v>
      </c>
      <c r="AP58" s="57">
        <f>AB58/6</f>
        <v>0</v>
      </c>
      <c r="AQ58" s="57">
        <f t="shared" ref="AQ58:AV58" si="19">SUM(AQ41:AQ57)</f>
        <v>0</v>
      </c>
      <c r="AR58" s="57">
        <f t="shared" si="19"/>
        <v>0</v>
      </c>
      <c r="AS58" s="57">
        <f t="shared" si="19"/>
        <v>0</v>
      </c>
      <c r="AT58" s="57">
        <f t="shared" si="19"/>
        <v>0</v>
      </c>
      <c r="AU58" s="57">
        <f t="shared" si="19"/>
        <v>0</v>
      </c>
      <c r="AV58" s="57">
        <f t="shared" si="19"/>
        <v>0</v>
      </c>
    </row>
    <row r="59" spans="2:61" s="31" customFormat="1" ht="15">
      <c r="B59" s="47" t="s">
        <v>912</v>
      </c>
      <c r="C59" s="47" t="s">
        <v>956</v>
      </c>
      <c r="D59" s="260" t="s">
        <v>408</v>
      </c>
      <c r="E59" s="48" t="s">
        <v>1004</v>
      </c>
      <c r="F59" s="49" t="s">
        <v>132</v>
      </c>
      <c r="G59" s="50" t="s">
        <v>10</v>
      </c>
      <c r="H59" s="53"/>
      <c r="I59" s="53"/>
      <c r="J59" s="53"/>
      <c r="K59" s="53"/>
      <c r="L59" s="53"/>
      <c r="M59" s="53"/>
      <c r="N59" s="53"/>
      <c r="O59" s="53"/>
      <c r="P59" s="53"/>
      <c r="Q59" s="53"/>
      <c r="R59" s="53"/>
      <c r="S59" s="53"/>
      <c r="T59" s="53"/>
      <c r="U59" s="53"/>
      <c r="V59" s="53"/>
      <c r="W59" s="53"/>
      <c r="X59" s="53"/>
      <c r="Y59" s="53"/>
      <c r="Z59" s="57">
        <f t="shared" ref="Z59:Z70" si="20">H59+K59+N59+Q59+T59+W59</f>
        <v>0</v>
      </c>
      <c r="AA59" s="57">
        <f t="shared" ref="AA59:AB70" si="21">I59+L59+O59+R59+U59+X59</f>
        <v>0</v>
      </c>
      <c r="AB59" s="57">
        <f t="shared" si="21"/>
        <v>0</v>
      </c>
      <c r="AC59" s="55"/>
      <c r="AD59" s="49"/>
      <c r="AE59" s="53"/>
      <c r="AF59" s="55"/>
      <c r="AG59" s="49"/>
      <c r="AH59" s="53"/>
      <c r="AI59" s="49"/>
      <c r="AJ59" s="55"/>
      <c r="AK59" s="49"/>
      <c r="AL59" s="57">
        <f t="shared" si="7"/>
        <v>0</v>
      </c>
      <c r="AM59" s="57">
        <f t="shared" si="13"/>
        <v>0</v>
      </c>
      <c r="AN59" s="57">
        <f t="shared" si="14"/>
        <v>0</v>
      </c>
      <c r="AO59" s="57">
        <f t="shared" si="14"/>
        <v>0</v>
      </c>
      <c r="AP59" s="57">
        <f t="shared" si="15"/>
        <v>0</v>
      </c>
      <c r="AQ59" s="53"/>
      <c r="AR59" s="53"/>
      <c r="AS59" s="53"/>
      <c r="AT59" s="53"/>
      <c r="AU59" s="53"/>
      <c r="AV59" s="53"/>
    </row>
    <row r="60" spans="2:61" s="31" customFormat="1" ht="15">
      <c r="B60" s="47" t="s">
        <v>913</v>
      </c>
      <c r="C60" s="47" t="s">
        <v>956</v>
      </c>
      <c r="D60" s="260" t="s">
        <v>408</v>
      </c>
      <c r="E60" s="48" t="s">
        <v>1004</v>
      </c>
      <c r="F60" s="49" t="s">
        <v>133</v>
      </c>
      <c r="G60" s="50" t="s">
        <v>10</v>
      </c>
      <c r="H60" s="53"/>
      <c r="I60" s="53"/>
      <c r="J60" s="53"/>
      <c r="K60" s="53"/>
      <c r="L60" s="53"/>
      <c r="M60" s="53"/>
      <c r="N60" s="53"/>
      <c r="O60" s="53"/>
      <c r="P60" s="53"/>
      <c r="Q60" s="53"/>
      <c r="R60" s="53"/>
      <c r="S60" s="53"/>
      <c r="T60" s="53"/>
      <c r="U60" s="53"/>
      <c r="V60" s="53"/>
      <c r="W60" s="53"/>
      <c r="X60" s="53"/>
      <c r="Y60" s="53"/>
      <c r="Z60" s="57">
        <f t="shared" si="20"/>
        <v>0</v>
      </c>
      <c r="AA60" s="57">
        <f t="shared" si="21"/>
        <v>0</v>
      </c>
      <c r="AB60" s="57">
        <f t="shared" si="21"/>
        <v>0</v>
      </c>
      <c r="AC60" s="55"/>
      <c r="AD60" s="49"/>
      <c r="AE60" s="53"/>
      <c r="AF60" s="55"/>
      <c r="AG60" s="49"/>
      <c r="AH60" s="53"/>
      <c r="AI60" s="49"/>
      <c r="AJ60" s="55"/>
      <c r="AK60" s="49"/>
      <c r="AL60" s="57">
        <f>IFERROR(AH60/AJ60, 0)</f>
        <v>0</v>
      </c>
      <c r="AM60" s="57">
        <f t="shared" si="13"/>
        <v>0</v>
      </c>
      <c r="AN60" s="57">
        <f t="shared" si="14"/>
        <v>0</v>
      </c>
      <c r="AO60" s="57">
        <f t="shared" si="14"/>
        <v>0</v>
      </c>
      <c r="AP60" s="57">
        <f t="shared" si="15"/>
        <v>0</v>
      </c>
      <c r="AQ60" s="53"/>
      <c r="AR60" s="53"/>
      <c r="AS60" s="53"/>
      <c r="AT60" s="53"/>
      <c r="AU60" s="53"/>
      <c r="AV60" s="53"/>
    </row>
    <row r="61" spans="2:61" s="45" customFormat="1" ht="15">
      <c r="B61" s="47" t="s">
        <v>914</v>
      </c>
      <c r="C61" s="47" t="s">
        <v>857</v>
      </c>
      <c r="D61" s="260" t="s">
        <v>408</v>
      </c>
      <c r="E61" s="48" t="s">
        <v>1004</v>
      </c>
      <c r="F61" s="49" t="s">
        <v>134</v>
      </c>
      <c r="G61" s="153" t="s">
        <v>107</v>
      </c>
      <c r="H61" s="53"/>
      <c r="I61" s="53"/>
      <c r="J61" s="53"/>
      <c r="K61" s="53"/>
      <c r="L61" s="53"/>
      <c r="M61" s="53"/>
      <c r="N61" s="53"/>
      <c r="O61" s="53"/>
      <c r="P61" s="53"/>
      <c r="Q61" s="53"/>
      <c r="R61" s="53"/>
      <c r="S61" s="53"/>
      <c r="T61" s="53"/>
      <c r="U61" s="53"/>
      <c r="V61" s="53"/>
      <c r="W61" s="53"/>
      <c r="X61" s="53"/>
      <c r="Y61" s="53"/>
      <c r="Z61" s="57">
        <f t="shared" si="20"/>
        <v>0</v>
      </c>
      <c r="AA61" s="57">
        <f t="shared" si="21"/>
        <v>0</v>
      </c>
      <c r="AB61" s="57">
        <f t="shared" si="21"/>
        <v>0</v>
      </c>
      <c r="AC61" s="55"/>
      <c r="AD61" s="49"/>
      <c r="AE61" s="53"/>
      <c r="AF61" s="55"/>
      <c r="AG61" s="49"/>
      <c r="AH61" s="53"/>
      <c r="AI61" s="49"/>
      <c r="AJ61" s="55"/>
      <c r="AK61" s="49"/>
      <c r="AL61" s="57">
        <f t="shared" si="7"/>
        <v>0</v>
      </c>
      <c r="AM61" s="57">
        <f t="shared" si="13"/>
        <v>0</v>
      </c>
      <c r="AN61" s="57">
        <f t="shared" si="14"/>
        <v>0</v>
      </c>
      <c r="AO61" s="57">
        <f t="shared" si="14"/>
        <v>0</v>
      </c>
      <c r="AP61" s="57">
        <f t="shared" si="15"/>
        <v>0</v>
      </c>
      <c r="AQ61" s="53"/>
      <c r="AR61" s="53"/>
      <c r="AS61" s="53"/>
      <c r="AT61" s="53"/>
      <c r="AU61" s="53"/>
      <c r="AV61" s="53"/>
      <c r="AW61" s="31"/>
      <c r="AX61" s="31"/>
      <c r="AY61" s="31"/>
      <c r="AZ61" s="31"/>
      <c r="BA61" s="31"/>
      <c r="BB61" s="31"/>
      <c r="BC61" s="31"/>
      <c r="BD61" s="31"/>
      <c r="BE61" s="31"/>
      <c r="BF61" s="31"/>
      <c r="BG61" s="31"/>
      <c r="BH61" s="31"/>
      <c r="BI61" s="31"/>
    </row>
    <row r="62" spans="2:61" s="45" customFormat="1" ht="15">
      <c r="B62" s="47" t="s">
        <v>915</v>
      </c>
      <c r="C62" s="47" t="s">
        <v>858</v>
      </c>
      <c r="D62" s="263" t="s">
        <v>408</v>
      </c>
      <c r="E62" s="48" t="s">
        <v>1004</v>
      </c>
      <c r="F62" s="153" t="s">
        <v>134</v>
      </c>
      <c r="G62" s="153" t="s">
        <v>108</v>
      </c>
      <c r="H62" s="53"/>
      <c r="I62" s="53"/>
      <c r="J62" s="53"/>
      <c r="K62" s="53"/>
      <c r="L62" s="53"/>
      <c r="M62" s="53"/>
      <c r="N62" s="53"/>
      <c r="O62" s="53"/>
      <c r="P62" s="53"/>
      <c r="Q62" s="53"/>
      <c r="R62" s="53"/>
      <c r="S62" s="53"/>
      <c r="T62" s="53"/>
      <c r="U62" s="53"/>
      <c r="V62" s="53"/>
      <c r="W62" s="53"/>
      <c r="X62" s="53"/>
      <c r="Y62" s="53"/>
      <c r="Z62" s="57">
        <f t="shared" si="20"/>
        <v>0</v>
      </c>
      <c r="AA62" s="57">
        <f t="shared" si="21"/>
        <v>0</v>
      </c>
      <c r="AB62" s="57">
        <f t="shared" si="21"/>
        <v>0</v>
      </c>
      <c r="AC62" s="55"/>
      <c r="AD62" s="153"/>
      <c r="AE62" s="53"/>
      <c r="AF62" s="55"/>
      <c r="AG62" s="153"/>
      <c r="AH62" s="53"/>
      <c r="AI62" s="153"/>
      <c r="AJ62" s="55"/>
      <c r="AK62" s="153"/>
      <c r="AL62" s="57">
        <f>IFERROR(AH62/AJ62, 0)</f>
        <v>0</v>
      </c>
      <c r="AM62" s="57">
        <f t="shared" si="13"/>
        <v>0</v>
      </c>
      <c r="AN62" s="57">
        <f t="shared" si="14"/>
        <v>0</v>
      </c>
      <c r="AO62" s="57">
        <f t="shared" si="14"/>
        <v>0</v>
      </c>
      <c r="AP62" s="57">
        <f t="shared" si="15"/>
        <v>0</v>
      </c>
      <c r="AQ62" s="53"/>
      <c r="AR62" s="53"/>
      <c r="AS62" s="53"/>
      <c r="AT62" s="53"/>
      <c r="AU62" s="53"/>
      <c r="AV62" s="53"/>
      <c r="AW62" s="154"/>
      <c r="AX62" s="154"/>
      <c r="AY62" s="154"/>
      <c r="AZ62" s="154"/>
      <c r="BA62" s="154"/>
      <c r="BB62" s="154"/>
      <c r="BC62" s="154"/>
      <c r="BD62" s="154"/>
      <c r="BE62" s="154"/>
      <c r="BF62" s="154"/>
      <c r="BG62" s="154"/>
      <c r="BH62" s="154"/>
      <c r="BI62" s="154"/>
    </row>
    <row r="63" spans="2:61" s="31" customFormat="1" ht="15">
      <c r="B63" s="47" t="s">
        <v>916</v>
      </c>
      <c r="C63" s="47" t="s">
        <v>956</v>
      </c>
      <c r="D63" s="260" t="s">
        <v>408</v>
      </c>
      <c r="E63" s="48" t="s">
        <v>1004</v>
      </c>
      <c r="F63" s="49" t="s">
        <v>135</v>
      </c>
      <c r="G63" s="50" t="s">
        <v>10</v>
      </c>
      <c r="H63" s="53"/>
      <c r="I63" s="53"/>
      <c r="J63" s="53"/>
      <c r="K63" s="53"/>
      <c r="L63" s="53"/>
      <c r="M63" s="53"/>
      <c r="N63" s="53"/>
      <c r="O63" s="53"/>
      <c r="P63" s="53"/>
      <c r="Q63" s="53"/>
      <c r="R63" s="53"/>
      <c r="S63" s="53"/>
      <c r="T63" s="53"/>
      <c r="U63" s="53"/>
      <c r="V63" s="53"/>
      <c r="W63" s="53"/>
      <c r="X63" s="53"/>
      <c r="Y63" s="53"/>
      <c r="Z63" s="57">
        <f t="shared" si="20"/>
        <v>0</v>
      </c>
      <c r="AA63" s="57">
        <f t="shared" si="21"/>
        <v>0</v>
      </c>
      <c r="AB63" s="57">
        <f t="shared" si="21"/>
        <v>0</v>
      </c>
      <c r="AC63" s="55"/>
      <c r="AD63" s="49"/>
      <c r="AE63" s="53"/>
      <c r="AF63" s="55"/>
      <c r="AG63" s="49"/>
      <c r="AH63" s="53"/>
      <c r="AI63" s="49"/>
      <c r="AJ63" s="55"/>
      <c r="AK63" s="49"/>
      <c r="AL63" s="57">
        <f t="shared" si="7"/>
        <v>0</v>
      </c>
      <c r="AM63" s="57">
        <f t="shared" si="13"/>
        <v>0</v>
      </c>
      <c r="AN63" s="57">
        <f t="shared" si="14"/>
        <v>0</v>
      </c>
      <c r="AO63" s="57">
        <f t="shared" si="14"/>
        <v>0</v>
      </c>
      <c r="AP63" s="57">
        <f t="shared" si="15"/>
        <v>0</v>
      </c>
      <c r="AQ63" s="53"/>
      <c r="AR63" s="53"/>
      <c r="AS63" s="53"/>
      <c r="AT63" s="53"/>
      <c r="AU63" s="53"/>
      <c r="AV63" s="53"/>
    </row>
    <row r="64" spans="2:61" s="31" customFormat="1" ht="15">
      <c r="B64" s="47" t="s">
        <v>917</v>
      </c>
      <c r="C64" s="47" t="s">
        <v>957</v>
      </c>
      <c r="D64" s="260" t="s">
        <v>408</v>
      </c>
      <c r="E64" s="48" t="s">
        <v>1004</v>
      </c>
      <c r="F64" s="49" t="s">
        <v>136</v>
      </c>
      <c r="G64" s="153" t="s">
        <v>821</v>
      </c>
      <c r="H64" s="53"/>
      <c r="I64" s="53"/>
      <c r="J64" s="53"/>
      <c r="K64" s="53"/>
      <c r="L64" s="53"/>
      <c r="M64" s="53"/>
      <c r="N64" s="53"/>
      <c r="O64" s="53"/>
      <c r="P64" s="53"/>
      <c r="Q64" s="53"/>
      <c r="R64" s="53"/>
      <c r="S64" s="53"/>
      <c r="T64" s="53"/>
      <c r="U64" s="53"/>
      <c r="V64" s="53"/>
      <c r="W64" s="53"/>
      <c r="X64" s="53"/>
      <c r="Y64" s="53"/>
      <c r="Z64" s="57">
        <f t="shared" si="20"/>
        <v>0</v>
      </c>
      <c r="AA64" s="57">
        <f t="shared" si="21"/>
        <v>0</v>
      </c>
      <c r="AB64" s="57">
        <f t="shared" si="21"/>
        <v>0</v>
      </c>
      <c r="AC64" s="55"/>
      <c r="AD64" s="49"/>
      <c r="AE64" s="53"/>
      <c r="AF64" s="55"/>
      <c r="AG64" s="49"/>
      <c r="AH64" s="53"/>
      <c r="AI64" s="49"/>
      <c r="AJ64" s="55"/>
      <c r="AK64" s="49"/>
      <c r="AL64" s="57">
        <f t="shared" si="7"/>
        <v>0</v>
      </c>
      <c r="AM64" s="57">
        <f t="shared" si="13"/>
        <v>0</v>
      </c>
      <c r="AN64" s="57">
        <f t="shared" si="14"/>
        <v>0</v>
      </c>
      <c r="AO64" s="57">
        <f t="shared" si="14"/>
        <v>0</v>
      </c>
      <c r="AP64" s="57">
        <f t="shared" si="15"/>
        <v>0</v>
      </c>
      <c r="AQ64" s="53"/>
      <c r="AR64" s="53"/>
      <c r="AS64" s="53"/>
      <c r="AT64" s="53"/>
      <c r="AU64" s="53"/>
      <c r="AV64" s="53"/>
    </row>
    <row r="65" spans="2:61" s="31" customFormat="1" ht="15">
      <c r="B65" s="47" t="s">
        <v>918</v>
      </c>
      <c r="C65" s="47" t="s">
        <v>957</v>
      </c>
      <c r="D65" s="263" t="s">
        <v>408</v>
      </c>
      <c r="E65" s="48" t="s">
        <v>1004</v>
      </c>
      <c r="F65" s="153" t="s">
        <v>136</v>
      </c>
      <c r="G65" s="153" t="s">
        <v>92</v>
      </c>
      <c r="H65" s="53"/>
      <c r="I65" s="53"/>
      <c r="J65" s="53"/>
      <c r="K65" s="53"/>
      <c r="L65" s="53"/>
      <c r="M65" s="53"/>
      <c r="N65" s="53"/>
      <c r="O65" s="53"/>
      <c r="P65" s="53"/>
      <c r="Q65" s="53"/>
      <c r="R65" s="53"/>
      <c r="S65" s="53"/>
      <c r="T65" s="53"/>
      <c r="U65" s="53"/>
      <c r="V65" s="53"/>
      <c r="W65" s="53"/>
      <c r="X65" s="53"/>
      <c r="Y65" s="53"/>
      <c r="Z65" s="57">
        <f t="shared" si="20"/>
        <v>0</v>
      </c>
      <c r="AA65" s="57">
        <f t="shared" si="21"/>
        <v>0</v>
      </c>
      <c r="AB65" s="57">
        <f t="shared" si="21"/>
        <v>0</v>
      </c>
      <c r="AC65" s="55"/>
      <c r="AD65" s="153"/>
      <c r="AE65" s="53"/>
      <c r="AF65" s="55"/>
      <c r="AG65" s="153"/>
      <c r="AH65" s="53"/>
      <c r="AI65" s="153"/>
      <c r="AJ65" s="55"/>
      <c r="AK65" s="153"/>
      <c r="AL65" s="57">
        <f>IFERROR(AH65/AJ65, 0)</f>
        <v>0</v>
      </c>
      <c r="AM65" s="57">
        <f t="shared" si="13"/>
        <v>0</v>
      </c>
      <c r="AN65" s="57">
        <f t="shared" si="14"/>
        <v>0</v>
      </c>
      <c r="AO65" s="57">
        <f t="shared" si="14"/>
        <v>0</v>
      </c>
      <c r="AP65" s="57">
        <f t="shared" si="15"/>
        <v>0</v>
      </c>
      <c r="AQ65" s="53"/>
      <c r="AR65" s="53"/>
      <c r="AS65" s="53"/>
      <c r="AT65" s="53"/>
      <c r="AU65" s="53"/>
      <c r="AV65" s="53"/>
      <c r="AW65" s="154"/>
      <c r="AX65" s="154"/>
      <c r="AY65" s="154"/>
      <c r="AZ65" s="154"/>
      <c r="BA65" s="154"/>
      <c r="BB65" s="154"/>
      <c r="BC65" s="154"/>
      <c r="BD65" s="154"/>
      <c r="BE65" s="154"/>
      <c r="BF65" s="154"/>
      <c r="BG65" s="154"/>
      <c r="BH65" s="154"/>
      <c r="BI65" s="154"/>
    </row>
    <row r="66" spans="2:61" s="168" customFormat="1" ht="15">
      <c r="B66" s="164" t="s">
        <v>919</v>
      </c>
      <c r="C66" s="164" t="s">
        <v>859</v>
      </c>
      <c r="D66" s="262" t="s">
        <v>408</v>
      </c>
      <c r="E66" s="261" t="s">
        <v>1005</v>
      </c>
      <c r="F66" s="169" t="s">
        <v>824</v>
      </c>
      <c r="G66" s="169" t="s">
        <v>107</v>
      </c>
      <c r="H66" s="53"/>
      <c r="I66" s="53"/>
      <c r="J66" s="53"/>
      <c r="K66" s="53"/>
      <c r="L66" s="53"/>
      <c r="M66" s="53"/>
      <c r="N66" s="53"/>
      <c r="O66" s="53"/>
      <c r="P66" s="53"/>
      <c r="Q66" s="53"/>
      <c r="R66" s="53"/>
      <c r="S66" s="53"/>
      <c r="T66" s="53"/>
      <c r="U66" s="53"/>
      <c r="V66" s="53"/>
      <c r="W66" s="53"/>
      <c r="X66" s="53"/>
      <c r="Y66" s="53"/>
      <c r="Z66" s="57">
        <f t="shared" si="20"/>
        <v>0</v>
      </c>
      <c r="AA66" s="57">
        <f t="shared" si="21"/>
        <v>0</v>
      </c>
      <c r="AB66" s="57">
        <f t="shared" si="21"/>
        <v>0</v>
      </c>
      <c r="AC66" s="55"/>
      <c r="AD66" s="169"/>
      <c r="AE66" s="53"/>
      <c r="AF66" s="55"/>
      <c r="AG66" s="169"/>
      <c r="AH66" s="53"/>
      <c r="AI66" s="169"/>
      <c r="AJ66" s="55"/>
      <c r="AK66" s="169"/>
      <c r="AL66" s="57">
        <f t="shared" si="7"/>
        <v>0</v>
      </c>
      <c r="AM66" s="57">
        <f t="shared" si="13"/>
        <v>0</v>
      </c>
      <c r="AN66" s="57">
        <f t="shared" si="14"/>
        <v>0</v>
      </c>
      <c r="AO66" s="57">
        <f t="shared" si="14"/>
        <v>0</v>
      </c>
      <c r="AP66" s="57">
        <f t="shared" si="15"/>
        <v>0</v>
      </c>
      <c r="AQ66" s="53"/>
      <c r="AR66" s="53"/>
      <c r="AS66" s="53"/>
      <c r="AT66" s="53"/>
      <c r="AU66" s="53"/>
      <c r="AV66" s="53"/>
    </row>
    <row r="67" spans="2:61" s="31" customFormat="1" ht="15">
      <c r="B67" s="47" t="s">
        <v>920</v>
      </c>
      <c r="C67" s="47" t="s">
        <v>860</v>
      </c>
      <c r="D67" s="260" t="s">
        <v>408</v>
      </c>
      <c r="E67" s="261" t="s">
        <v>1005</v>
      </c>
      <c r="F67" s="49" t="s">
        <v>824</v>
      </c>
      <c r="G67" s="153" t="s">
        <v>108</v>
      </c>
      <c r="H67" s="53"/>
      <c r="I67" s="53"/>
      <c r="J67" s="53"/>
      <c r="K67" s="53"/>
      <c r="L67" s="53"/>
      <c r="M67" s="53"/>
      <c r="N67" s="53"/>
      <c r="O67" s="53"/>
      <c r="P67" s="53"/>
      <c r="Q67" s="53"/>
      <c r="R67" s="53"/>
      <c r="S67" s="53"/>
      <c r="T67" s="53"/>
      <c r="U67" s="53"/>
      <c r="V67" s="53"/>
      <c r="W67" s="53"/>
      <c r="X67" s="53"/>
      <c r="Y67" s="53"/>
      <c r="Z67" s="57">
        <f t="shared" si="20"/>
        <v>0</v>
      </c>
      <c r="AA67" s="57">
        <f t="shared" si="21"/>
        <v>0</v>
      </c>
      <c r="AB67" s="57">
        <f t="shared" si="21"/>
        <v>0</v>
      </c>
      <c r="AC67" s="55"/>
      <c r="AD67" s="49"/>
      <c r="AE67" s="53"/>
      <c r="AF67" s="55"/>
      <c r="AG67" s="49"/>
      <c r="AH67" s="53"/>
      <c r="AI67" s="49"/>
      <c r="AJ67" s="55"/>
      <c r="AK67" s="49"/>
      <c r="AL67" s="57">
        <f t="shared" si="7"/>
        <v>0</v>
      </c>
      <c r="AM67" s="57">
        <f t="shared" si="13"/>
        <v>0</v>
      </c>
      <c r="AN67" s="57">
        <f t="shared" si="14"/>
        <v>0</v>
      </c>
      <c r="AO67" s="57">
        <f t="shared" si="14"/>
        <v>0</v>
      </c>
      <c r="AP67" s="57">
        <f t="shared" si="15"/>
        <v>0</v>
      </c>
      <c r="AQ67" s="53"/>
      <c r="AR67" s="53"/>
      <c r="AS67" s="53"/>
      <c r="AT67" s="53"/>
      <c r="AU67" s="53"/>
      <c r="AV67" s="53"/>
    </row>
    <row r="68" spans="2:61" s="168" customFormat="1" ht="15">
      <c r="B68" s="164" t="s">
        <v>921</v>
      </c>
      <c r="C68" s="164" t="s">
        <v>859</v>
      </c>
      <c r="D68" s="262" t="s">
        <v>408</v>
      </c>
      <c r="E68" s="261" t="s">
        <v>1005</v>
      </c>
      <c r="F68" s="169" t="s">
        <v>825</v>
      </c>
      <c r="G68" s="169" t="s">
        <v>107</v>
      </c>
      <c r="H68" s="53"/>
      <c r="I68" s="53"/>
      <c r="J68" s="53"/>
      <c r="K68" s="53"/>
      <c r="L68" s="53"/>
      <c r="M68" s="53"/>
      <c r="N68" s="53"/>
      <c r="O68" s="53"/>
      <c r="P68" s="53"/>
      <c r="Q68" s="53"/>
      <c r="R68" s="53"/>
      <c r="S68" s="53"/>
      <c r="T68" s="53"/>
      <c r="U68" s="53"/>
      <c r="V68" s="53"/>
      <c r="W68" s="53"/>
      <c r="X68" s="53"/>
      <c r="Y68" s="53"/>
      <c r="Z68" s="57">
        <f t="shared" si="20"/>
        <v>0</v>
      </c>
      <c r="AA68" s="57">
        <f t="shared" si="21"/>
        <v>0</v>
      </c>
      <c r="AB68" s="57">
        <f t="shared" si="21"/>
        <v>0</v>
      </c>
      <c r="AC68" s="55"/>
      <c r="AD68" s="169"/>
      <c r="AE68" s="53"/>
      <c r="AF68" s="55"/>
      <c r="AG68" s="169"/>
      <c r="AH68" s="53"/>
      <c r="AI68" s="169"/>
      <c r="AJ68" s="55"/>
      <c r="AK68" s="169"/>
      <c r="AL68" s="57">
        <f t="shared" si="7"/>
        <v>0</v>
      </c>
      <c r="AM68" s="57">
        <f t="shared" si="13"/>
        <v>0</v>
      </c>
      <c r="AN68" s="57">
        <f t="shared" si="14"/>
        <v>0</v>
      </c>
      <c r="AO68" s="57">
        <f t="shared" si="14"/>
        <v>0</v>
      </c>
      <c r="AP68" s="57">
        <f t="shared" si="15"/>
        <v>0</v>
      </c>
      <c r="AQ68" s="53"/>
      <c r="AR68" s="53"/>
      <c r="AS68" s="53"/>
      <c r="AT68" s="53"/>
      <c r="AU68" s="53"/>
      <c r="AV68" s="53"/>
    </row>
    <row r="69" spans="2:61" s="31" customFormat="1" ht="15">
      <c r="B69" s="47" t="s">
        <v>922</v>
      </c>
      <c r="C69" s="47" t="s">
        <v>860</v>
      </c>
      <c r="D69" s="260" t="s">
        <v>408</v>
      </c>
      <c r="E69" s="261" t="s">
        <v>1005</v>
      </c>
      <c r="F69" s="49" t="s">
        <v>825</v>
      </c>
      <c r="G69" s="153" t="s">
        <v>108</v>
      </c>
      <c r="H69" s="53"/>
      <c r="I69" s="53"/>
      <c r="J69" s="53"/>
      <c r="K69" s="53"/>
      <c r="L69" s="53"/>
      <c r="M69" s="53"/>
      <c r="N69" s="53"/>
      <c r="O69" s="53"/>
      <c r="P69" s="53"/>
      <c r="Q69" s="53"/>
      <c r="R69" s="53"/>
      <c r="S69" s="53"/>
      <c r="T69" s="53"/>
      <c r="U69" s="53"/>
      <c r="V69" s="53"/>
      <c r="W69" s="53"/>
      <c r="X69" s="53"/>
      <c r="Y69" s="53"/>
      <c r="Z69" s="57">
        <f t="shared" si="20"/>
        <v>0</v>
      </c>
      <c r="AA69" s="57">
        <f t="shared" si="21"/>
        <v>0</v>
      </c>
      <c r="AB69" s="57">
        <f t="shared" si="21"/>
        <v>0</v>
      </c>
      <c r="AC69" s="55"/>
      <c r="AD69" s="49"/>
      <c r="AE69" s="53"/>
      <c r="AF69" s="55"/>
      <c r="AG69" s="49"/>
      <c r="AH69" s="53"/>
      <c r="AI69" s="49"/>
      <c r="AJ69" s="55"/>
      <c r="AK69" s="49"/>
      <c r="AL69" s="57">
        <f t="shared" si="7"/>
        <v>0</v>
      </c>
      <c r="AM69" s="57">
        <f t="shared" si="13"/>
        <v>0</v>
      </c>
      <c r="AN69" s="57">
        <f t="shared" si="14"/>
        <v>0</v>
      </c>
      <c r="AO69" s="57">
        <f t="shared" si="14"/>
        <v>0</v>
      </c>
      <c r="AP69" s="57">
        <f t="shared" si="15"/>
        <v>0</v>
      </c>
      <c r="AQ69" s="53"/>
      <c r="AR69" s="53"/>
      <c r="AS69" s="53"/>
      <c r="AT69" s="53"/>
      <c r="AU69" s="53"/>
      <c r="AV69" s="53"/>
    </row>
    <row r="70" spans="2:61" s="31" customFormat="1" ht="15">
      <c r="B70" s="47" t="s">
        <v>923</v>
      </c>
      <c r="C70" s="47" t="s">
        <v>956</v>
      </c>
      <c r="D70" s="260" t="s">
        <v>408</v>
      </c>
      <c r="E70" s="48" t="s">
        <v>131</v>
      </c>
      <c r="F70" s="49" t="s">
        <v>414</v>
      </c>
      <c r="G70" s="50" t="s">
        <v>10</v>
      </c>
      <c r="H70" s="53"/>
      <c r="I70" s="53"/>
      <c r="J70" s="53"/>
      <c r="K70" s="53"/>
      <c r="L70" s="53"/>
      <c r="M70" s="53"/>
      <c r="N70" s="53"/>
      <c r="O70" s="53"/>
      <c r="P70" s="53"/>
      <c r="Q70" s="53"/>
      <c r="R70" s="53"/>
      <c r="S70" s="53"/>
      <c r="T70" s="53"/>
      <c r="U70" s="53"/>
      <c r="V70" s="53"/>
      <c r="W70" s="53"/>
      <c r="X70" s="53"/>
      <c r="Y70" s="53"/>
      <c r="Z70" s="57">
        <f t="shared" si="20"/>
        <v>0</v>
      </c>
      <c r="AA70" s="57">
        <f t="shared" si="21"/>
        <v>0</v>
      </c>
      <c r="AB70" s="57">
        <f t="shared" si="21"/>
        <v>0</v>
      </c>
      <c r="AC70" s="55"/>
      <c r="AD70" s="49"/>
      <c r="AE70" s="53"/>
      <c r="AF70" s="55"/>
      <c r="AG70" s="49"/>
      <c r="AH70" s="53"/>
      <c r="AI70" s="49"/>
      <c r="AJ70" s="55"/>
      <c r="AK70" s="49"/>
      <c r="AL70" s="57">
        <f t="shared" si="7"/>
        <v>0</v>
      </c>
      <c r="AM70" s="57">
        <f t="shared" si="13"/>
        <v>0</v>
      </c>
      <c r="AN70" s="57">
        <f t="shared" si="14"/>
        <v>0</v>
      </c>
      <c r="AO70" s="57">
        <f t="shared" si="14"/>
        <v>0</v>
      </c>
      <c r="AP70" s="57">
        <f t="shared" si="15"/>
        <v>0</v>
      </c>
      <c r="AQ70" s="53"/>
      <c r="AR70" s="53"/>
      <c r="AS70" s="53"/>
      <c r="AT70" s="53"/>
      <c r="AU70" s="53"/>
      <c r="AV70" s="53"/>
    </row>
    <row r="71" spans="2:61" s="30" customFormat="1" ht="15">
      <c r="B71" s="167" t="s">
        <v>924</v>
      </c>
      <c r="C71" s="165"/>
      <c r="D71" s="319" t="s">
        <v>419</v>
      </c>
      <c r="E71" s="319"/>
      <c r="F71" s="319"/>
      <c r="G71" s="319"/>
      <c r="H71" s="57">
        <f t="shared" ref="H71:M71" si="22">SUM(H59:H70)</f>
        <v>0</v>
      </c>
      <c r="I71" s="57">
        <f t="shared" si="22"/>
        <v>0</v>
      </c>
      <c r="J71" s="57">
        <f t="shared" si="22"/>
        <v>0</v>
      </c>
      <c r="K71" s="57">
        <f t="shared" si="22"/>
        <v>0</v>
      </c>
      <c r="L71" s="57">
        <f t="shared" si="22"/>
        <v>0</v>
      </c>
      <c r="M71" s="57">
        <f t="shared" si="22"/>
        <v>0</v>
      </c>
      <c r="N71" s="57">
        <f t="shared" ref="N71" si="23">SUM(N59:N70)</f>
        <v>0</v>
      </c>
      <c r="O71" s="57">
        <f t="shared" ref="O71:Y71" si="24">SUM(O59:O70)</f>
        <v>0</v>
      </c>
      <c r="P71" s="57">
        <f t="shared" si="24"/>
        <v>0</v>
      </c>
      <c r="Q71" s="57">
        <f t="shared" si="24"/>
        <v>0</v>
      </c>
      <c r="R71" s="57">
        <f t="shared" si="24"/>
        <v>0</v>
      </c>
      <c r="S71" s="57">
        <f t="shared" si="24"/>
        <v>0</v>
      </c>
      <c r="T71" s="57">
        <f t="shared" si="24"/>
        <v>0</v>
      </c>
      <c r="U71" s="57">
        <f t="shared" si="24"/>
        <v>0</v>
      </c>
      <c r="V71" s="57">
        <f t="shared" si="24"/>
        <v>0</v>
      </c>
      <c r="W71" s="57">
        <f t="shared" si="24"/>
        <v>0</v>
      </c>
      <c r="X71" s="57">
        <f t="shared" si="24"/>
        <v>0</v>
      </c>
      <c r="Y71" s="57">
        <f t="shared" si="24"/>
        <v>0</v>
      </c>
      <c r="Z71" s="57">
        <f t="shared" ref="Z71" si="25">SUM(Z59:Z70)</f>
        <v>0</v>
      </c>
      <c r="AA71" s="57">
        <f t="shared" ref="AA71:AB71" si="26">SUM(AA59:AA70)</f>
        <v>0</v>
      </c>
      <c r="AB71" s="57">
        <f t="shared" si="26"/>
        <v>0</v>
      </c>
      <c r="AC71" s="52"/>
      <c r="AD71" s="52"/>
      <c r="AE71" s="58"/>
      <c r="AF71" s="52"/>
      <c r="AG71" s="52"/>
      <c r="AH71" s="57">
        <f>SUM(AH59:AH70)</f>
        <v>0</v>
      </c>
      <c r="AI71" s="49"/>
      <c r="AJ71" s="52"/>
      <c r="AK71" s="52"/>
      <c r="AL71" s="57">
        <f>SUM(AL59:AL70)</f>
        <v>0</v>
      </c>
      <c r="AM71" s="57">
        <f>Z71-6*AL71</f>
        <v>0</v>
      </c>
      <c r="AN71" s="57">
        <f>Z71/6</f>
        <v>0</v>
      </c>
      <c r="AO71" s="57">
        <f>AA71/6</f>
        <v>0</v>
      </c>
      <c r="AP71" s="57">
        <f>AB71/6</f>
        <v>0</v>
      </c>
      <c r="AQ71" s="57">
        <f t="shared" ref="AQ71:AV71" si="27">SUM(AQ59:AQ70)</f>
        <v>0</v>
      </c>
      <c r="AR71" s="57">
        <f t="shared" si="27"/>
        <v>0</v>
      </c>
      <c r="AS71" s="57">
        <f t="shared" si="27"/>
        <v>0</v>
      </c>
      <c r="AT71" s="57">
        <f t="shared" si="27"/>
        <v>0</v>
      </c>
      <c r="AU71" s="57">
        <f t="shared" si="27"/>
        <v>0</v>
      </c>
      <c r="AV71" s="57">
        <f t="shared" si="27"/>
        <v>0</v>
      </c>
    </row>
    <row r="72" spans="2:61" s="31" customFormat="1" ht="15">
      <c r="B72" s="47" t="s">
        <v>925</v>
      </c>
      <c r="C72" s="47" t="s">
        <v>956</v>
      </c>
      <c r="D72" s="260" t="s">
        <v>409</v>
      </c>
      <c r="E72" s="48" t="s">
        <v>1004</v>
      </c>
      <c r="F72" s="49" t="s">
        <v>137</v>
      </c>
      <c r="G72" s="50" t="s">
        <v>10</v>
      </c>
      <c r="H72" s="53"/>
      <c r="I72" s="53"/>
      <c r="J72" s="53"/>
      <c r="K72" s="53"/>
      <c r="L72" s="53"/>
      <c r="M72" s="53"/>
      <c r="N72" s="53"/>
      <c r="O72" s="53"/>
      <c r="P72" s="53"/>
      <c r="Q72" s="53"/>
      <c r="R72" s="53"/>
      <c r="S72" s="53"/>
      <c r="T72" s="53"/>
      <c r="U72" s="53"/>
      <c r="V72" s="53"/>
      <c r="W72" s="53"/>
      <c r="X72" s="53"/>
      <c r="Y72" s="53"/>
      <c r="Z72" s="57">
        <f t="shared" ref="Z72:Z85" si="28">H72+K72+N72+Q72+T72+W72</f>
        <v>0</v>
      </c>
      <c r="AA72" s="57">
        <f t="shared" ref="AA72:AB85" si="29">I72+L72+O72+R72+U72+X72</f>
        <v>0</v>
      </c>
      <c r="AB72" s="57">
        <f t="shared" si="29"/>
        <v>0</v>
      </c>
      <c r="AC72" s="55"/>
      <c r="AD72" s="49"/>
      <c r="AE72" s="53"/>
      <c r="AF72" s="55"/>
      <c r="AG72" s="49"/>
      <c r="AH72" s="53"/>
      <c r="AI72" s="49"/>
      <c r="AJ72" s="55"/>
      <c r="AK72" s="49"/>
      <c r="AL72" s="57">
        <f t="shared" si="7"/>
        <v>0</v>
      </c>
      <c r="AM72" s="57">
        <f t="shared" si="13"/>
        <v>0</v>
      </c>
      <c r="AN72" s="57">
        <f t="shared" si="14"/>
        <v>0</v>
      </c>
      <c r="AO72" s="57">
        <f t="shared" si="14"/>
        <v>0</v>
      </c>
      <c r="AP72" s="57">
        <f t="shared" si="15"/>
        <v>0</v>
      </c>
      <c r="AQ72" s="53"/>
      <c r="AR72" s="53"/>
      <c r="AS72" s="53"/>
      <c r="AT72" s="53"/>
      <c r="AU72" s="53"/>
      <c r="AV72" s="53"/>
    </row>
    <row r="73" spans="2:61" s="31" customFormat="1" ht="15">
      <c r="B73" s="47" t="s">
        <v>926</v>
      </c>
      <c r="C73" s="47" t="s">
        <v>956</v>
      </c>
      <c r="D73" s="260" t="s">
        <v>409</v>
      </c>
      <c r="E73" s="48" t="s">
        <v>1004</v>
      </c>
      <c r="F73" s="49" t="s">
        <v>138</v>
      </c>
      <c r="G73" s="50" t="s">
        <v>10</v>
      </c>
      <c r="H73" s="53"/>
      <c r="I73" s="53"/>
      <c r="J73" s="53"/>
      <c r="K73" s="53"/>
      <c r="L73" s="53"/>
      <c r="M73" s="53"/>
      <c r="N73" s="53"/>
      <c r="O73" s="53"/>
      <c r="P73" s="53"/>
      <c r="Q73" s="53"/>
      <c r="R73" s="53"/>
      <c r="S73" s="53"/>
      <c r="T73" s="53"/>
      <c r="U73" s="53"/>
      <c r="V73" s="53"/>
      <c r="W73" s="53"/>
      <c r="X73" s="53"/>
      <c r="Y73" s="53"/>
      <c r="Z73" s="57">
        <f t="shared" si="28"/>
        <v>0</v>
      </c>
      <c r="AA73" s="57">
        <f t="shared" si="29"/>
        <v>0</v>
      </c>
      <c r="AB73" s="57">
        <f t="shared" si="29"/>
        <v>0</v>
      </c>
      <c r="AC73" s="55"/>
      <c r="AD73" s="49"/>
      <c r="AE73" s="53"/>
      <c r="AF73" s="55"/>
      <c r="AG73" s="49"/>
      <c r="AH73" s="53"/>
      <c r="AI73" s="49"/>
      <c r="AJ73" s="55"/>
      <c r="AK73" s="49"/>
      <c r="AL73" s="57">
        <f t="shared" si="7"/>
        <v>0</v>
      </c>
      <c r="AM73" s="57">
        <f t="shared" ref="AM73:AM92" si="30">Z73-6*AL73</f>
        <v>0</v>
      </c>
      <c r="AN73" s="57">
        <f t="shared" si="14"/>
        <v>0</v>
      </c>
      <c r="AO73" s="57">
        <f t="shared" si="14"/>
        <v>0</v>
      </c>
      <c r="AP73" s="57">
        <f t="shared" si="15"/>
        <v>0</v>
      </c>
      <c r="AQ73" s="53"/>
      <c r="AR73" s="53"/>
      <c r="AS73" s="53"/>
      <c r="AT73" s="53"/>
      <c r="AU73" s="53"/>
      <c r="AV73" s="53"/>
    </row>
    <row r="74" spans="2:61" s="31" customFormat="1" ht="15">
      <c r="B74" s="47" t="s">
        <v>927</v>
      </c>
      <c r="C74" s="47" t="s">
        <v>857</v>
      </c>
      <c r="D74" s="260" t="s">
        <v>409</v>
      </c>
      <c r="E74" s="48" t="s">
        <v>1004</v>
      </c>
      <c r="F74" s="49" t="s">
        <v>139</v>
      </c>
      <c r="G74" s="153" t="s">
        <v>107</v>
      </c>
      <c r="H74" s="53"/>
      <c r="I74" s="53"/>
      <c r="J74" s="53"/>
      <c r="K74" s="53"/>
      <c r="L74" s="53"/>
      <c r="M74" s="53"/>
      <c r="N74" s="53"/>
      <c r="O74" s="53"/>
      <c r="P74" s="53"/>
      <c r="Q74" s="53"/>
      <c r="R74" s="53"/>
      <c r="S74" s="53"/>
      <c r="T74" s="53"/>
      <c r="U74" s="53"/>
      <c r="V74" s="53"/>
      <c r="W74" s="53"/>
      <c r="X74" s="53"/>
      <c r="Y74" s="53"/>
      <c r="Z74" s="57">
        <f t="shared" si="28"/>
        <v>0</v>
      </c>
      <c r="AA74" s="57">
        <f t="shared" si="29"/>
        <v>0</v>
      </c>
      <c r="AB74" s="57">
        <f t="shared" si="29"/>
        <v>0</v>
      </c>
      <c r="AC74" s="55"/>
      <c r="AD74" s="49"/>
      <c r="AE74" s="53"/>
      <c r="AF74" s="55"/>
      <c r="AG74" s="49"/>
      <c r="AH74" s="53"/>
      <c r="AI74" s="49"/>
      <c r="AJ74" s="55"/>
      <c r="AK74" s="49"/>
      <c r="AL74" s="57">
        <f t="shared" si="7"/>
        <v>0</v>
      </c>
      <c r="AM74" s="57">
        <f t="shared" si="30"/>
        <v>0</v>
      </c>
      <c r="AN74" s="57">
        <f t="shared" ref="AN74:AO94" si="31">Z74/6</f>
        <v>0</v>
      </c>
      <c r="AO74" s="57">
        <f t="shared" si="31"/>
        <v>0</v>
      </c>
      <c r="AP74" s="57">
        <f t="shared" ref="AP74:AP94" si="32">AB74/6</f>
        <v>0</v>
      </c>
      <c r="AQ74" s="53"/>
      <c r="AR74" s="53"/>
      <c r="AS74" s="53"/>
      <c r="AT74" s="53"/>
      <c r="AU74" s="53"/>
      <c r="AV74" s="53"/>
    </row>
    <row r="75" spans="2:61" s="31" customFormat="1" ht="15">
      <c r="B75" s="47" t="s">
        <v>928</v>
      </c>
      <c r="C75" s="47" t="s">
        <v>858</v>
      </c>
      <c r="D75" s="263" t="s">
        <v>409</v>
      </c>
      <c r="E75" s="48" t="s">
        <v>1004</v>
      </c>
      <c r="F75" s="153" t="s">
        <v>139</v>
      </c>
      <c r="G75" s="153" t="s">
        <v>108</v>
      </c>
      <c r="H75" s="53"/>
      <c r="I75" s="53"/>
      <c r="J75" s="53"/>
      <c r="K75" s="53"/>
      <c r="L75" s="53"/>
      <c r="M75" s="53"/>
      <c r="N75" s="53"/>
      <c r="O75" s="53"/>
      <c r="P75" s="53"/>
      <c r="Q75" s="53"/>
      <c r="R75" s="53"/>
      <c r="S75" s="53"/>
      <c r="T75" s="53"/>
      <c r="U75" s="53"/>
      <c r="V75" s="53"/>
      <c r="W75" s="53"/>
      <c r="X75" s="53"/>
      <c r="Y75" s="53"/>
      <c r="Z75" s="57">
        <f t="shared" si="28"/>
        <v>0</v>
      </c>
      <c r="AA75" s="57">
        <f t="shared" si="29"/>
        <v>0</v>
      </c>
      <c r="AB75" s="57">
        <f t="shared" si="29"/>
        <v>0</v>
      </c>
      <c r="AC75" s="55"/>
      <c r="AD75" s="153"/>
      <c r="AE75" s="53"/>
      <c r="AF75" s="55"/>
      <c r="AG75" s="153"/>
      <c r="AH75" s="53"/>
      <c r="AI75" s="153"/>
      <c r="AJ75" s="55"/>
      <c r="AK75" s="153"/>
      <c r="AL75" s="57">
        <f>IFERROR(AH75/AJ75, 0)</f>
        <v>0</v>
      </c>
      <c r="AM75" s="57">
        <f t="shared" si="30"/>
        <v>0</v>
      </c>
      <c r="AN75" s="57">
        <f t="shared" si="31"/>
        <v>0</v>
      </c>
      <c r="AO75" s="57">
        <f t="shared" si="31"/>
        <v>0</v>
      </c>
      <c r="AP75" s="57">
        <f t="shared" si="32"/>
        <v>0</v>
      </c>
      <c r="AQ75" s="53"/>
      <c r="AR75" s="53"/>
      <c r="AS75" s="53"/>
      <c r="AT75" s="53"/>
      <c r="AU75" s="53"/>
      <c r="AV75" s="53"/>
      <c r="AW75" s="154"/>
      <c r="AX75" s="154"/>
      <c r="AY75" s="154"/>
      <c r="AZ75" s="154"/>
      <c r="BA75" s="154"/>
      <c r="BB75" s="154"/>
      <c r="BC75" s="154"/>
      <c r="BD75" s="154"/>
      <c r="BE75" s="154"/>
      <c r="BF75" s="154"/>
      <c r="BG75" s="154"/>
      <c r="BH75" s="154"/>
      <c r="BI75" s="154"/>
    </row>
    <row r="76" spans="2:61" s="31" customFormat="1" ht="15">
      <c r="B76" s="47" t="s">
        <v>929</v>
      </c>
      <c r="C76" s="47" t="s">
        <v>956</v>
      </c>
      <c r="D76" s="260" t="s">
        <v>409</v>
      </c>
      <c r="E76" s="48" t="s">
        <v>1004</v>
      </c>
      <c r="F76" s="49" t="s">
        <v>140</v>
      </c>
      <c r="G76" s="50" t="s">
        <v>10</v>
      </c>
      <c r="H76" s="53"/>
      <c r="I76" s="53"/>
      <c r="J76" s="53"/>
      <c r="K76" s="53"/>
      <c r="L76" s="53"/>
      <c r="M76" s="53"/>
      <c r="N76" s="53"/>
      <c r="O76" s="53"/>
      <c r="P76" s="53"/>
      <c r="Q76" s="53"/>
      <c r="R76" s="53"/>
      <c r="S76" s="53"/>
      <c r="T76" s="53"/>
      <c r="U76" s="53"/>
      <c r="V76" s="53"/>
      <c r="W76" s="53"/>
      <c r="X76" s="53"/>
      <c r="Y76" s="53"/>
      <c r="Z76" s="57">
        <f t="shared" si="28"/>
        <v>0</v>
      </c>
      <c r="AA76" s="57">
        <f t="shared" si="29"/>
        <v>0</v>
      </c>
      <c r="AB76" s="57">
        <f t="shared" si="29"/>
        <v>0</v>
      </c>
      <c r="AC76" s="55"/>
      <c r="AD76" s="49"/>
      <c r="AE76" s="53"/>
      <c r="AF76" s="55"/>
      <c r="AG76" s="49"/>
      <c r="AH76" s="53"/>
      <c r="AI76" s="49"/>
      <c r="AJ76" s="55"/>
      <c r="AK76" s="49"/>
      <c r="AL76" s="57">
        <f t="shared" si="7"/>
        <v>0</v>
      </c>
      <c r="AM76" s="57">
        <f t="shared" si="30"/>
        <v>0</v>
      </c>
      <c r="AN76" s="57">
        <f t="shared" si="31"/>
        <v>0</v>
      </c>
      <c r="AO76" s="57">
        <f t="shared" si="31"/>
        <v>0</v>
      </c>
      <c r="AP76" s="57">
        <f t="shared" si="32"/>
        <v>0</v>
      </c>
      <c r="AQ76" s="53"/>
      <c r="AR76" s="53"/>
      <c r="AS76" s="53"/>
      <c r="AT76" s="53"/>
      <c r="AU76" s="53"/>
      <c r="AV76" s="53"/>
    </row>
    <row r="77" spans="2:61" s="31" customFormat="1" ht="15">
      <c r="B77" s="47" t="s">
        <v>930</v>
      </c>
      <c r="C77" s="47" t="s">
        <v>957</v>
      </c>
      <c r="D77" s="260" t="s">
        <v>409</v>
      </c>
      <c r="E77" s="48" t="s">
        <v>1004</v>
      </c>
      <c r="F77" s="49" t="s">
        <v>141</v>
      </c>
      <c r="G77" s="50" t="s">
        <v>10</v>
      </c>
      <c r="H77" s="53"/>
      <c r="I77" s="53"/>
      <c r="J77" s="53"/>
      <c r="K77" s="53"/>
      <c r="L77" s="53"/>
      <c r="M77" s="53"/>
      <c r="N77" s="53"/>
      <c r="O77" s="53"/>
      <c r="P77" s="53"/>
      <c r="Q77" s="53"/>
      <c r="R77" s="53"/>
      <c r="S77" s="53"/>
      <c r="T77" s="53"/>
      <c r="U77" s="53"/>
      <c r="V77" s="53"/>
      <c r="W77" s="53"/>
      <c r="X77" s="53"/>
      <c r="Y77" s="53"/>
      <c r="Z77" s="57">
        <f t="shared" si="28"/>
        <v>0</v>
      </c>
      <c r="AA77" s="57">
        <f t="shared" si="29"/>
        <v>0</v>
      </c>
      <c r="AB77" s="57">
        <f t="shared" si="29"/>
        <v>0</v>
      </c>
      <c r="AC77" s="55"/>
      <c r="AD77" s="49"/>
      <c r="AE77" s="53"/>
      <c r="AF77" s="55"/>
      <c r="AG77" s="49"/>
      <c r="AH77" s="53"/>
      <c r="AI77" s="49"/>
      <c r="AJ77" s="55"/>
      <c r="AK77" s="49"/>
      <c r="AL77" s="57">
        <f t="shared" si="7"/>
        <v>0</v>
      </c>
      <c r="AM77" s="57">
        <f t="shared" si="30"/>
        <v>0</v>
      </c>
      <c r="AN77" s="57">
        <f t="shared" si="31"/>
        <v>0</v>
      </c>
      <c r="AO77" s="57">
        <f t="shared" si="31"/>
        <v>0</v>
      </c>
      <c r="AP77" s="57">
        <f t="shared" si="32"/>
        <v>0</v>
      </c>
      <c r="AQ77" s="53"/>
      <c r="AR77" s="53"/>
      <c r="AS77" s="53"/>
      <c r="AT77" s="53"/>
      <c r="AU77" s="53"/>
      <c r="AV77" s="53"/>
    </row>
    <row r="78" spans="2:61" s="31" customFormat="1" ht="15">
      <c r="B78" s="47" t="s">
        <v>931</v>
      </c>
      <c r="C78" s="47" t="s">
        <v>956</v>
      </c>
      <c r="D78" s="260" t="s">
        <v>409</v>
      </c>
      <c r="E78" s="261" t="s">
        <v>1005</v>
      </c>
      <c r="F78" s="49" t="s">
        <v>744</v>
      </c>
      <c r="G78" s="49" t="s">
        <v>142</v>
      </c>
      <c r="H78" s="53"/>
      <c r="I78" s="53"/>
      <c r="J78" s="53"/>
      <c r="K78" s="53"/>
      <c r="L78" s="53"/>
      <c r="M78" s="53"/>
      <c r="N78" s="53"/>
      <c r="O78" s="53"/>
      <c r="P78" s="53"/>
      <c r="Q78" s="53"/>
      <c r="R78" s="53"/>
      <c r="S78" s="53"/>
      <c r="T78" s="53"/>
      <c r="U78" s="53"/>
      <c r="V78" s="53"/>
      <c r="W78" s="53"/>
      <c r="X78" s="53"/>
      <c r="Y78" s="53"/>
      <c r="Z78" s="57">
        <f t="shared" si="28"/>
        <v>0</v>
      </c>
      <c r="AA78" s="57">
        <f t="shared" si="29"/>
        <v>0</v>
      </c>
      <c r="AB78" s="57">
        <f t="shared" si="29"/>
        <v>0</v>
      </c>
      <c r="AC78" s="55"/>
      <c r="AD78" s="49"/>
      <c r="AE78" s="53"/>
      <c r="AF78" s="55"/>
      <c r="AG78" s="49"/>
      <c r="AH78" s="53"/>
      <c r="AI78" s="49"/>
      <c r="AJ78" s="55"/>
      <c r="AK78" s="49"/>
      <c r="AL78" s="57">
        <f t="shared" si="7"/>
        <v>0</v>
      </c>
      <c r="AM78" s="57">
        <f t="shared" si="30"/>
        <v>0</v>
      </c>
      <c r="AN78" s="57">
        <f t="shared" si="31"/>
        <v>0</v>
      </c>
      <c r="AO78" s="57">
        <f t="shared" si="31"/>
        <v>0</v>
      </c>
      <c r="AP78" s="57">
        <f t="shared" si="32"/>
        <v>0</v>
      </c>
      <c r="AQ78" s="53"/>
      <c r="AR78" s="53"/>
      <c r="AS78" s="53"/>
      <c r="AT78" s="53"/>
      <c r="AU78" s="53"/>
      <c r="AV78" s="53"/>
    </row>
    <row r="79" spans="2:61" s="31" customFormat="1" ht="15">
      <c r="B79" s="47" t="s">
        <v>932</v>
      </c>
      <c r="C79" s="47" t="s">
        <v>956</v>
      </c>
      <c r="D79" s="260" t="s">
        <v>409</v>
      </c>
      <c r="E79" s="261" t="s">
        <v>1005</v>
      </c>
      <c r="F79" s="49" t="s">
        <v>744</v>
      </c>
      <c r="G79" s="49" t="s">
        <v>143</v>
      </c>
      <c r="H79" s="53"/>
      <c r="I79" s="53"/>
      <c r="J79" s="53"/>
      <c r="K79" s="53"/>
      <c r="L79" s="53"/>
      <c r="M79" s="53"/>
      <c r="N79" s="53"/>
      <c r="O79" s="53"/>
      <c r="P79" s="53"/>
      <c r="Q79" s="53"/>
      <c r="R79" s="53"/>
      <c r="S79" s="53"/>
      <c r="T79" s="53"/>
      <c r="U79" s="53"/>
      <c r="V79" s="53"/>
      <c r="W79" s="53"/>
      <c r="X79" s="53"/>
      <c r="Y79" s="53"/>
      <c r="Z79" s="57">
        <f t="shared" si="28"/>
        <v>0</v>
      </c>
      <c r="AA79" s="57">
        <f t="shared" si="29"/>
        <v>0</v>
      </c>
      <c r="AB79" s="57">
        <f t="shared" si="29"/>
        <v>0</v>
      </c>
      <c r="AC79" s="55"/>
      <c r="AD79" s="49"/>
      <c r="AE79" s="53"/>
      <c r="AF79" s="55"/>
      <c r="AG79" s="49"/>
      <c r="AH79" s="53"/>
      <c r="AI79" s="49"/>
      <c r="AJ79" s="55"/>
      <c r="AK79" s="49"/>
      <c r="AL79" s="57">
        <f t="shared" si="7"/>
        <v>0</v>
      </c>
      <c r="AM79" s="57">
        <f t="shared" si="30"/>
        <v>0</v>
      </c>
      <c r="AN79" s="57">
        <f t="shared" si="31"/>
        <v>0</v>
      </c>
      <c r="AO79" s="57">
        <f t="shared" si="31"/>
        <v>0</v>
      </c>
      <c r="AP79" s="57">
        <f t="shared" si="32"/>
        <v>0</v>
      </c>
      <c r="AQ79" s="53"/>
      <c r="AR79" s="53"/>
      <c r="AS79" s="53"/>
      <c r="AT79" s="53"/>
      <c r="AU79" s="53"/>
      <c r="AV79" s="53"/>
    </row>
    <row r="80" spans="2:61" s="31" customFormat="1" ht="15">
      <c r="B80" s="47" t="s">
        <v>933</v>
      </c>
      <c r="C80" s="47" t="s">
        <v>956</v>
      </c>
      <c r="D80" s="260" t="s">
        <v>409</v>
      </c>
      <c r="E80" s="261" t="s">
        <v>1005</v>
      </c>
      <c r="F80" s="49" t="s">
        <v>744</v>
      </c>
      <c r="G80" s="49" t="s">
        <v>144</v>
      </c>
      <c r="H80" s="53"/>
      <c r="I80" s="53"/>
      <c r="J80" s="53"/>
      <c r="K80" s="53"/>
      <c r="L80" s="53"/>
      <c r="M80" s="53"/>
      <c r="N80" s="53"/>
      <c r="O80" s="53"/>
      <c r="P80" s="53"/>
      <c r="Q80" s="53"/>
      <c r="R80" s="53"/>
      <c r="S80" s="53"/>
      <c r="T80" s="53"/>
      <c r="U80" s="53"/>
      <c r="V80" s="53"/>
      <c r="W80" s="53"/>
      <c r="X80" s="53"/>
      <c r="Y80" s="53"/>
      <c r="Z80" s="57">
        <f t="shared" si="28"/>
        <v>0</v>
      </c>
      <c r="AA80" s="57">
        <f t="shared" si="29"/>
        <v>0</v>
      </c>
      <c r="AB80" s="57">
        <f t="shared" si="29"/>
        <v>0</v>
      </c>
      <c r="AC80" s="55"/>
      <c r="AD80" s="49"/>
      <c r="AE80" s="53"/>
      <c r="AF80" s="55"/>
      <c r="AG80" s="49"/>
      <c r="AH80" s="53"/>
      <c r="AI80" s="49"/>
      <c r="AJ80" s="55"/>
      <c r="AK80" s="49"/>
      <c r="AL80" s="57">
        <f t="shared" si="7"/>
        <v>0</v>
      </c>
      <c r="AM80" s="57">
        <f t="shared" si="30"/>
        <v>0</v>
      </c>
      <c r="AN80" s="57">
        <f t="shared" si="31"/>
        <v>0</v>
      </c>
      <c r="AO80" s="57">
        <f t="shared" si="31"/>
        <v>0</v>
      </c>
      <c r="AP80" s="57">
        <f t="shared" si="32"/>
        <v>0</v>
      </c>
      <c r="AQ80" s="53"/>
      <c r="AR80" s="53"/>
      <c r="AS80" s="53"/>
      <c r="AT80" s="53"/>
      <c r="AU80" s="53"/>
      <c r="AV80" s="53"/>
    </row>
    <row r="81" spans="2:61" s="31" customFormat="1" ht="15">
      <c r="B81" s="47" t="s">
        <v>934</v>
      </c>
      <c r="C81" s="47" t="s">
        <v>956</v>
      </c>
      <c r="D81" s="260" t="s">
        <v>409</v>
      </c>
      <c r="E81" s="261" t="s">
        <v>1005</v>
      </c>
      <c r="F81" s="49" t="s">
        <v>744</v>
      </c>
      <c r="G81" s="49" t="s">
        <v>145</v>
      </c>
      <c r="H81" s="53"/>
      <c r="I81" s="53"/>
      <c r="J81" s="53"/>
      <c r="K81" s="53"/>
      <c r="L81" s="53"/>
      <c r="M81" s="53"/>
      <c r="N81" s="53"/>
      <c r="O81" s="53"/>
      <c r="P81" s="53"/>
      <c r="Q81" s="53"/>
      <c r="R81" s="53"/>
      <c r="S81" s="53"/>
      <c r="T81" s="53"/>
      <c r="U81" s="53"/>
      <c r="V81" s="53"/>
      <c r="W81" s="53"/>
      <c r="X81" s="53"/>
      <c r="Y81" s="53"/>
      <c r="Z81" s="57">
        <f t="shared" si="28"/>
        <v>0</v>
      </c>
      <c r="AA81" s="57">
        <f t="shared" si="29"/>
        <v>0</v>
      </c>
      <c r="AB81" s="57">
        <f t="shared" si="29"/>
        <v>0</v>
      </c>
      <c r="AC81" s="55"/>
      <c r="AD81" s="49"/>
      <c r="AE81" s="53"/>
      <c r="AF81" s="55"/>
      <c r="AG81" s="49"/>
      <c r="AH81" s="53"/>
      <c r="AI81" s="49"/>
      <c r="AJ81" s="55"/>
      <c r="AK81" s="49"/>
      <c r="AL81" s="57">
        <f t="shared" si="7"/>
        <v>0</v>
      </c>
      <c r="AM81" s="57">
        <f t="shared" si="30"/>
        <v>0</v>
      </c>
      <c r="AN81" s="57">
        <f t="shared" si="31"/>
        <v>0</v>
      </c>
      <c r="AO81" s="57">
        <f t="shared" si="31"/>
        <v>0</v>
      </c>
      <c r="AP81" s="57">
        <f t="shared" si="32"/>
        <v>0</v>
      </c>
      <c r="AQ81" s="53"/>
      <c r="AR81" s="53"/>
      <c r="AS81" s="53"/>
      <c r="AT81" s="53"/>
      <c r="AU81" s="53"/>
      <c r="AV81" s="53"/>
    </row>
    <row r="82" spans="2:61" s="31" customFormat="1" ht="15">
      <c r="B82" s="47" t="s">
        <v>935</v>
      </c>
      <c r="C82" s="47" t="s">
        <v>956</v>
      </c>
      <c r="D82" s="260" t="s">
        <v>409</v>
      </c>
      <c r="E82" s="261" t="s">
        <v>1005</v>
      </c>
      <c r="F82" s="49" t="s">
        <v>744</v>
      </c>
      <c r="G82" s="49" t="s">
        <v>146</v>
      </c>
      <c r="H82" s="53"/>
      <c r="I82" s="53"/>
      <c r="J82" s="53"/>
      <c r="K82" s="53"/>
      <c r="L82" s="53"/>
      <c r="M82" s="53"/>
      <c r="N82" s="53"/>
      <c r="O82" s="53"/>
      <c r="P82" s="53"/>
      <c r="Q82" s="53"/>
      <c r="R82" s="53"/>
      <c r="S82" s="53"/>
      <c r="T82" s="53"/>
      <c r="U82" s="53"/>
      <c r="V82" s="53"/>
      <c r="W82" s="53"/>
      <c r="X82" s="53"/>
      <c r="Y82" s="53"/>
      <c r="Z82" s="57">
        <f t="shared" si="28"/>
        <v>0</v>
      </c>
      <c r="AA82" s="57">
        <f t="shared" si="29"/>
        <v>0</v>
      </c>
      <c r="AB82" s="57">
        <f t="shared" si="29"/>
        <v>0</v>
      </c>
      <c r="AC82" s="55"/>
      <c r="AD82" s="49"/>
      <c r="AE82" s="53"/>
      <c r="AF82" s="55"/>
      <c r="AG82" s="49"/>
      <c r="AH82" s="53"/>
      <c r="AI82" s="49"/>
      <c r="AJ82" s="55"/>
      <c r="AK82" s="49"/>
      <c r="AL82" s="57">
        <f t="shared" si="7"/>
        <v>0</v>
      </c>
      <c r="AM82" s="57">
        <f t="shared" si="30"/>
        <v>0</v>
      </c>
      <c r="AN82" s="57">
        <f t="shared" si="31"/>
        <v>0</v>
      </c>
      <c r="AO82" s="57">
        <f t="shared" si="31"/>
        <v>0</v>
      </c>
      <c r="AP82" s="57">
        <f t="shared" si="32"/>
        <v>0</v>
      </c>
      <c r="AQ82" s="53"/>
      <c r="AR82" s="53"/>
      <c r="AS82" s="53"/>
      <c r="AT82" s="53"/>
      <c r="AU82" s="53"/>
      <c r="AV82" s="53"/>
    </row>
    <row r="83" spans="2:61" s="31" customFormat="1" ht="15">
      <c r="B83" s="47" t="s">
        <v>936</v>
      </c>
      <c r="C83" s="47" t="s">
        <v>956</v>
      </c>
      <c r="D83" s="260" t="s">
        <v>409</v>
      </c>
      <c r="E83" s="261" t="s">
        <v>1005</v>
      </c>
      <c r="F83" s="49" t="s">
        <v>744</v>
      </c>
      <c r="G83" s="50" t="s">
        <v>10</v>
      </c>
      <c r="H83" s="53"/>
      <c r="I83" s="53"/>
      <c r="J83" s="53"/>
      <c r="K83" s="53"/>
      <c r="L83" s="53"/>
      <c r="M83" s="53"/>
      <c r="N83" s="53"/>
      <c r="O83" s="53"/>
      <c r="P83" s="53"/>
      <c r="Q83" s="53"/>
      <c r="R83" s="53"/>
      <c r="S83" s="53"/>
      <c r="T83" s="53"/>
      <c r="U83" s="53"/>
      <c r="V83" s="53"/>
      <c r="W83" s="53"/>
      <c r="X83" s="53"/>
      <c r="Y83" s="53"/>
      <c r="Z83" s="57">
        <f t="shared" si="28"/>
        <v>0</v>
      </c>
      <c r="AA83" s="57">
        <f t="shared" si="29"/>
        <v>0</v>
      </c>
      <c r="AB83" s="57">
        <f t="shared" si="29"/>
        <v>0</v>
      </c>
      <c r="AC83" s="55"/>
      <c r="AD83" s="49"/>
      <c r="AE83" s="53"/>
      <c r="AF83" s="55"/>
      <c r="AG83" s="49"/>
      <c r="AH83" s="53"/>
      <c r="AI83" s="49"/>
      <c r="AJ83" s="55"/>
      <c r="AK83" s="49"/>
      <c r="AL83" s="57">
        <f t="shared" ref="AL83:AL92" si="33">IFERROR(AH83/AJ83, 0)</f>
        <v>0</v>
      </c>
      <c r="AM83" s="57">
        <f t="shared" si="30"/>
        <v>0</v>
      </c>
      <c r="AN83" s="57">
        <f t="shared" si="31"/>
        <v>0</v>
      </c>
      <c r="AO83" s="57">
        <f t="shared" si="31"/>
        <v>0</v>
      </c>
      <c r="AP83" s="57">
        <f t="shared" si="32"/>
        <v>0</v>
      </c>
      <c r="AQ83" s="53"/>
      <c r="AR83" s="53"/>
      <c r="AS83" s="53"/>
      <c r="AT83" s="53"/>
      <c r="AU83" s="53"/>
      <c r="AV83" s="53"/>
    </row>
    <row r="84" spans="2:61" s="31" customFormat="1" ht="15">
      <c r="B84" s="47" t="s">
        <v>937</v>
      </c>
      <c r="C84" s="47" t="s">
        <v>956</v>
      </c>
      <c r="D84" s="260" t="s">
        <v>409</v>
      </c>
      <c r="E84" s="261" t="s">
        <v>1005</v>
      </c>
      <c r="F84" s="49" t="s">
        <v>828</v>
      </c>
      <c r="G84" s="49" t="s">
        <v>108</v>
      </c>
      <c r="H84" s="53"/>
      <c r="I84" s="53"/>
      <c r="J84" s="53"/>
      <c r="K84" s="53"/>
      <c r="L84" s="53"/>
      <c r="M84" s="53"/>
      <c r="N84" s="53"/>
      <c r="O84" s="53"/>
      <c r="P84" s="53"/>
      <c r="Q84" s="53"/>
      <c r="R84" s="53"/>
      <c r="S84" s="53"/>
      <c r="T84" s="53"/>
      <c r="U84" s="53"/>
      <c r="V84" s="53"/>
      <c r="W84" s="53"/>
      <c r="X84" s="53"/>
      <c r="Y84" s="53"/>
      <c r="Z84" s="57">
        <f t="shared" si="28"/>
        <v>0</v>
      </c>
      <c r="AA84" s="57">
        <f t="shared" si="29"/>
        <v>0</v>
      </c>
      <c r="AB84" s="57">
        <f t="shared" si="29"/>
        <v>0</v>
      </c>
      <c r="AC84" s="55"/>
      <c r="AD84" s="49"/>
      <c r="AE84" s="53"/>
      <c r="AF84" s="55"/>
      <c r="AG84" s="49"/>
      <c r="AH84" s="53"/>
      <c r="AI84" s="49"/>
      <c r="AJ84" s="55"/>
      <c r="AK84" s="49"/>
      <c r="AL84" s="57">
        <f t="shared" si="33"/>
        <v>0</v>
      </c>
      <c r="AM84" s="57">
        <f t="shared" si="30"/>
        <v>0</v>
      </c>
      <c r="AN84" s="57">
        <f t="shared" si="31"/>
        <v>0</v>
      </c>
      <c r="AO84" s="57">
        <f t="shared" si="31"/>
        <v>0</v>
      </c>
      <c r="AP84" s="57">
        <f t="shared" si="32"/>
        <v>0</v>
      </c>
      <c r="AQ84" s="53"/>
      <c r="AR84" s="53"/>
      <c r="AS84" s="53"/>
      <c r="AT84" s="53"/>
      <c r="AU84" s="53"/>
      <c r="AV84" s="53"/>
    </row>
    <row r="85" spans="2:61" s="31" customFormat="1" ht="15">
      <c r="B85" s="47" t="s">
        <v>938</v>
      </c>
      <c r="C85" s="47" t="s">
        <v>956</v>
      </c>
      <c r="D85" s="260" t="s">
        <v>409</v>
      </c>
      <c r="E85" s="48" t="s">
        <v>131</v>
      </c>
      <c r="F85" s="48" t="s">
        <v>415</v>
      </c>
      <c r="G85" s="50" t="s">
        <v>10</v>
      </c>
      <c r="H85" s="53"/>
      <c r="I85" s="53"/>
      <c r="J85" s="53"/>
      <c r="K85" s="53"/>
      <c r="L85" s="53"/>
      <c r="M85" s="53"/>
      <c r="N85" s="53"/>
      <c r="O85" s="53"/>
      <c r="P85" s="53"/>
      <c r="Q85" s="53"/>
      <c r="R85" s="53"/>
      <c r="S85" s="53"/>
      <c r="T85" s="53"/>
      <c r="U85" s="53"/>
      <c r="V85" s="53"/>
      <c r="W85" s="53"/>
      <c r="X85" s="53"/>
      <c r="Y85" s="53"/>
      <c r="Z85" s="57">
        <f t="shared" si="28"/>
        <v>0</v>
      </c>
      <c r="AA85" s="57">
        <f t="shared" si="29"/>
        <v>0</v>
      </c>
      <c r="AB85" s="57">
        <f t="shared" si="29"/>
        <v>0</v>
      </c>
      <c r="AC85" s="55"/>
      <c r="AD85" s="49"/>
      <c r="AE85" s="53"/>
      <c r="AF85" s="55"/>
      <c r="AG85" s="49"/>
      <c r="AH85" s="53"/>
      <c r="AI85" s="49"/>
      <c r="AJ85" s="55"/>
      <c r="AK85" s="49"/>
      <c r="AL85" s="57">
        <f t="shared" si="33"/>
        <v>0</v>
      </c>
      <c r="AM85" s="57">
        <f t="shared" si="30"/>
        <v>0</v>
      </c>
      <c r="AN85" s="57">
        <f t="shared" si="31"/>
        <v>0</v>
      </c>
      <c r="AO85" s="57">
        <f t="shared" si="31"/>
        <v>0</v>
      </c>
      <c r="AP85" s="57">
        <f t="shared" si="32"/>
        <v>0</v>
      </c>
      <c r="AQ85" s="53"/>
      <c r="AR85" s="53"/>
      <c r="AS85" s="53"/>
      <c r="AT85" s="53"/>
      <c r="AU85" s="53"/>
      <c r="AV85" s="53"/>
    </row>
    <row r="86" spans="2:61" s="30" customFormat="1" ht="15">
      <c r="B86" s="167" t="s">
        <v>939</v>
      </c>
      <c r="C86" s="165"/>
      <c r="D86" s="319" t="s">
        <v>420</v>
      </c>
      <c r="E86" s="319"/>
      <c r="F86" s="319"/>
      <c r="G86" s="319"/>
      <c r="H86" s="57">
        <f>SUM(H72:H85)</f>
        <v>0</v>
      </c>
      <c r="I86" s="57">
        <f t="shared" ref="I86" si="34">SUM(I72:I85)</f>
        <v>0</v>
      </c>
      <c r="J86" s="57">
        <f t="shared" ref="J86:Y86" si="35">SUM(J72:J85)</f>
        <v>0</v>
      </c>
      <c r="K86" s="57">
        <f t="shared" si="35"/>
        <v>0</v>
      </c>
      <c r="L86" s="57">
        <f t="shared" si="35"/>
        <v>0</v>
      </c>
      <c r="M86" s="57">
        <f t="shared" si="35"/>
        <v>0</v>
      </c>
      <c r="N86" s="57">
        <f t="shared" si="35"/>
        <v>0</v>
      </c>
      <c r="O86" s="57">
        <f t="shared" si="35"/>
        <v>0</v>
      </c>
      <c r="P86" s="57">
        <f t="shared" si="35"/>
        <v>0</v>
      </c>
      <c r="Q86" s="57">
        <f t="shared" si="35"/>
        <v>0</v>
      </c>
      <c r="R86" s="57">
        <f t="shared" si="35"/>
        <v>0</v>
      </c>
      <c r="S86" s="57">
        <f t="shared" si="35"/>
        <v>0</v>
      </c>
      <c r="T86" s="57">
        <f t="shared" si="35"/>
        <v>0</v>
      </c>
      <c r="U86" s="57">
        <f t="shared" si="35"/>
        <v>0</v>
      </c>
      <c r="V86" s="57">
        <f t="shared" si="35"/>
        <v>0</v>
      </c>
      <c r="W86" s="57">
        <f t="shared" si="35"/>
        <v>0</v>
      </c>
      <c r="X86" s="57">
        <f t="shared" si="35"/>
        <v>0</v>
      </c>
      <c r="Y86" s="57">
        <f t="shared" si="35"/>
        <v>0</v>
      </c>
      <c r="Z86" s="57">
        <f t="shared" ref="Z86" si="36">SUM(Z72:Z85)</f>
        <v>0</v>
      </c>
      <c r="AA86" s="57">
        <f t="shared" ref="AA86:AB86" si="37">SUM(AA72:AA85)</f>
        <v>0</v>
      </c>
      <c r="AB86" s="57">
        <f t="shared" si="37"/>
        <v>0</v>
      </c>
      <c r="AC86" s="52"/>
      <c r="AD86" s="52"/>
      <c r="AE86" s="58"/>
      <c r="AF86" s="52"/>
      <c r="AG86" s="52"/>
      <c r="AH86" s="57">
        <f>SUM(AH72:AH85)</f>
        <v>0</v>
      </c>
      <c r="AI86" s="49"/>
      <c r="AJ86" s="52"/>
      <c r="AK86" s="52"/>
      <c r="AL86" s="57">
        <f>SUM(AL72:AL85)</f>
        <v>0</v>
      </c>
      <c r="AM86" s="57">
        <f>Z86-6*AL86</f>
        <v>0</v>
      </c>
      <c r="AN86" s="57">
        <f>Z86/6</f>
        <v>0</v>
      </c>
      <c r="AO86" s="57">
        <f>AA86/6</f>
        <v>0</v>
      </c>
      <c r="AP86" s="57">
        <f>AB86/6</f>
        <v>0</v>
      </c>
      <c r="AQ86" s="57">
        <f t="shared" ref="AQ86:AV86" si="38">SUM(AQ72:AQ85)</f>
        <v>0</v>
      </c>
      <c r="AR86" s="57">
        <f t="shared" si="38"/>
        <v>0</v>
      </c>
      <c r="AS86" s="57">
        <f t="shared" si="38"/>
        <v>0</v>
      </c>
      <c r="AT86" s="57">
        <f t="shared" si="38"/>
        <v>0</v>
      </c>
      <c r="AU86" s="57">
        <f t="shared" si="38"/>
        <v>0</v>
      </c>
      <c r="AV86" s="57">
        <f t="shared" si="38"/>
        <v>0</v>
      </c>
    </row>
    <row r="87" spans="2:61" s="31" customFormat="1" ht="30">
      <c r="B87" s="47" t="s">
        <v>940</v>
      </c>
      <c r="C87" s="47" t="s">
        <v>956</v>
      </c>
      <c r="D87" s="260" t="s">
        <v>421</v>
      </c>
      <c r="E87" s="261" t="s">
        <v>147</v>
      </c>
      <c r="F87" s="48" t="s">
        <v>148</v>
      </c>
      <c r="G87" s="48" t="s">
        <v>241</v>
      </c>
      <c r="H87" s="53"/>
      <c r="I87" s="53"/>
      <c r="J87" s="53"/>
      <c r="K87" s="53"/>
      <c r="L87" s="53"/>
      <c r="M87" s="53"/>
      <c r="N87" s="53"/>
      <c r="O87" s="53"/>
      <c r="P87" s="53"/>
      <c r="Q87" s="53"/>
      <c r="R87" s="53"/>
      <c r="S87" s="53"/>
      <c r="T87" s="53"/>
      <c r="U87" s="53"/>
      <c r="V87" s="53"/>
      <c r="W87" s="53"/>
      <c r="X87" s="53"/>
      <c r="Y87" s="53"/>
      <c r="Z87" s="57">
        <f t="shared" ref="Z87:Z92" si="39">H87+K87+N87+Q87+T87+W87</f>
        <v>0</v>
      </c>
      <c r="AA87" s="57">
        <f t="shared" ref="AA87:AB92" si="40">I87+L87+O87+R87+U87+X87</f>
        <v>0</v>
      </c>
      <c r="AB87" s="57">
        <f t="shared" si="40"/>
        <v>0</v>
      </c>
      <c r="AC87" s="55"/>
      <c r="AD87" s="55"/>
      <c r="AE87" s="53"/>
      <c r="AF87" s="33"/>
      <c r="AG87" s="33"/>
      <c r="AH87" s="53"/>
      <c r="AI87" s="49"/>
      <c r="AJ87" s="55"/>
      <c r="AK87" s="49"/>
      <c r="AL87" s="57">
        <f t="shared" si="33"/>
        <v>0</v>
      </c>
      <c r="AM87" s="57">
        <f t="shared" si="30"/>
        <v>0</v>
      </c>
      <c r="AN87" s="57">
        <f t="shared" si="31"/>
        <v>0</v>
      </c>
      <c r="AO87" s="57">
        <f t="shared" si="31"/>
        <v>0</v>
      </c>
      <c r="AP87" s="57">
        <f t="shared" si="32"/>
        <v>0</v>
      </c>
      <c r="AQ87" s="53"/>
      <c r="AR87" s="53"/>
      <c r="AS87" s="53"/>
      <c r="AT87" s="53"/>
      <c r="AU87" s="53"/>
      <c r="AV87" s="53"/>
    </row>
    <row r="88" spans="2:61" s="46" customFormat="1" ht="30">
      <c r="B88" s="47" t="s">
        <v>941</v>
      </c>
      <c r="C88" s="47" t="s">
        <v>956</v>
      </c>
      <c r="D88" s="260" t="s">
        <v>421</v>
      </c>
      <c r="E88" s="261" t="s">
        <v>147</v>
      </c>
      <c r="F88" s="48" t="s">
        <v>148</v>
      </c>
      <c r="G88" s="48" t="s">
        <v>242</v>
      </c>
      <c r="H88" s="53"/>
      <c r="I88" s="53"/>
      <c r="J88" s="53"/>
      <c r="K88" s="53"/>
      <c r="L88" s="53"/>
      <c r="M88" s="53"/>
      <c r="N88" s="53"/>
      <c r="O88" s="53"/>
      <c r="P88" s="53"/>
      <c r="Q88" s="53"/>
      <c r="R88" s="53"/>
      <c r="S88" s="53"/>
      <c r="T88" s="53"/>
      <c r="U88" s="53"/>
      <c r="V88" s="53"/>
      <c r="W88" s="53"/>
      <c r="X88" s="53"/>
      <c r="Y88" s="53"/>
      <c r="Z88" s="57">
        <f t="shared" si="39"/>
        <v>0</v>
      </c>
      <c r="AA88" s="57">
        <f t="shared" si="40"/>
        <v>0</v>
      </c>
      <c r="AB88" s="57">
        <f t="shared" si="40"/>
        <v>0</v>
      </c>
      <c r="AC88" s="55"/>
      <c r="AD88" s="55"/>
      <c r="AE88" s="53"/>
      <c r="AF88" s="33"/>
      <c r="AG88" s="33"/>
      <c r="AH88" s="53"/>
      <c r="AI88" s="49"/>
      <c r="AJ88" s="55"/>
      <c r="AK88" s="49"/>
      <c r="AL88" s="57">
        <f t="shared" si="33"/>
        <v>0</v>
      </c>
      <c r="AM88" s="57">
        <f t="shared" si="30"/>
        <v>0</v>
      </c>
      <c r="AN88" s="57">
        <f t="shared" si="31"/>
        <v>0</v>
      </c>
      <c r="AO88" s="57">
        <f t="shared" si="31"/>
        <v>0</v>
      </c>
      <c r="AP88" s="57">
        <f t="shared" si="32"/>
        <v>0</v>
      </c>
      <c r="AQ88" s="53"/>
      <c r="AR88" s="53"/>
      <c r="AS88" s="53"/>
      <c r="AT88" s="53"/>
      <c r="AU88" s="53"/>
      <c r="AV88" s="53"/>
      <c r="AW88" s="31"/>
      <c r="AX88" s="31"/>
      <c r="AY88" s="31"/>
      <c r="AZ88" s="31"/>
      <c r="BA88" s="31"/>
      <c r="BB88" s="31"/>
      <c r="BC88" s="31"/>
      <c r="BD88" s="31"/>
      <c r="BE88" s="31"/>
      <c r="BF88" s="31"/>
      <c r="BG88" s="31"/>
      <c r="BH88" s="31"/>
      <c r="BI88" s="31"/>
    </row>
    <row r="89" spans="2:61" s="31" customFormat="1" ht="30">
      <c r="B89" s="47" t="s">
        <v>942</v>
      </c>
      <c r="C89" s="47" t="s">
        <v>956</v>
      </c>
      <c r="D89" s="260" t="s">
        <v>421</v>
      </c>
      <c r="E89" s="261" t="s">
        <v>147</v>
      </c>
      <c r="F89" s="48" t="s">
        <v>148</v>
      </c>
      <c r="G89" s="48" t="s">
        <v>149</v>
      </c>
      <c r="H89" s="53"/>
      <c r="I89" s="53"/>
      <c r="J89" s="53"/>
      <c r="K89" s="53"/>
      <c r="L89" s="53"/>
      <c r="M89" s="53"/>
      <c r="N89" s="53"/>
      <c r="O89" s="53"/>
      <c r="P89" s="53"/>
      <c r="Q89" s="53"/>
      <c r="R89" s="53"/>
      <c r="S89" s="53"/>
      <c r="T89" s="53"/>
      <c r="U89" s="53"/>
      <c r="V89" s="53"/>
      <c r="W89" s="53"/>
      <c r="X89" s="53"/>
      <c r="Y89" s="53"/>
      <c r="Z89" s="57">
        <f>H89+K89+N89+Q89+T89+W89</f>
        <v>0</v>
      </c>
      <c r="AA89" s="57">
        <f t="shared" si="40"/>
        <v>0</v>
      </c>
      <c r="AB89" s="57">
        <f t="shared" si="40"/>
        <v>0</v>
      </c>
      <c r="AC89" s="55"/>
      <c r="AD89" s="55"/>
      <c r="AE89" s="53"/>
      <c r="AF89" s="33"/>
      <c r="AG89" s="33"/>
      <c r="AH89" s="53"/>
      <c r="AI89" s="49"/>
      <c r="AJ89" s="55"/>
      <c r="AK89" s="49"/>
      <c r="AL89" s="57">
        <f t="shared" si="33"/>
        <v>0</v>
      </c>
      <c r="AM89" s="57">
        <f t="shared" si="30"/>
        <v>0</v>
      </c>
      <c r="AN89" s="57">
        <f t="shared" si="31"/>
        <v>0</v>
      </c>
      <c r="AO89" s="57">
        <f t="shared" si="31"/>
        <v>0</v>
      </c>
      <c r="AP89" s="57">
        <f t="shared" si="32"/>
        <v>0</v>
      </c>
      <c r="AQ89" s="53"/>
      <c r="AR89" s="53"/>
      <c r="AS89" s="53"/>
      <c r="AT89" s="53"/>
      <c r="AU89" s="53"/>
      <c r="AV89" s="53"/>
    </row>
    <row r="90" spans="2:61" s="31" customFormat="1" ht="30">
      <c r="B90" s="47" t="s">
        <v>943</v>
      </c>
      <c r="C90" s="47" t="s">
        <v>956</v>
      </c>
      <c r="D90" s="260" t="s">
        <v>421</v>
      </c>
      <c r="E90" s="261" t="s">
        <v>147</v>
      </c>
      <c r="F90" s="48" t="s">
        <v>148</v>
      </c>
      <c r="G90" s="48" t="s">
        <v>150</v>
      </c>
      <c r="H90" s="53"/>
      <c r="I90" s="53"/>
      <c r="J90" s="53"/>
      <c r="K90" s="53"/>
      <c r="L90" s="53"/>
      <c r="M90" s="53"/>
      <c r="N90" s="53"/>
      <c r="O90" s="53"/>
      <c r="P90" s="53"/>
      <c r="Q90" s="53"/>
      <c r="R90" s="53"/>
      <c r="S90" s="53"/>
      <c r="T90" s="53"/>
      <c r="U90" s="53"/>
      <c r="V90" s="53"/>
      <c r="W90" s="53"/>
      <c r="X90" s="53"/>
      <c r="Y90" s="53"/>
      <c r="Z90" s="57">
        <f t="shared" si="39"/>
        <v>0</v>
      </c>
      <c r="AA90" s="57">
        <f t="shared" si="40"/>
        <v>0</v>
      </c>
      <c r="AB90" s="57">
        <f t="shared" si="40"/>
        <v>0</v>
      </c>
      <c r="AC90" s="55"/>
      <c r="AD90" s="55"/>
      <c r="AE90" s="53"/>
      <c r="AF90" s="33"/>
      <c r="AG90" s="33"/>
      <c r="AH90" s="53"/>
      <c r="AI90" s="49"/>
      <c r="AJ90" s="55"/>
      <c r="AK90" s="49"/>
      <c r="AL90" s="57">
        <f t="shared" si="33"/>
        <v>0</v>
      </c>
      <c r="AM90" s="57">
        <f t="shared" si="30"/>
        <v>0</v>
      </c>
      <c r="AN90" s="57">
        <f t="shared" si="31"/>
        <v>0</v>
      </c>
      <c r="AO90" s="57">
        <f t="shared" si="31"/>
        <v>0</v>
      </c>
      <c r="AP90" s="57">
        <f t="shared" si="32"/>
        <v>0</v>
      </c>
      <c r="AQ90" s="53"/>
      <c r="AR90" s="53"/>
      <c r="AS90" s="53"/>
      <c r="AT90" s="53"/>
      <c r="AU90" s="53"/>
      <c r="AV90" s="53"/>
    </row>
    <row r="91" spans="2:61" s="31" customFormat="1" ht="30">
      <c r="B91" s="47" t="s">
        <v>944</v>
      </c>
      <c r="C91" s="47" t="s">
        <v>956</v>
      </c>
      <c r="D91" s="260" t="s">
        <v>421</v>
      </c>
      <c r="E91" s="261" t="s">
        <v>147</v>
      </c>
      <c r="F91" s="48" t="s">
        <v>148</v>
      </c>
      <c r="G91" s="48" t="s">
        <v>151</v>
      </c>
      <c r="H91" s="53"/>
      <c r="I91" s="53"/>
      <c r="J91" s="53"/>
      <c r="K91" s="53"/>
      <c r="L91" s="53"/>
      <c r="M91" s="53"/>
      <c r="N91" s="53"/>
      <c r="O91" s="53"/>
      <c r="P91" s="53"/>
      <c r="Q91" s="53"/>
      <c r="R91" s="53"/>
      <c r="S91" s="53"/>
      <c r="T91" s="53"/>
      <c r="U91" s="53"/>
      <c r="V91" s="53"/>
      <c r="W91" s="53"/>
      <c r="X91" s="53"/>
      <c r="Y91" s="53"/>
      <c r="Z91" s="57">
        <f t="shared" si="39"/>
        <v>0</v>
      </c>
      <c r="AA91" s="57">
        <f t="shared" si="40"/>
        <v>0</v>
      </c>
      <c r="AB91" s="57">
        <f t="shared" si="40"/>
        <v>0</v>
      </c>
      <c r="AC91" s="55"/>
      <c r="AD91" s="55"/>
      <c r="AE91" s="53"/>
      <c r="AF91" s="33"/>
      <c r="AG91" s="33"/>
      <c r="AH91" s="53"/>
      <c r="AI91" s="49"/>
      <c r="AJ91" s="55"/>
      <c r="AK91" s="49"/>
      <c r="AL91" s="57">
        <f t="shared" si="33"/>
        <v>0</v>
      </c>
      <c r="AM91" s="57">
        <f t="shared" si="30"/>
        <v>0</v>
      </c>
      <c r="AN91" s="57">
        <f t="shared" si="31"/>
        <v>0</v>
      </c>
      <c r="AO91" s="57">
        <f t="shared" si="31"/>
        <v>0</v>
      </c>
      <c r="AP91" s="57">
        <f t="shared" si="32"/>
        <v>0</v>
      </c>
      <c r="AQ91" s="53"/>
      <c r="AR91" s="53"/>
      <c r="AS91" s="53"/>
      <c r="AT91" s="53"/>
      <c r="AU91" s="53"/>
      <c r="AV91" s="53"/>
    </row>
    <row r="92" spans="2:61" s="31" customFormat="1" ht="30">
      <c r="B92" s="47" t="s">
        <v>945</v>
      </c>
      <c r="C92" s="47" t="s">
        <v>956</v>
      </c>
      <c r="D92" s="260" t="s">
        <v>421</v>
      </c>
      <c r="E92" s="261" t="s">
        <v>147</v>
      </c>
      <c r="F92" s="48" t="s">
        <v>148</v>
      </c>
      <c r="G92" s="48" t="s">
        <v>92</v>
      </c>
      <c r="H92" s="53"/>
      <c r="I92" s="53"/>
      <c r="J92" s="53"/>
      <c r="K92" s="53"/>
      <c r="L92" s="53"/>
      <c r="M92" s="53"/>
      <c r="N92" s="53"/>
      <c r="O92" s="53"/>
      <c r="P92" s="53"/>
      <c r="Q92" s="53"/>
      <c r="R92" s="53"/>
      <c r="S92" s="53"/>
      <c r="T92" s="53"/>
      <c r="U92" s="53"/>
      <c r="V92" s="53"/>
      <c r="W92" s="53"/>
      <c r="X92" s="53"/>
      <c r="Y92" s="53"/>
      <c r="Z92" s="57">
        <f t="shared" si="39"/>
        <v>0</v>
      </c>
      <c r="AA92" s="57">
        <f t="shared" si="40"/>
        <v>0</v>
      </c>
      <c r="AB92" s="57">
        <f t="shared" si="40"/>
        <v>0</v>
      </c>
      <c r="AC92" s="55"/>
      <c r="AD92" s="55"/>
      <c r="AE92" s="53"/>
      <c r="AF92" s="33"/>
      <c r="AG92" s="33"/>
      <c r="AH92" s="53"/>
      <c r="AI92" s="49"/>
      <c r="AJ92" s="55"/>
      <c r="AK92" s="49"/>
      <c r="AL92" s="57">
        <f t="shared" si="33"/>
        <v>0</v>
      </c>
      <c r="AM92" s="57">
        <f t="shared" si="30"/>
        <v>0</v>
      </c>
      <c r="AN92" s="57">
        <f t="shared" si="31"/>
        <v>0</v>
      </c>
      <c r="AO92" s="57">
        <f t="shared" si="31"/>
        <v>0</v>
      </c>
      <c r="AP92" s="57">
        <f t="shared" si="32"/>
        <v>0</v>
      </c>
      <c r="AQ92" s="53"/>
      <c r="AR92" s="53"/>
      <c r="AS92" s="53"/>
      <c r="AT92" s="53"/>
      <c r="AU92" s="53"/>
      <c r="AV92" s="53"/>
    </row>
    <row r="93" spans="2:61" s="30" customFormat="1" ht="15">
      <c r="B93" s="167" t="s">
        <v>946</v>
      </c>
      <c r="C93" s="165"/>
      <c r="D93" s="319" t="s">
        <v>422</v>
      </c>
      <c r="E93" s="319"/>
      <c r="F93" s="319"/>
      <c r="G93" s="319"/>
      <c r="H93" s="57">
        <f t="shared" ref="H93:R93" si="41">SUM(H87:H92)</f>
        <v>0</v>
      </c>
      <c r="I93" s="57">
        <f t="shared" si="41"/>
        <v>0</v>
      </c>
      <c r="J93" s="57">
        <f t="shared" si="41"/>
        <v>0</v>
      </c>
      <c r="K93" s="57">
        <f t="shared" si="41"/>
        <v>0</v>
      </c>
      <c r="L93" s="57">
        <f t="shared" si="41"/>
        <v>0</v>
      </c>
      <c r="M93" s="57">
        <f t="shared" si="41"/>
        <v>0</v>
      </c>
      <c r="N93" s="57">
        <f t="shared" si="41"/>
        <v>0</v>
      </c>
      <c r="O93" s="57">
        <f t="shared" si="41"/>
        <v>0</v>
      </c>
      <c r="P93" s="57">
        <f t="shared" si="41"/>
        <v>0</v>
      </c>
      <c r="Q93" s="57">
        <f t="shared" si="41"/>
        <v>0</v>
      </c>
      <c r="R93" s="57">
        <f t="shared" si="41"/>
        <v>0</v>
      </c>
      <c r="S93" s="57">
        <f t="shared" ref="S93" si="42">SUM(S87:S92)</f>
        <v>0</v>
      </c>
      <c r="T93" s="57">
        <f t="shared" ref="T93:AA93" si="43">SUM(T87:T92)</f>
        <v>0</v>
      </c>
      <c r="U93" s="57">
        <f t="shared" si="43"/>
        <v>0</v>
      </c>
      <c r="V93" s="57">
        <f t="shared" si="43"/>
        <v>0</v>
      </c>
      <c r="W93" s="57">
        <f t="shared" si="43"/>
        <v>0</v>
      </c>
      <c r="X93" s="57">
        <f t="shared" si="43"/>
        <v>0</v>
      </c>
      <c r="Y93" s="57">
        <f t="shared" si="43"/>
        <v>0</v>
      </c>
      <c r="Z93" s="57">
        <f t="shared" si="43"/>
        <v>0</v>
      </c>
      <c r="AA93" s="57">
        <f t="shared" si="43"/>
        <v>0</v>
      </c>
      <c r="AB93" s="57">
        <f>SUM(AB87:AB92)</f>
        <v>0</v>
      </c>
      <c r="AC93" s="52"/>
      <c r="AD93" s="52"/>
      <c r="AE93" s="58"/>
      <c r="AF93" s="52"/>
      <c r="AG93" s="52"/>
      <c r="AH93" s="57">
        <f>SUM(AH87:AH92)</f>
        <v>0</v>
      </c>
      <c r="AI93" s="49"/>
      <c r="AJ93" s="52"/>
      <c r="AK93" s="51"/>
      <c r="AL93" s="57">
        <f>SUM(AL87:AL92)</f>
        <v>0</v>
      </c>
      <c r="AM93" s="57">
        <f>Z93-6*AL93</f>
        <v>0</v>
      </c>
      <c r="AN93" s="57">
        <f>Z93/6</f>
        <v>0</v>
      </c>
      <c r="AO93" s="57">
        <f>AA93/6</f>
        <v>0</v>
      </c>
      <c r="AP93" s="57">
        <f t="shared" si="32"/>
        <v>0</v>
      </c>
      <c r="AQ93" s="57">
        <f t="shared" ref="AQ93:AV93" si="44">SUM(AQ87:AQ92)</f>
        <v>0</v>
      </c>
      <c r="AR93" s="57">
        <f t="shared" si="44"/>
        <v>0</v>
      </c>
      <c r="AS93" s="57">
        <f t="shared" si="44"/>
        <v>0</v>
      </c>
      <c r="AT93" s="57">
        <f t="shared" si="44"/>
        <v>0</v>
      </c>
      <c r="AU93" s="57">
        <f t="shared" si="44"/>
        <v>0</v>
      </c>
      <c r="AV93" s="57">
        <f t="shared" si="44"/>
        <v>0</v>
      </c>
    </row>
    <row r="94" spans="2:61" s="30" customFormat="1" ht="15">
      <c r="B94" s="167" t="s">
        <v>947</v>
      </c>
      <c r="C94" s="166"/>
      <c r="D94" s="319" t="s">
        <v>962</v>
      </c>
      <c r="E94" s="319"/>
      <c r="F94" s="319"/>
      <c r="G94" s="319"/>
      <c r="H94" s="57">
        <f t="shared" ref="H94:M94" si="45">SUM(H93,H86,H71,H58,H40)</f>
        <v>0</v>
      </c>
      <c r="I94" s="57">
        <f t="shared" si="45"/>
        <v>0</v>
      </c>
      <c r="J94" s="57">
        <f t="shared" si="45"/>
        <v>0</v>
      </c>
      <c r="K94" s="57">
        <f t="shared" si="45"/>
        <v>0</v>
      </c>
      <c r="L94" s="57">
        <f t="shared" si="45"/>
        <v>0</v>
      </c>
      <c r="M94" s="57">
        <f t="shared" si="45"/>
        <v>0</v>
      </c>
      <c r="N94" s="57">
        <f t="shared" ref="N94:W94" si="46">SUM(N93,N86,N71,N58,N40)</f>
        <v>0</v>
      </c>
      <c r="O94" s="57">
        <f t="shared" si="46"/>
        <v>0</v>
      </c>
      <c r="P94" s="57">
        <f t="shared" si="46"/>
        <v>0</v>
      </c>
      <c r="Q94" s="57">
        <f t="shared" si="46"/>
        <v>0</v>
      </c>
      <c r="R94" s="57">
        <f t="shared" si="46"/>
        <v>0</v>
      </c>
      <c r="S94" s="57">
        <f t="shared" si="46"/>
        <v>0</v>
      </c>
      <c r="T94" s="57">
        <f t="shared" si="46"/>
        <v>0</v>
      </c>
      <c r="U94" s="57">
        <f t="shared" si="46"/>
        <v>0</v>
      </c>
      <c r="V94" s="57">
        <f t="shared" si="46"/>
        <v>0</v>
      </c>
      <c r="W94" s="57">
        <f t="shared" si="46"/>
        <v>0</v>
      </c>
      <c r="X94" s="57">
        <f>SUM(X93,X86,X71,X58,X40)</f>
        <v>0</v>
      </c>
      <c r="Y94" s="57">
        <f>SUM(Y93,Y86,Y71,Y58,Y40)</f>
        <v>0</v>
      </c>
      <c r="Z94" s="57">
        <f>SUM(Z93,Z86,Z71,Z58,Z40)</f>
        <v>0</v>
      </c>
      <c r="AA94" s="57">
        <f>SUM(AA93,AA86,AA71,AA58,AA40)</f>
        <v>0</v>
      </c>
      <c r="AB94" s="57">
        <f>SUM(AB93,AB86,AB71,AB58,AB40)</f>
        <v>0</v>
      </c>
      <c r="AC94" s="52"/>
      <c r="AD94" s="52"/>
      <c r="AE94" s="58"/>
      <c r="AF94" s="52"/>
      <c r="AG94" s="52"/>
      <c r="AH94" s="57">
        <f>SUM(AH93,AH86,AH71,AH58,AH40)</f>
        <v>0</v>
      </c>
      <c r="AI94" s="49"/>
      <c r="AJ94" s="52"/>
      <c r="AK94" s="52"/>
      <c r="AL94" s="57">
        <f>SUM(AL93,AL86,AL71,AL58,AL40)</f>
        <v>0</v>
      </c>
      <c r="AM94" s="57">
        <f>(Z33+Z94)-6*AL94</f>
        <v>0</v>
      </c>
      <c r="AN94" s="57">
        <f t="shared" si="31"/>
        <v>0</v>
      </c>
      <c r="AO94" s="57">
        <f t="shared" si="31"/>
        <v>0</v>
      </c>
      <c r="AP94" s="57">
        <f t="shared" si="32"/>
        <v>0</v>
      </c>
      <c r="AQ94" s="57">
        <f>SUM(AQ93,AQ86,AQ71,AQ58,AQ40)</f>
        <v>0</v>
      </c>
      <c r="AR94" s="57">
        <f t="shared" ref="AR94:AV94" si="47">SUM(AR93,AR86,AR71,AR58,AR40)</f>
        <v>0</v>
      </c>
      <c r="AS94" s="57">
        <f t="shared" si="47"/>
        <v>0</v>
      </c>
      <c r="AT94" s="57">
        <f t="shared" si="47"/>
        <v>0</v>
      </c>
      <c r="AU94" s="57">
        <f t="shared" si="47"/>
        <v>0</v>
      </c>
      <c r="AV94" s="57">
        <f t="shared" si="47"/>
        <v>0</v>
      </c>
    </row>
    <row r="95" spans="2:61" ht="15">
      <c r="AM95" s="151"/>
    </row>
    <row r="96" spans="2:61" ht="15">
      <c r="AM96" s="151"/>
    </row>
    <row r="97" spans="7:39" ht="15">
      <c r="AM97" s="151"/>
    </row>
    <row r="98" spans="7:39" ht="15">
      <c r="AM98" s="151"/>
    </row>
    <row r="99" spans="7:39" ht="15">
      <c r="G99" s="13"/>
      <c r="AM99" s="151"/>
    </row>
  </sheetData>
  <mergeCells count="20">
    <mergeCell ref="AN6:AV6"/>
    <mergeCell ref="AN8:AP8"/>
    <mergeCell ref="AQ8:AS8"/>
    <mergeCell ref="AT8:AV8"/>
    <mergeCell ref="AC6:AL6"/>
    <mergeCell ref="D94:G94"/>
    <mergeCell ref="D40:G40"/>
    <mergeCell ref="D58:G58"/>
    <mergeCell ref="D71:G71"/>
    <mergeCell ref="D86:G86"/>
    <mergeCell ref="D93:G93"/>
    <mergeCell ref="D6:G6"/>
    <mergeCell ref="W8:Y8"/>
    <mergeCell ref="H8:J8"/>
    <mergeCell ref="K8:M8"/>
    <mergeCell ref="N8:P8"/>
    <mergeCell ref="Q8:S8"/>
    <mergeCell ref="T8:V8"/>
    <mergeCell ref="H6:AB6"/>
    <mergeCell ref="Z8:AB8"/>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4EC7-2D44-4911-923D-7C8A172E7913}">
  <dimension ref="A2:AR181"/>
  <sheetViews>
    <sheetView zoomScaleNormal="100" workbookViewId="0">
      <selection sqref="A1:XFD1048576"/>
    </sheetView>
  </sheetViews>
  <sheetFormatPr defaultColWidth="9.140625" defaultRowHeight="15"/>
  <cols>
    <col min="1" max="1" width="8.85546875" style="157" customWidth="1"/>
    <col min="2" max="2" width="16.85546875" style="157" customWidth="1"/>
    <col min="3" max="3" width="10.28515625" style="157" customWidth="1"/>
    <col min="4" max="4" width="25.5703125" style="157" customWidth="1"/>
    <col min="5" max="5" width="24" style="157" customWidth="1"/>
    <col min="6" max="6" width="52.85546875" style="157" customWidth="1"/>
    <col min="7" max="7" width="35" style="157" customWidth="1"/>
    <col min="8" max="13" width="11.85546875" style="157" customWidth="1"/>
    <col min="14" max="16" width="20.5703125" style="157" customWidth="1"/>
    <col min="17" max="43" width="11.85546875" style="157" customWidth="1"/>
    <col min="44" max="16384" width="9.140625" style="157"/>
  </cols>
  <sheetData>
    <row r="2" spans="2:44" ht="26.25">
      <c r="B2" s="197" t="s">
        <v>981</v>
      </c>
    </row>
    <row r="4" spans="2:44" ht="26.25">
      <c r="B4" s="198" t="s">
        <v>955</v>
      </c>
      <c r="O4" s="259"/>
      <c r="P4" s="259"/>
    </row>
    <row r="6" spans="2:44" s="158" customFormat="1">
      <c r="D6" s="340" t="s">
        <v>402</v>
      </c>
      <c r="E6" s="340"/>
      <c r="F6" s="340"/>
      <c r="G6" s="341"/>
      <c r="H6" s="342" t="s">
        <v>1006</v>
      </c>
      <c r="I6" s="343"/>
      <c r="J6" s="343"/>
      <c r="K6" s="343"/>
      <c r="L6" s="343"/>
      <c r="M6" s="343"/>
      <c r="N6" s="343"/>
      <c r="O6" s="343"/>
      <c r="P6" s="343"/>
      <c r="Q6" s="343"/>
      <c r="R6" s="343"/>
      <c r="S6" s="343"/>
      <c r="T6" s="343"/>
      <c r="U6" s="343"/>
      <c r="V6" s="343"/>
      <c r="W6" s="343"/>
      <c r="X6" s="343"/>
      <c r="Y6" s="343"/>
      <c r="Z6" s="343"/>
      <c r="AA6" s="343"/>
      <c r="AB6" s="343"/>
      <c r="AC6" s="343"/>
      <c r="AD6" s="343"/>
      <c r="AE6" s="326"/>
      <c r="AF6" s="342" t="s">
        <v>1007</v>
      </c>
      <c r="AG6" s="343"/>
      <c r="AH6" s="343"/>
      <c r="AI6" s="343"/>
      <c r="AJ6" s="343"/>
      <c r="AK6" s="343"/>
      <c r="AL6" s="343"/>
      <c r="AM6" s="343"/>
      <c r="AN6" s="343"/>
      <c r="AO6" s="343"/>
      <c r="AP6" s="343"/>
      <c r="AQ6" s="343"/>
      <c r="AR6" s="162"/>
    </row>
    <row r="7" spans="2:44" s="158" customFormat="1">
      <c r="B7" s="368" t="s">
        <v>405</v>
      </c>
      <c r="C7" s="369"/>
      <c r="D7" s="327"/>
      <c r="E7" s="327"/>
      <c r="F7" s="327"/>
      <c r="G7" s="328"/>
      <c r="H7" s="163">
        <v>1</v>
      </c>
      <c r="I7" s="163">
        <v>2</v>
      </c>
      <c r="J7" s="163">
        <v>3</v>
      </c>
      <c r="K7" s="163">
        <v>4</v>
      </c>
      <c r="L7" s="163">
        <v>5</v>
      </c>
      <c r="M7" s="163">
        <v>6</v>
      </c>
      <c r="N7" s="163">
        <v>7</v>
      </c>
      <c r="O7" s="40" t="s">
        <v>1153</v>
      </c>
      <c r="P7" s="40" t="s">
        <v>1154</v>
      </c>
      <c r="Q7" s="163">
        <v>9</v>
      </c>
      <c r="R7" s="163">
        <v>10</v>
      </c>
      <c r="S7" s="163">
        <v>11</v>
      </c>
      <c r="T7" s="163">
        <v>12</v>
      </c>
      <c r="U7" s="163">
        <v>13</v>
      </c>
      <c r="V7" s="163">
        <v>14</v>
      </c>
      <c r="W7" s="163">
        <v>15</v>
      </c>
      <c r="X7" s="163">
        <v>16</v>
      </c>
      <c r="Y7" s="163">
        <v>17</v>
      </c>
      <c r="Z7" s="163">
        <v>18</v>
      </c>
      <c r="AA7" s="163">
        <v>19</v>
      </c>
      <c r="AB7" s="163">
        <v>20</v>
      </c>
      <c r="AC7" s="163">
        <v>21</v>
      </c>
      <c r="AD7" s="163">
        <v>22</v>
      </c>
      <c r="AE7" s="163">
        <v>23</v>
      </c>
      <c r="AF7" s="173">
        <v>24</v>
      </c>
      <c r="AG7" s="173">
        <v>25</v>
      </c>
      <c r="AH7" s="173">
        <v>26</v>
      </c>
      <c r="AI7" s="173">
        <v>27</v>
      </c>
      <c r="AJ7" s="173">
        <v>28</v>
      </c>
      <c r="AK7" s="173">
        <v>29</v>
      </c>
      <c r="AL7" s="173">
        <v>30</v>
      </c>
      <c r="AM7" s="173">
        <v>31</v>
      </c>
      <c r="AN7" s="173">
        <v>32</v>
      </c>
      <c r="AO7" s="173">
        <v>33</v>
      </c>
      <c r="AP7" s="173">
        <v>34</v>
      </c>
      <c r="AQ7" s="173">
        <v>35</v>
      </c>
      <c r="AR7" s="162"/>
    </row>
    <row r="8" spans="2:44" s="158" customFormat="1" ht="30">
      <c r="B8" s="172" t="s">
        <v>320</v>
      </c>
      <c r="C8" s="155" t="s">
        <v>953</v>
      </c>
      <c r="D8" s="348" t="s">
        <v>1069</v>
      </c>
      <c r="E8" s="349"/>
      <c r="F8" s="349"/>
      <c r="G8" s="350"/>
      <c r="H8" s="323" t="s">
        <v>1089</v>
      </c>
      <c r="I8" s="324"/>
      <c r="J8" s="324"/>
      <c r="K8" s="324"/>
      <c r="L8" s="325"/>
      <c r="M8" s="345" t="s">
        <v>383</v>
      </c>
      <c r="N8" s="317" t="s">
        <v>1010</v>
      </c>
      <c r="O8" s="317"/>
      <c r="P8" s="367"/>
      <c r="Q8" s="323" t="s">
        <v>1090</v>
      </c>
      <c r="R8" s="324"/>
      <c r="S8" s="324"/>
      <c r="T8" s="324"/>
      <c r="U8" s="325"/>
      <c r="V8" s="345" t="s">
        <v>383</v>
      </c>
      <c r="W8" s="351" t="s">
        <v>1011</v>
      </c>
      <c r="X8" s="352"/>
      <c r="Y8" s="353"/>
      <c r="Z8" s="323" t="s">
        <v>1091</v>
      </c>
      <c r="AA8" s="324"/>
      <c r="AB8" s="324"/>
      <c r="AC8" s="324"/>
      <c r="AD8" s="325"/>
      <c r="AE8" s="345" t="s">
        <v>383</v>
      </c>
      <c r="AF8" s="323" t="s">
        <v>1092</v>
      </c>
      <c r="AG8" s="324"/>
      <c r="AH8" s="324"/>
      <c r="AI8" s="324"/>
      <c r="AJ8" s="325"/>
      <c r="AK8" s="345" t="s">
        <v>383</v>
      </c>
      <c r="AL8" s="323" t="s">
        <v>1093</v>
      </c>
      <c r="AM8" s="324"/>
      <c r="AN8" s="324"/>
      <c r="AO8" s="324"/>
      <c r="AP8" s="325"/>
      <c r="AQ8" s="345" t="s">
        <v>383</v>
      </c>
      <c r="AR8" s="162"/>
    </row>
    <row r="9" spans="2:44" s="159" customFormat="1">
      <c r="B9" s="174"/>
      <c r="C9" s="174"/>
      <c r="D9" s="212" t="s">
        <v>34</v>
      </c>
      <c r="E9" s="212" t="s">
        <v>93</v>
      </c>
      <c r="F9" s="212" t="s">
        <v>94</v>
      </c>
      <c r="G9" s="212" t="s">
        <v>742</v>
      </c>
      <c r="H9" s="163" t="s">
        <v>829</v>
      </c>
      <c r="I9" s="163" t="s">
        <v>830</v>
      </c>
      <c r="J9" s="163" t="s">
        <v>831</v>
      </c>
      <c r="K9" s="163" t="s">
        <v>832</v>
      </c>
      <c r="L9" s="163" t="s">
        <v>833</v>
      </c>
      <c r="M9" s="346"/>
      <c r="N9" s="163" t="s">
        <v>99</v>
      </c>
      <c r="O9" s="40" t="s">
        <v>1129</v>
      </c>
      <c r="P9" s="258" t="s">
        <v>1143</v>
      </c>
      <c r="Q9" s="163" t="s">
        <v>829</v>
      </c>
      <c r="R9" s="163" t="s">
        <v>830</v>
      </c>
      <c r="S9" s="163" t="s">
        <v>831</v>
      </c>
      <c r="T9" s="163" t="s">
        <v>832</v>
      </c>
      <c r="U9" s="163" t="s">
        <v>833</v>
      </c>
      <c r="V9" s="346"/>
      <c r="W9" s="163" t="s">
        <v>7</v>
      </c>
      <c r="X9" s="163" t="s">
        <v>8</v>
      </c>
      <c r="Y9" s="163" t="s">
        <v>9</v>
      </c>
      <c r="Z9" s="163" t="s">
        <v>829</v>
      </c>
      <c r="AA9" s="163" t="s">
        <v>830</v>
      </c>
      <c r="AB9" s="163" t="s">
        <v>831</v>
      </c>
      <c r="AC9" s="163" t="s">
        <v>832</v>
      </c>
      <c r="AD9" s="163" t="s">
        <v>833</v>
      </c>
      <c r="AE9" s="346"/>
      <c r="AF9" s="163" t="s">
        <v>829</v>
      </c>
      <c r="AG9" s="163" t="s">
        <v>830</v>
      </c>
      <c r="AH9" s="163" t="s">
        <v>831</v>
      </c>
      <c r="AI9" s="163" t="s">
        <v>832</v>
      </c>
      <c r="AJ9" s="163" t="s">
        <v>833</v>
      </c>
      <c r="AK9" s="346"/>
      <c r="AL9" s="163" t="s">
        <v>829</v>
      </c>
      <c r="AM9" s="163" t="s">
        <v>830</v>
      </c>
      <c r="AN9" s="163" t="s">
        <v>831</v>
      </c>
      <c r="AO9" s="163" t="s">
        <v>832</v>
      </c>
      <c r="AP9" s="163" t="s">
        <v>833</v>
      </c>
      <c r="AQ9" s="346"/>
      <c r="AR9" s="157"/>
    </row>
    <row r="10" spans="2:44">
      <c r="B10" s="164" t="s">
        <v>843</v>
      </c>
      <c r="C10" s="164" t="s">
        <v>871</v>
      </c>
      <c r="D10" s="339" t="s">
        <v>0</v>
      </c>
      <c r="E10" s="337" t="s">
        <v>1001</v>
      </c>
      <c r="F10" s="339" t="s">
        <v>834</v>
      </c>
      <c r="G10" s="192" t="s">
        <v>835</v>
      </c>
      <c r="H10" s="203"/>
      <c r="I10" s="204"/>
      <c r="J10" s="204"/>
      <c r="K10" s="204"/>
      <c r="L10" s="204"/>
      <c r="M10" s="199"/>
      <c r="N10" s="193">
        <f>'3a. Maintenance Expenditure'!Z18</f>
        <v>0</v>
      </c>
      <c r="O10" s="193">
        <f>'3a. Maintenance Expenditure'!AA18</f>
        <v>0</v>
      </c>
      <c r="P10" s="193">
        <f>'3a. Maintenance Expenditure'!AB18</f>
        <v>0</v>
      </c>
      <c r="Q10" s="204"/>
      <c r="R10" s="204"/>
      <c r="S10" s="204"/>
      <c r="T10" s="204"/>
      <c r="U10" s="204"/>
      <c r="V10" s="199"/>
      <c r="W10" s="208"/>
      <c r="X10" s="208"/>
      <c r="Y10" s="208"/>
      <c r="Z10" s="204"/>
      <c r="AA10" s="204"/>
      <c r="AB10" s="204"/>
      <c r="AC10" s="204"/>
      <c r="AD10" s="204"/>
      <c r="AE10" s="199"/>
      <c r="AF10" s="204"/>
      <c r="AG10" s="204"/>
      <c r="AH10" s="204"/>
      <c r="AI10" s="204"/>
      <c r="AJ10" s="204"/>
      <c r="AK10" s="199"/>
      <c r="AL10" s="204"/>
      <c r="AM10" s="204"/>
      <c r="AN10" s="204"/>
      <c r="AO10" s="204"/>
      <c r="AP10" s="204"/>
      <c r="AQ10" s="199"/>
    </row>
    <row r="11" spans="2:44">
      <c r="B11" s="164" t="s">
        <v>844</v>
      </c>
      <c r="C11" s="164" t="s">
        <v>872</v>
      </c>
      <c r="D11" s="347"/>
      <c r="E11" s="347"/>
      <c r="F11" s="344"/>
      <c r="G11" s="192" t="s">
        <v>108</v>
      </c>
      <c r="H11" s="204"/>
      <c r="I11" s="204"/>
      <c r="J11" s="204"/>
      <c r="K11" s="204"/>
      <c r="L11" s="204"/>
      <c r="M11" s="199"/>
      <c r="N11" s="193">
        <f>'3a. Maintenance Expenditure'!Z19</f>
        <v>0</v>
      </c>
      <c r="O11" s="193">
        <f>'3a. Maintenance Expenditure'!AA19</f>
        <v>0</v>
      </c>
      <c r="P11" s="193">
        <f>'3a. Maintenance Expenditure'!AB19</f>
        <v>0</v>
      </c>
      <c r="Q11" s="204"/>
      <c r="R11" s="204"/>
      <c r="S11" s="204"/>
      <c r="T11" s="204"/>
      <c r="U11" s="204"/>
      <c r="V11" s="199"/>
      <c r="W11" s="208"/>
      <c r="X11" s="208"/>
      <c r="Y11" s="208"/>
      <c r="Z11" s="204"/>
      <c r="AA11" s="204"/>
      <c r="AB11" s="204"/>
      <c r="AC11" s="204"/>
      <c r="AD11" s="204"/>
      <c r="AE11" s="199"/>
      <c r="AF11" s="204"/>
      <c r="AG11" s="204"/>
      <c r="AH11" s="204"/>
      <c r="AI11" s="204"/>
      <c r="AJ11" s="204"/>
      <c r="AK11" s="199"/>
      <c r="AL11" s="204"/>
      <c r="AM11" s="204"/>
      <c r="AN11" s="204"/>
      <c r="AO11" s="204"/>
      <c r="AP11" s="204"/>
      <c r="AQ11" s="199"/>
    </row>
    <row r="12" spans="2:44">
      <c r="B12" s="164" t="s">
        <v>845</v>
      </c>
      <c r="C12" s="164" t="s">
        <v>863</v>
      </c>
      <c r="D12" s="347"/>
      <c r="E12" s="347"/>
      <c r="F12" s="339" t="s">
        <v>100</v>
      </c>
      <c r="G12" s="192" t="s">
        <v>835</v>
      </c>
      <c r="H12" s="204"/>
      <c r="I12" s="204"/>
      <c r="J12" s="204"/>
      <c r="K12" s="204"/>
      <c r="L12" s="204"/>
      <c r="M12" s="199"/>
      <c r="N12" s="193">
        <f>'3a. Maintenance Expenditure'!Z10</f>
        <v>0</v>
      </c>
      <c r="O12" s="193">
        <f>'3a. Maintenance Expenditure'!AA10</f>
        <v>0</v>
      </c>
      <c r="P12" s="193">
        <f>'3a. Maintenance Expenditure'!AB10</f>
        <v>0</v>
      </c>
      <c r="Q12" s="204"/>
      <c r="R12" s="204"/>
      <c r="S12" s="204"/>
      <c r="T12" s="204"/>
      <c r="U12" s="204"/>
      <c r="V12" s="199"/>
      <c r="W12" s="208"/>
      <c r="X12" s="208"/>
      <c r="Y12" s="208"/>
      <c r="Z12" s="204"/>
      <c r="AA12" s="204"/>
      <c r="AB12" s="204"/>
      <c r="AC12" s="204"/>
      <c r="AD12" s="204"/>
      <c r="AE12" s="199"/>
      <c r="AF12" s="204"/>
      <c r="AG12" s="204"/>
      <c r="AH12" s="204"/>
      <c r="AI12" s="204"/>
      <c r="AJ12" s="204"/>
      <c r="AK12" s="199"/>
      <c r="AL12" s="204"/>
      <c r="AM12" s="204"/>
      <c r="AN12" s="204"/>
      <c r="AO12" s="204"/>
      <c r="AP12" s="204"/>
      <c r="AQ12" s="199"/>
    </row>
    <row r="13" spans="2:44">
      <c r="B13" s="164" t="s">
        <v>846</v>
      </c>
      <c r="C13" s="164" t="s">
        <v>864</v>
      </c>
      <c r="D13" s="347"/>
      <c r="E13" s="344"/>
      <c r="F13" s="344"/>
      <c r="G13" s="192" t="s">
        <v>108</v>
      </c>
      <c r="H13" s="204"/>
      <c r="I13" s="204"/>
      <c r="J13" s="204"/>
      <c r="K13" s="204"/>
      <c r="L13" s="204"/>
      <c r="M13" s="199"/>
      <c r="N13" s="193">
        <f>'3a. Maintenance Expenditure'!Z11</f>
        <v>0</v>
      </c>
      <c r="O13" s="193">
        <f>'3a. Maintenance Expenditure'!AA11</f>
        <v>0</v>
      </c>
      <c r="P13" s="193">
        <f>'3a. Maintenance Expenditure'!AB11</f>
        <v>0</v>
      </c>
      <c r="Q13" s="204"/>
      <c r="R13" s="204"/>
      <c r="S13" s="204"/>
      <c r="T13" s="204"/>
      <c r="U13" s="204"/>
      <c r="V13" s="199"/>
      <c r="W13" s="208"/>
      <c r="X13" s="208"/>
      <c r="Y13" s="208"/>
      <c r="Z13" s="204"/>
      <c r="AA13" s="204"/>
      <c r="AB13" s="204"/>
      <c r="AC13" s="204"/>
      <c r="AD13" s="204"/>
      <c r="AE13" s="199"/>
      <c r="AF13" s="204"/>
      <c r="AG13" s="204"/>
      <c r="AH13" s="204"/>
      <c r="AI13" s="204"/>
      <c r="AJ13" s="204"/>
      <c r="AK13" s="199"/>
      <c r="AL13" s="204"/>
      <c r="AM13" s="204"/>
      <c r="AN13" s="204"/>
      <c r="AO13" s="204"/>
      <c r="AP13" s="204"/>
      <c r="AQ13" s="199"/>
    </row>
    <row r="14" spans="2:44">
      <c r="B14" s="164" t="s">
        <v>847</v>
      </c>
      <c r="C14" s="164" t="s">
        <v>873</v>
      </c>
      <c r="D14" s="347"/>
      <c r="E14" s="337" t="s">
        <v>1002</v>
      </c>
      <c r="F14" s="339" t="s">
        <v>836</v>
      </c>
      <c r="G14" s="192" t="s">
        <v>835</v>
      </c>
      <c r="H14" s="204"/>
      <c r="I14" s="204"/>
      <c r="J14" s="204"/>
      <c r="K14" s="204"/>
      <c r="L14" s="204"/>
      <c r="M14" s="199"/>
      <c r="N14" s="193">
        <f>'3a. Maintenance Expenditure'!Z20</f>
        <v>0</v>
      </c>
      <c r="O14" s="193">
        <f>'3a. Maintenance Expenditure'!AA20</f>
        <v>0</v>
      </c>
      <c r="P14" s="193">
        <f>'3a. Maintenance Expenditure'!AB20</f>
        <v>0</v>
      </c>
      <c r="Q14" s="204"/>
      <c r="R14" s="204"/>
      <c r="S14" s="204"/>
      <c r="T14" s="204"/>
      <c r="U14" s="204"/>
      <c r="V14" s="199"/>
      <c r="W14" s="208"/>
      <c r="X14" s="208"/>
      <c r="Y14" s="208"/>
      <c r="Z14" s="204"/>
      <c r="AA14" s="204"/>
      <c r="AB14" s="204"/>
      <c r="AC14" s="204"/>
      <c r="AD14" s="204"/>
      <c r="AE14" s="199"/>
      <c r="AF14" s="204"/>
      <c r="AG14" s="204"/>
      <c r="AH14" s="204"/>
      <c r="AI14" s="204"/>
      <c r="AJ14" s="204"/>
      <c r="AK14" s="199"/>
      <c r="AL14" s="204"/>
      <c r="AM14" s="204"/>
      <c r="AN14" s="204"/>
      <c r="AO14" s="204"/>
      <c r="AP14" s="204"/>
      <c r="AQ14" s="199"/>
    </row>
    <row r="15" spans="2:44">
      <c r="B15" s="164" t="s">
        <v>848</v>
      </c>
      <c r="C15" s="164" t="s">
        <v>874</v>
      </c>
      <c r="D15" s="347"/>
      <c r="E15" s="344"/>
      <c r="F15" s="344"/>
      <c r="G15" s="192" t="s">
        <v>108</v>
      </c>
      <c r="H15" s="204"/>
      <c r="I15" s="204"/>
      <c r="J15" s="204"/>
      <c r="K15" s="204"/>
      <c r="L15" s="204"/>
      <c r="M15" s="199"/>
      <c r="N15" s="193">
        <f>'3a. Maintenance Expenditure'!Z21</f>
        <v>0</v>
      </c>
      <c r="O15" s="193">
        <f>'3a. Maintenance Expenditure'!AA21</f>
        <v>0</v>
      </c>
      <c r="P15" s="193">
        <f>'3a. Maintenance Expenditure'!AB21</f>
        <v>0</v>
      </c>
      <c r="Q15" s="204"/>
      <c r="R15" s="204"/>
      <c r="S15" s="204"/>
      <c r="T15" s="204"/>
      <c r="U15" s="204"/>
      <c r="V15" s="199"/>
      <c r="W15" s="208"/>
      <c r="X15" s="208"/>
      <c r="Y15" s="208"/>
      <c r="Z15" s="204"/>
      <c r="AA15" s="204"/>
      <c r="AB15" s="204"/>
      <c r="AC15" s="204"/>
      <c r="AD15" s="204"/>
      <c r="AE15" s="199"/>
      <c r="AF15" s="204"/>
      <c r="AG15" s="204"/>
      <c r="AH15" s="204"/>
      <c r="AI15" s="204"/>
      <c r="AJ15" s="204"/>
      <c r="AK15" s="199"/>
      <c r="AL15" s="204"/>
      <c r="AM15" s="204"/>
      <c r="AN15" s="204"/>
      <c r="AO15" s="204"/>
      <c r="AP15" s="204"/>
      <c r="AQ15" s="199"/>
    </row>
    <row r="16" spans="2:44">
      <c r="B16" s="164" t="s">
        <v>849</v>
      </c>
      <c r="C16" s="164" t="s">
        <v>875</v>
      </c>
      <c r="D16" s="347"/>
      <c r="E16" s="337" t="s">
        <v>1003</v>
      </c>
      <c r="F16" s="339" t="s">
        <v>109</v>
      </c>
      <c r="G16" s="192" t="s">
        <v>835</v>
      </c>
      <c r="H16" s="204"/>
      <c r="I16" s="204"/>
      <c r="J16" s="204"/>
      <c r="K16" s="204"/>
      <c r="L16" s="204"/>
      <c r="M16" s="199"/>
      <c r="N16" s="193">
        <f>'3a. Maintenance Expenditure'!Z22</f>
        <v>0</v>
      </c>
      <c r="O16" s="193">
        <f>'3a. Maintenance Expenditure'!AA22</f>
        <v>0</v>
      </c>
      <c r="P16" s="193">
        <f>'3a. Maintenance Expenditure'!AB22</f>
        <v>0</v>
      </c>
      <c r="Q16" s="204"/>
      <c r="R16" s="204"/>
      <c r="S16" s="204"/>
      <c r="T16" s="204"/>
      <c r="U16" s="204"/>
      <c r="V16" s="199"/>
      <c r="W16" s="208"/>
      <c r="X16" s="208"/>
      <c r="Y16" s="208"/>
      <c r="Z16" s="204"/>
      <c r="AA16" s="204"/>
      <c r="AB16" s="204"/>
      <c r="AC16" s="204"/>
      <c r="AD16" s="204"/>
      <c r="AE16" s="199"/>
      <c r="AF16" s="204"/>
      <c r="AG16" s="204"/>
      <c r="AH16" s="204"/>
      <c r="AI16" s="204"/>
      <c r="AJ16" s="204"/>
      <c r="AK16" s="199"/>
      <c r="AL16" s="204"/>
      <c r="AM16" s="204"/>
      <c r="AN16" s="204"/>
      <c r="AO16" s="204"/>
      <c r="AP16" s="204"/>
      <c r="AQ16" s="199"/>
    </row>
    <row r="17" spans="1:44">
      <c r="B17" s="164" t="s">
        <v>850</v>
      </c>
      <c r="C17" s="164" t="s">
        <v>876</v>
      </c>
      <c r="D17" s="347"/>
      <c r="E17" s="347"/>
      <c r="F17" s="344"/>
      <c r="G17" s="192" t="s">
        <v>108</v>
      </c>
      <c r="H17" s="204"/>
      <c r="I17" s="204"/>
      <c r="J17" s="204"/>
      <c r="K17" s="204"/>
      <c r="L17" s="204"/>
      <c r="M17" s="199"/>
      <c r="N17" s="193">
        <f>'3a. Maintenance Expenditure'!Z23</f>
        <v>0</v>
      </c>
      <c r="O17" s="193">
        <f>'3a. Maintenance Expenditure'!AA23</f>
        <v>0</v>
      </c>
      <c r="P17" s="193">
        <f>'3a. Maintenance Expenditure'!AB23</f>
        <v>0</v>
      </c>
      <c r="Q17" s="204"/>
      <c r="R17" s="204"/>
      <c r="S17" s="204"/>
      <c r="T17" s="204"/>
      <c r="U17" s="204"/>
      <c r="V17" s="199"/>
      <c r="W17" s="208"/>
      <c r="X17" s="208"/>
      <c r="Y17" s="208"/>
      <c r="Z17" s="204"/>
      <c r="AA17" s="204"/>
      <c r="AB17" s="204"/>
      <c r="AC17" s="204"/>
      <c r="AD17" s="204"/>
      <c r="AE17" s="199"/>
      <c r="AF17" s="204"/>
      <c r="AG17" s="204"/>
      <c r="AH17" s="204"/>
      <c r="AI17" s="204"/>
      <c r="AJ17" s="204"/>
      <c r="AK17" s="199"/>
      <c r="AL17" s="204"/>
      <c r="AM17" s="204"/>
      <c r="AN17" s="204"/>
      <c r="AO17" s="204"/>
      <c r="AP17" s="204"/>
      <c r="AQ17" s="199"/>
    </row>
    <row r="18" spans="1:44" s="160" customFormat="1">
      <c r="A18" s="157"/>
      <c r="B18" s="335" t="s">
        <v>851</v>
      </c>
      <c r="C18" s="164" t="s">
        <v>877</v>
      </c>
      <c r="D18" s="347"/>
      <c r="E18" s="347"/>
      <c r="F18" s="339" t="s">
        <v>110</v>
      </c>
      <c r="G18" s="339" t="s">
        <v>835</v>
      </c>
      <c r="H18" s="354"/>
      <c r="I18" s="354"/>
      <c r="J18" s="354"/>
      <c r="K18" s="354"/>
      <c r="L18" s="354"/>
      <c r="M18" s="329"/>
      <c r="N18" s="333">
        <f>'3a. Maintenance Expenditure'!Z24+'3a. Maintenance Expenditure'!Z25</f>
        <v>0</v>
      </c>
      <c r="O18" s="333">
        <f>'3a. Maintenance Expenditure'!AA24+'3a. Maintenance Expenditure'!AA25</f>
        <v>0</v>
      </c>
      <c r="P18" s="333">
        <f>'3a. Maintenance Expenditure'!AB24+'3a. Maintenance Expenditure'!AB25</f>
        <v>0</v>
      </c>
      <c r="Q18" s="354"/>
      <c r="R18" s="354"/>
      <c r="S18" s="354"/>
      <c r="T18" s="354"/>
      <c r="U18" s="354"/>
      <c r="V18" s="329"/>
      <c r="W18" s="331"/>
      <c r="X18" s="331"/>
      <c r="Y18" s="331"/>
      <c r="Z18" s="354"/>
      <c r="AA18" s="354"/>
      <c r="AB18" s="354"/>
      <c r="AC18" s="354"/>
      <c r="AD18" s="354"/>
      <c r="AE18" s="329"/>
      <c r="AF18" s="354"/>
      <c r="AG18" s="354"/>
      <c r="AH18" s="354"/>
      <c r="AI18" s="354"/>
      <c r="AJ18" s="354"/>
      <c r="AK18" s="329"/>
      <c r="AL18" s="354"/>
      <c r="AM18" s="354"/>
      <c r="AN18" s="354"/>
      <c r="AO18" s="354"/>
      <c r="AP18" s="354"/>
      <c r="AQ18" s="329"/>
      <c r="AR18" s="157"/>
    </row>
    <row r="19" spans="1:44" s="160" customFormat="1">
      <c r="A19" s="157"/>
      <c r="B19" s="336"/>
      <c r="C19" s="164" t="s">
        <v>878</v>
      </c>
      <c r="D19" s="347"/>
      <c r="E19" s="347"/>
      <c r="F19" s="347"/>
      <c r="G19" s="338"/>
      <c r="H19" s="355"/>
      <c r="I19" s="355"/>
      <c r="J19" s="355"/>
      <c r="K19" s="355"/>
      <c r="L19" s="355"/>
      <c r="M19" s="330"/>
      <c r="N19" s="356"/>
      <c r="O19" s="356"/>
      <c r="P19" s="356"/>
      <c r="Q19" s="355"/>
      <c r="R19" s="355"/>
      <c r="S19" s="355"/>
      <c r="T19" s="355"/>
      <c r="U19" s="355"/>
      <c r="V19" s="330"/>
      <c r="W19" s="332"/>
      <c r="X19" s="332"/>
      <c r="Y19" s="332"/>
      <c r="Z19" s="355"/>
      <c r="AA19" s="355"/>
      <c r="AB19" s="355"/>
      <c r="AC19" s="355"/>
      <c r="AD19" s="355"/>
      <c r="AE19" s="330"/>
      <c r="AF19" s="355"/>
      <c r="AG19" s="355"/>
      <c r="AH19" s="355"/>
      <c r="AI19" s="355"/>
      <c r="AJ19" s="355"/>
      <c r="AK19" s="330"/>
      <c r="AL19" s="355"/>
      <c r="AM19" s="355"/>
      <c r="AN19" s="355"/>
      <c r="AO19" s="355"/>
      <c r="AP19" s="355"/>
      <c r="AQ19" s="330"/>
      <c r="AR19" s="157"/>
    </row>
    <row r="20" spans="1:44" s="160" customFormat="1">
      <c r="A20" s="157"/>
      <c r="B20" s="335" t="s">
        <v>852</v>
      </c>
      <c r="C20" s="164" t="s">
        <v>877</v>
      </c>
      <c r="D20" s="347"/>
      <c r="E20" s="347"/>
      <c r="F20" s="347"/>
      <c r="G20" s="339" t="s">
        <v>108</v>
      </c>
      <c r="H20" s="354"/>
      <c r="I20" s="354"/>
      <c r="J20" s="354"/>
      <c r="K20" s="354"/>
      <c r="L20" s="354"/>
      <c r="M20" s="329"/>
      <c r="N20" s="356"/>
      <c r="O20" s="356"/>
      <c r="P20" s="356"/>
      <c r="Q20" s="354"/>
      <c r="R20" s="354"/>
      <c r="S20" s="354"/>
      <c r="T20" s="354"/>
      <c r="U20" s="354"/>
      <c r="V20" s="329"/>
      <c r="W20" s="331"/>
      <c r="X20" s="331"/>
      <c r="Y20" s="331"/>
      <c r="Z20" s="354"/>
      <c r="AA20" s="354"/>
      <c r="AB20" s="354"/>
      <c r="AC20" s="354"/>
      <c r="AD20" s="354"/>
      <c r="AE20" s="329"/>
      <c r="AF20" s="354"/>
      <c r="AG20" s="354"/>
      <c r="AH20" s="354"/>
      <c r="AI20" s="354"/>
      <c r="AJ20" s="354"/>
      <c r="AK20" s="329"/>
      <c r="AL20" s="354"/>
      <c r="AM20" s="354"/>
      <c r="AN20" s="354"/>
      <c r="AO20" s="354"/>
      <c r="AP20" s="354"/>
      <c r="AQ20" s="329"/>
      <c r="AR20" s="157"/>
    </row>
    <row r="21" spans="1:44" s="160" customFormat="1">
      <c r="A21" s="157"/>
      <c r="B21" s="336"/>
      <c r="C21" s="164" t="s">
        <v>878</v>
      </c>
      <c r="D21" s="347"/>
      <c r="E21" s="347"/>
      <c r="F21" s="344"/>
      <c r="G21" s="338"/>
      <c r="H21" s="355"/>
      <c r="I21" s="355"/>
      <c r="J21" s="355"/>
      <c r="K21" s="355"/>
      <c r="L21" s="355"/>
      <c r="M21" s="330"/>
      <c r="N21" s="334"/>
      <c r="O21" s="334"/>
      <c r="P21" s="334"/>
      <c r="Q21" s="355"/>
      <c r="R21" s="355"/>
      <c r="S21" s="355"/>
      <c r="T21" s="355"/>
      <c r="U21" s="355"/>
      <c r="V21" s="330"/>
      <c r="W21" s="332"/>
      <c r="X21" s="332"/>
      <c r="Y21" s="332"/>
      <c r="Z21" s="355"/>
      <c r="AA21" s="355"/>
      <c r="AB21" s="355"/>
      <c r="AC21" s="355"/>
      <c r="AD21" s="355"/>
      <c r="AE21" s="330"/>
      <c r="AF21" s="355"/>
      <c r="AG21" s="355"/>
      <c r="AH21" s="355"/>
      <c r="AI21" s="355"/>
      <c r="AJ21" s="355"/>
      <c r="AK21" s="330"/>
      <c r="AL21" s="355"/>
      <c r="AM21" s="355"/>
      <c r="AN21" s="355"/>
      <c r="AO21" s="355"/>
      <c r="AP21" s="355"/>
      <c r="AQ21" s="330"/>
      <c r="AR21" s="157"/>
    </row>
    <row r="22" spans="1:44">
      <c r="B22" s="335" t="s">
        <v>853</v>
      </c>
      <c r="C22" s="164" t="s">
        <v>879</v>
      </c>
      <c r="D22" s="347"/>
      <c r="E22" s="347"/>
      <c r="F22" s="337" t="s">
        <v>1008</v>
      </c>
      <c r="G22" s="339" t="s">
        <v>837</v>
      </c>
      <c r="H22" s="354"/>
      <c r="I22" s="354"/>
      <c r="J22" s="354"/>
      <c r="K22" s="354"/>
      <c r="L22" s="354"/>
      <c r="M22" s="329"/>
      <c r="N22" s="333">
        <f>'3a. Maintenance Expenditure'!Z26+'3a. Maintenance Expenditure'!Z27</f>
        <v>0</v>
      </c>
      <c r="O22" s="333">
        <f>'3a. Maintenance Expenditure'!AA26+'3a. Maintenance Expenditure'!AA27</f>
        <v>0</v>
      </c>
      <c r="P22" s="333">
        <f>'3a. Maintenance Expenditure'!AB26+'3a. Maintenance Expenditure'!AB27</f>
        <v>0</v>
      </c>
      <c r="Q22" s="354"/>
      <c r="R22" s="354"/>
      <c r="S22" s="354"/>
      <c r="T22" s="354"/>
      <c r="U22" s="354"/>
      <c r="V22" s="329"/>
      <c r="W22" s="331"/>
      <c r="X22" s="331"/>
      <c r="Y22" s="331"/>
      <c r="Z22" s="354"/>
      <c r="AA22" s="354"/>
      <c r="AB22" s="354"/>
      <c r="AC22" s="354"/>
      <c r="AD22" s="354"/>
      <c r="AE22" s="329"/>
      <c r="AF22" s="354"/>
      <c r="AG22" s="354"/>
      <c r="AH22" s="354"/>
      <c r="AI22" s="354"/>
      <c r="AJ22" s="354"/>
      <c r="AK22" s="329"/>
      <c r="AL22" s="354"/>
      <c r="AM22" s="354"/>
      <c r="AN22" s="354"/>
      <c r="AO22" s="354"/>
      <c r="AP22" s="354"/>
      <c r="AQ22" s="329"/>
    </row>
    <row r="23" spans="1:44">
      <c r="B23" s="336"/>
      <c r="C23" s="164" t="s">
        <v>880</v>
      </c>
      <c r="D23" s="347"/>
      <c r="E23" s="347"/>
      <c r="F23" s="338"/>
      <c r="G23" s="338"/>
      <c r="H23" s="355"/>
      <c r="I23" s="355"/>
      <c r="J23" s="355"/>
      <c r="K23" s="355"/>
      <c r="L23" s="355"/>
      <c r="M23" s="330"/>
      <c r="N23" s="334"/>
      <c r="O23" s="334"/>
      <c r="P23" s="334"/>
      <c r="Q23" s="355"/>
      <c r="R23" s="355"/>
      <c r="S23" s="355"/>
      <c r="T23" s="355"/>
      <c r="U23" s="355"/>
      <c r="V23" s="330"/>
      <c r="W23" s="332"/>
      <c r="X23" s="332"/>
      <c r="Y23" s="332"/>
      <c r="Z23" s="355"/>
      <c r="AA23" s="355"/>
      <c r="AB23" s="355"/>
      <c r="AC23" s="355"/>
      <c r="AD23" s="355"/>
      <c r="AE23" s="330"/>
      <c r="AF23" s="355"/>
      <c r="AG23" s="355"/>
      <c r="AH23" s="355"/>
      <c r="AI23" s="355"/>
      <c r="AJ23" s="355"/>
      <c r="AK23" s="330"/>
      <c r="AL23" s="355"/>
      <c r="AM23" s="355"/>
      <c r="AN23" s="355"/>
      <c r="AO23" s="355"/>
      <c r="AP23" s="355"/>
      <c r="AQ23" s="330"/>
    </row>
    <row r="24" spans="1:44">
      <c r="B24" s="164" t="s">
        <v>854</v>
      </c>
      <c r="C24" s="164" t="s">
        <v>881</v>
      </c>
      <c r="D24" s="347"/>
      <c r="E24" s="347"/>
      <c r="F24" s="192" t="s">
        <v>838</v>
      </c>
      <c r="G24" s="192" t="s">
        <v>837</v>
      </c>
      <c r="H24" s="204"/>
      <c r="I24" s="204"/>
      <c r="J24" s="204"/>
      <c r="K24" s="204"/>
      <c r="L24" s="204"/>
      <c r="M24" s="199"/>
      <c r="N24" s="193">
        <f>'3a. Maintenance Expenditure'!Z28</f>
        <v>0</v>
      </c>
      <c r="O24" s="193">
        <f>'3a. Maintenance Expenditure'!AA28</f>
        <v>0</v>
      </c>
      <c r="P24" s="193">
        <f>'3a. Maintenance Expenditure'!AB28</f>
        <v>0</v>
      </c>
      <c r="Q24" s="204"/>
      <c r="R24" s="204"/>
      <c r="S24" s="204"/>
      <c r="T24" s="204"/>
      <c r="U24" s="204"/>
      <c r="V24" s="199"/>
      <c r="W24" s="208"/>
      <c r="X24" s="208"/>
      <c r="Y24" s="208"/>
      <c r="Z24" s="204"/>
      <c r="AA24" s="204"/>
      <c r="AB24" s="204"/>
      <c r="AC24" s="204"/>
      <c r="AD24" s="204"/>
      <c r="AE24" s="199"/>
      <c r="AF24" s="204"/>
      <c r="AG24" s="204"/>
      <c r="AH24" s="204"/>
      <c r="AI24" s="204"/>
      <c r="AJ24" s="204"/>
      <c r="AK24" s="199"/>
      <c r="AL24" s="204"/>
      <c r="AM24" s="204"/>
      <c r="AN24" s="204"/>
      <c r="AO24" s="204"/>
      <c r="AP24" s="204"/>
      <c r="AQ24" s="199"/>
    </row>
    <row r="25" spans="1:44">
      <c r="B25" s="335" t="s">
        <v>855</v>
      </c>
      <c r="C25" s="164" t="s">
        <v>882</v>
      </c>
      <c r="D25" s="347"/>
      <c r="E25" s="347"/>
      <c r="F25" s="337" t="s">
        <v>1009</v>
      </c>
      <c r="G25" s="339" t="s">
        <v>837</v>
      </c>
      <c r="H25" s="354"/>
      <c r="I25" s="354"/>
      <c r="J25" s="354"/>
      <c r="K25" s="354"/>
      <c r="L25" s="354"/>
      <c r="M25" s="329"/>
      <c r="N25" s="333">
        <f>'3a. Maintenance Expenditure'!Z29+'3a. Maintenance Expenditure'!Z30</f>
        <v>0</v>
      </c>
      <c r="O25" s="333">
        <f>'3a. Maintenance Expenditure'!AA29+'3a. Maintenance Expenditure'!AA30</f>
        <v>0</v>
      </c>
      <c r="P25" s="333">
        <f>'3a. Maintenance Expenditure'!AB29+'3a. Maintenance Expenditure'!AB30</f>
        <v>0</v>
      </c>
      <c r="Q25" s="354"/>
      <c r="R25" s="354"/>
      <c r="S25" s="354"/>
      <c r="T25" s="354"/>
      <c r="U25" s="354"/>
      <c r="V25" s="329"/>
      <c r="W25" s="331"/>
      <c r="X25" s="331"/>
      <c r="Y25" s="331"/>
      <c r="Z25" s="354"/>
      <c r="AA25" s="354"/>
      <c r="AB25" s="354"/>
      <c r="AC25" s="354"/>
      <c r="AD25" s="354"/>
      <c r="AE25" s="329"/>
      <c r="AF25" s="354"/>
      <c r="AG25" s="354"/>
      <c r="AH25" s="354"/>
      <c r="AI25" s="354"/>
      <c r="AJ25" s="354"/>
      <c r="AK25" s="329"/>
      <c r="AL25" s="354"/>
      <c r="AM25" s="354"/>
      <c r="AN25" s="354"/>
      <c r="AO25" s="354"/>
      <c r="AP25" s="354"/>
      <c r="AQ25" s="329"/>
    </row>
    <row r="26" spans="1:44">
      <c r="B26" s="336"/>
      <c r="C26" s="164" t="s">
        <v>883</v>
      </c>
      <c r="D26" s="347"/>
      <c r="E26" s="347"/>
      <c r="F26" s="338"/>
      <c r="G26" s="338"/>
      <c r="H26" s="355"/>
      <c r="I26" s="355"/>
      <c r="J26" s="355"/>
      <c r="K26" s="355"/>
      <c r="L26" s="355"/>
      <c r="M26" s="330"/>
      <c r="N26" s="334"/>
      <c r="O26" s="334"/>
      <c r="P26" s="334"/>
      <c r="Q26" s="355"/>
      <c r="R26" s="355"/>
      <c r="S26" s="355"/>
      <c r="T26" s="355"/>
      <c r="U26" s="355"/>
      <c r="V26" s="330"/>
      <c r="W26" s="332"/>
      <c r="X26" s="332"/>
      <c r="Y26" s="332"/>
      <c r="Z26" s="355"/>
      <c r="AA26" s="355"/>
      <c r="AB26" s="355"/>
      <c r="AC26" s="355"/>
      <c r="AD26" s="355"/>
      <c r="AE26" s="330"/>
      <c r="AF26" s="355"/>
      <c r="AG26" s="355"/>
      <c r="AH26" s="355"/>
      <c r="AI26" s="355"/>
      <c r="AJ26" s="355"/>
      <c r="AK26" s="330"/>
      <c r="AL26" s="355"/>
      <c r="AM26" s="355"/>
      <c r="AN26" s="355"/>
      <c r="AO26" s="355"/>
      <c r="AP26" s="355"/>
      <c r="AQ26" s="330"/>
    </row>
    <row r="27" spans="1:44">
      <c r="B27" s="164" t="s">
        <v>856</v>
      </c>
      <c r="C27" s="164" t="s">
        <v>884</v>
      </c>
      <c r="D27" s="344"/>
      <c r="E27" s="344"/>
      <c r="F27" s="192" t="s">
        <v>839</v>
      </c>
      <c r="G27" s="192" t="s">
        <v>837</v>
      </c>
      <c r="H27" s="204"/>
      <c r="I27" s="204"/>
      <c r="J27" s="204"/>
      <c r="K27" s="204"/>
      <c r="L27" s="204"/>
      <c r="M27" s="199"/>
      <c r="N27" s="193">
        <f>'3a. Maintenance Expenditure'!Z31</f>
        <v>0</v>
      </c>
      <c r="O27" s="193">
        <f>'3a. Maintenance Expenditure'!AA31</f>
        <v>0</v>
      </c>
      <c r="P27" s="193">
        <f>'3a. Maintenance Expenditure'!AB31</f>
        <v>0</v>
      </c>
      <c r="Q27" s="204"/>
      <c r="R27" s="204"/>
      <c r="S27" s="204"/>
      <c r="T27" s="204"/>
      <c r="U27" s="204"/>
      <c r="V27" s="199"/>
      <c r="W27" s="208"/>
      <c r="X27" s="208"/>
      <c r="Y27" s="208"/>
      <c r="Z27" s="204"/>
      <c r="AA27" s="204"/>
      <c r="AB27" s="204"/>
      <c r="AC27" s="204"/>
      <c r="AD27" s="204"/>
      <c r="AE27" s="199"/>
      <c r="AF27" s="204"/>
      <c r="AG27" s="204"/>
      <c r="AH27" s="204"/>
      <c r="AI27" s="204"/>
      <c r="AJ27" s="204"/>
      <c r="AK27" s="199"/>
      <c r="AL27" s="204"/>
      <c r="AM27" s="204"/>
      <c r="AN27" s="204"/>
      <c r="AO27" s="204"/>
      <c r="AP27" s="204"/>
      <c r="AQ27" s="199"/>
    </row>
    <row r="28" spans="1:44">
      <c r="B28" s="335" t="s">
        <v>857</v>
      </c>
      <c r="C28" s="164" t="s">
        <v>899</v>
      </c>
      <c r="D28" s="339" t="s">
        <v>510</v>
      </c>
      <c r="E28" s="337" t="s">
        <v>1004</v>
      </c>
      <c r="F28" s="339" t="s">
        <v>840</v>
      </c>
      <c r="G28" s="339" t="s">
        <v>835</v>
      </c>
      <c r="H28" s="354"/>
      <c r="I28" s="354"/>
      <c r="J28" s="354"/>
      <c r="K28" s="354"/>
      <c r="L28" s="354"/>
      <c r="M28" s="329"/>
      <c r="N28" s="360">
        <f>'3a. Maintenance Expenditure'!Z46+'3a. Maintenance Expenditure'!Z61+'3a. Maintenance Expenditure'!Z74</f>
        <v>0</v>
      </c>
      <c r="O28" s="360">
        <f>'3a. Maintenance Expenditure'!AA46+'3a. Maintenance Expenditure'!AA61+'3a. Maintenance Expenditure'!AA74</f>
        <v>0</v>
      </c>
      <c r="P28" s="360">
        <f>'3a. Maintenance Expenditure'!AB46+'3a. Maintenance Expenditure'!AB61+'3a. Maintenance Expenditure'!AB74</f>
        <v>0</v>
      </c>
      <c r="Q28" s="354"/>
      <c r="R28" s="354"/>
      <c r="S28" s="354"/>
      <c r="T28" s="354"/>
      <c r="U28" s="354"/>
      <c r="V28" s="329"/>
      <c r="W28" s="331"/>
      <c r="X28" s="331"/>
      <c r="Y28" s="331"/>
      <c r="Z28" s="354"/>
      <c r="AA28" s="354"/>
      <c r="AB28" s="354"/>
      <c r="AC28" s="354"/>
      <c r="AD28" s="354"/>
      <c r="AE28" s="329"/>
      <c r="AF28" s="354"/>
      <c r="AG28" s="354"/>
      <c r="AH28" s="354"/>
      <c r="AI28" s="354"/>
      <c r="AJ28" s="354"/>
      <c r="AK28" s="329"/>
      <c r="AL28" s="354"/>
      <c r="AM28" s="354"/>
      <c r="AN28" s="354"/>
      <c r="AO28" s="354"/>
      <c r="AP28" s="354"/>
      <c r="AQ28" s="329"/>
    </row>
    <row r="29" spans="1:44" s="161" customFormat="1">
      <c r="A29" s="157"/>
      <c r="B29" s="336"/>
      <c r="C29" s="164" t="s">
        <v>914</v>
      </c>
      <c r="D29" s="347"/>
      <c r="E29" s="347"/>
      <c r="F29" s="347"/>
      <c r="G29" s="357"/>
      <c r="H29" s="358"/>
      <c r="I29" s="358"/>
      <c r="J29" s="358"/>
      <c r="K29" s="358"/>
      <c r="L29" s="358"/>
      <c r="M29" s="359"/>
      <c r="N29" s="361"/>
      <c r="O29" s="361"/>
      <c r="P29" s="361"/>
      <c r="Q29" s="358"/>
      <c r="R29" s="358"/>
      <c r="S29" s="358"/>
      <c r="T29" s="358"/>
      <c r="U29" s="358"/>
      <c r="V29" s="359"/>
      <c r="W29" s="363"/>
      <c r="X29" s="363"/>
      <c r="Y29" s="363"/>
      <c r="Z29" s="358"/>
      <c r="AA29" s="358"/>
      <c r="AB29" s="358"/>
      <c r="AC29" s="358"/>
      <c r="AD29" s="358"/>
      <c r="AE29" s="359"/>
      <c r="AF29" s="358"/>
      <c r="AG29" s="358"/>
      <c r="AH29" s="358"/>
      <c r="AI29" s="358"/>
      <c r="AJ29" s="358"/>
      <c r="AK29" s="359"/>
      <c r="AL29" s="358"/>
      <c r="AM29" s="358"/>
      <c r="AN29" s="358"/>
      <c r="AO29" s="358"/>
      <c r="AP29" s="358"/>
      <c r="AQ29" s="359"/>
      <c r="AR29" s="157"/>
    </row>
    <row r="30" spans="1:44">
      <c r="B30" s="336"/>
      <c r="C30" s="164" t="s">
        <v>927</v>
      </c>
      <c r="D30" s="347"/>
      <c r="E30" s="347"/>
      <c r="F30" s="347"/>
      <c r="G30" s="338"/>
      <c r="H30" s="355"/>
      <c r="I30" s="355"/>
      <c r="J30" s="355"/>
      <c r="K30" s="355"/>
      <c r="L30" s="355"/>
      <c r="M30" s="330"/>
      <c r="N30" s="362"/>
      <c r="O30" s="362"/>
      <c r="P30" s="362"/>
      <c r="Q30" s="355"/>
      <c r="R30" s="355"/>
      <c r="S30" s="355"/>
      <c r="T30" s="355"/>
      <c r="U30" s="355"/>
      <c r="V30" s="330"/>
      <c r="W30" s="332"/>
      <c r="X30" s="332"/>
      <c r="Y30" s="332"/>
      <c r="Z30" s="355"/>
      <c r="AA30" s="355"/>
      <c r="AB30" s="355"/>
      <c r="AC30" s="355"/>
      <c r="AD30" s="355"/>
      <c r="AE30" s="330"/>
      <c r="AF30" s="355"/>
      <c r="AG30" s="355"/>
      <c r="AH30" s="355"/>
      <c r="AI30" s="355"/>
      <c r="AJ30" s="355"/>
      <c r="AK30" s="330"/>
      <c r="AL30" s="355"/>
      <c r="AM30" s="355"/>
      <c r="AN30" s="355"/>
      <c r="AO30" s="355"/>
      <c r="AP30" s="355"/>
      <c r="AQ30" s="330"/>
    </row>
    <row r="31" spans="1:44">
      <c r="B31" s="335" t="s">
        <v>858</v>
      </c>
      <c r="C31" s="164" t="s">
        <v>900</v>
      </c>
      <c r="D31" s="347"/>
      <c r="E31" s="347"/>
      <c r="F31" s="347"/>
      <c r="G31" s="339" t="s">
        <v>108</v>
      </c>
      <c r="H31" s="354"/>
      <c r="I31" s="354"/>
      <c r="J31" s="354"/>
      <c r="K31" s="354"/>
      <c r="L31" s="354"/>
      <c r="M31" s="329"/>
      <c r="N31" s="360">
        <f>'3a. Maintenance Expenditure'!Z47+'3a. Maintenance Expenditure'!Z62+'3a. Maintenance Expenditure'!Z75</f>
        <v>0</v>
      </c>
      <c r="O31" s="360">
        <f>'3a. Maintenance Expenditure'!AA47+'3a. Maintenance Expenditure'!AA62+'3a. Maintenance Expenditure'!AA75</f>
        <v>0</v>
      </c>
      <c r="P31" s="360">
        <f>'3a. Maintenance Expenditure'!AB47+'3a. Maintenance Expenditure'!AB62+'3a. Maintenance Expenditure'!AB75</f>
        <v>0</v>
      </c>
      <c r="Q31" s="354"/>
      <c r="R31" s="354"/>
      <c r="S31" s="354"/>
      <c r="T31" s="354"/>
      <c r="U31" s="354"/>
      <c r="V31" s="329"/>
      <c r="W31" s="331"/>
      <c r="X31" s="331"/>
      <c r="Y31" s="331"/>
      <c r="Z31" s="354"/>
      <c r="AA31" s="354"/>
      <c r="AB31" s="354"/>
      <c r="AC31" s="354"/>
      <c r="AD31" s="354"/>
      <c r="AE31" s="329"/>
      <c r="AF31" s="354"/>
      <c r="AG31" s="354"/>
      <c r="AH31" s="354"/>
      <c r="AI31" s="354"/>
      <c r="AJ31" s="354"/>
      <c r="AK31" s="329"/>
      <c r="AL31" s="354"/>
      <c r="AM31" s="354"/>
      <c r="AN31" s="354"/>
      <c r="AO31" s="354"/>
      <c r="AP31" s="354"/>
      <c r="AQ31" s="329"/>
    </row>
    <row r="32" spans="1:44">
      <c r="B32" s="336"/>
      <c r="C32" s="164" t="s">
        <v>915</v>
      </c>
      <c r="D32" s="347"/>
      <c r="E32" s="347"/>
      <c r="F32" s="347"/>
      <c r="G32" s="357"/>
      <c r="H32" s="358"/>
      <c r="I32" s="358"/>
      <c r="J32" s="358"/>
      <c r="K32" s="358"/>
      <c r="L32" s="358"/>
      <c r="M32" s="359"/>
      <c r="N32" s="361"/>
      <c r="O32" s="361"/>
      <c r="P32" s="361"/>
      <c r="Q32" s="358"/>
      <c r="R32" s="358"/>
      <c r="S32" s="358"/>
      <c r="T32" s="358"/>
      <c r="U32" s="358"/>
      <c r="V32" s="359"/>
      <c r="W32" s="363"/>
      <c r="X32" s="363"/>
      <c r="Y32" s="363"/>
      <c r="Z32" s="358"/>
      <c r="AA32" s="358"/>
      <c r="AB32" s="358"/>
      <c r="AC32" s="358"/>
      <c r="AD32" s="358"/>
      <c r="AE32" s="359"/>
      <c r="AF32" s="358"/>
      <c r="AG32" s="358"/>
      <c r="AH32" s="358"/>
      <c r="AI32" s="358"/>
      <c r="AJ32" s="358"/>
      <c r="AK32" s="359"/>
      <c r="AL32" s="358"/>
      <c r="AM32" s="358"/>
      <c r="AN32" s="358"/>
      <c r="AO32" s="358"/>
      <c r="AP32" s="358"/>
      <c r="AQ32" s="359"/>
    </row>
    <row r="33" spans="1:44">
      <c r="B33" s="336"/>
      <c r="C33" s="164" t="s">
        <v>928</v>
      </c>
      <c r="D33" s="347"/>
      <c r="E33" s="344"/>
      <c r="F33" s="344"/>
      <c r="G33" s="338"/>
      <c r="H33" s="355"/>
      <c r="I33" s="355"/>
      <c r="J33" s="355"/>
      <c r="K33" s="355"/>
      <c r="L33" s="355"/>
      <c r="M33" s="330"/>
      <c r="N33" s="362"/>
      <c r="O33" s="362"/>
      <c r="P33" s="362"/>
      <c r="Q33" s="355"/>
      <c r="R33" s="355"/>
      <c r="S33" s="355"/>
      <c r="T33" s="355"/>
      <c r="U33" s="355"/>
      <c r="V33" s="330"/>
      <c r="W33" s="332"/>
      <c r="X33" s="332"/>
      <c r="Y33" s="332"/>
      <c r="Z33" s="355"/>
      <c r="AA33" s="355"/>
      <c r="AB33" s="355"/>
      <c r="AC33" s="355"/>
      <c r="AD33" s="355"/>
      <c r="AE33" s="330"/>
      <c r="AF33" s="355"/>
      <c r="AG33" s="355"/>
      <c r="AH33" s="355"/>
      <c r="AI33" s="355"/>
      <c r="AJ33" s="355"/>
      <c r="AK33" s="330"/>
      <c r="AL33" s="355"/>
      <c r="AM33" s="355"/>
      <c r="AN33" s="355"/>
      <c r="AO33" s="355"/>
      <c r="AP33" s="355"/>
      <c r="AQ33" s="330"/>
    </row>
    <row r="34" spans="1:44">
      <c r="B34" s="335" t="s">
        <v>859</v>
      </c>
      <c r="C34" s="164" t="s">
        <v>904</v>
      </c>
      <c r="D34" s="347"/>
      <c r="E34" s="337" t="s">
        <v>1005</v>
      </c>
      <c r="F34" s="339" t="s">
        <v>841</v>
      </c>
      <c r="G34" s="339" t="s">
        <v>835</v>
      </c>
      <c r="H34" s="354"/>
      <c r="I34" s="354"/>
      <c r="J34" s="354"/>
      <c r="K34" s="354"/>
      <c r="L34" s="354"/>
      <c r="M34" s="329"/>
      <c r="N34" s="333">
        <f>'3a. Maintenance Expenditure'!Z51+'3a. Maintenance Expenditure'!Z53+'3a. Maintenance Expenditure'!Z66+'3a. Maintenance Expenditure'!Z68</f>
        <v>0</v>
      </c>
      <c r="O34" s="333">
        <f>'3a. Maintenance Expenditure'!AA51+'3a. Maintenance Expenditure'!AA53+'3a. Maintenance Expenditure'!AA66+'3a. Maintenance Expenditure'!AA68</f>
        <v>0</v>
      </c>
      <c r="P34" s="333">
        <f>'3a. Maintenance Expenditure'!AB51+'3a. Maintenance Expenditure'!AB53+'3a. Maintenance Expenditure'!AB66+'3a. Maintenance Expenditure'!AB68</f>
        <v>0</v>
      </c>
      <c r="Q34" s="354"/>
      <c r="R34" s="354"/>
      <c r="S34" s="354"/>
      <c r="T34" s="354"/>
      <c r="U34" s="354"/>
      <c r="V34" s="329"/>
      <c r="W34" s="331"/>
      <c r="X34" s="331"/>
      <c r="Y34" s="331"/>
      <c r="Z34" s="354"/>
      <c r="AA34" s="354"/>
      <c r="AB34" s="354"/>
      <c r="AC34" s="354"/>
      <c r="AD34" s="354"/>
      <c r="AE34" s="329"/>
      <c r="AF34" s="354"/>
      <c r="AG34" s="354"/>
      <c r="AH34" s="354"/>
      <c r="AI34" s="354"/>
      <c r="AJ34" s="354"/>
      <c r="AK34" s="329"/>
      <c r="AL34" s="354"/>
      <c r="AM34" s="354"/>
      <c r="AN34" s="354"/>
      <c r="AO34" s="354"/>
      <c r="AP34" s="354"/>
      <c r="AQ34" s="329"/>
    </row>
    <row r="35" spans="1:44">
      <c r="B35" s="335"/>
      <c r="C35" s="164" t="s">
        <v>906</v>
      </c>
      <c r="D35" s="347"/>
      <c r="E35" s="347"/>
      <c r="F35" s="347"/>
      <c r="G35" s="347"/>
      <c r="H35" s="358"/>
      <c r="I35" s="358"/>
      <c r="J35" s="358"/>
      <c r="K35" s="358"/>
      <c r="L35" s="358"/>
      <c r="M35" s="359"/>
      <c r="N35" s="356"/>
      <c r="O35" s="356"/>
      <c r="P35" s="356"/>
      <c r="Q35" s="358"/>
      <c r="R35" s="358"/>
      <c r="S35" s="358"/>
      <c r="T35" s="358"/>
      <c r="U35" s="358"/>
      <c r="V35" s="359"/>
      <c r="W35" s="363"/>
      <c r="X35" s="363"/>
      <c r="Y35" s="363"/>
      <c r="Z35" s="358"/>
      <c r="AA35" s="358"/>
      <c r="AB35" s="358"/>
      <c r="AC35" s="358"/>
      <c r="AD35" s="358"/>
      <c r="AE35" s="359"/>
      <c r="AF35" s="358"/>
      <c r="AG35" s="358"/>
      <c r="AH35" s="358"/>
      <c r="AI35" s="358"/>
      <c r="AJ35" s="358"/>
      <c r="AK35" s="359"/>
      <c r="AL35" s="358"/>
      <c r="AM35" s="358"/>
      <c r="AN35" s="358"/>
      <c r="AO35" s="358"/>
      <c r="AP35" s="358"/>
      <c r="AQ35" s="359"/>
    </row>
    <row r="36" spans="1:44">
      <c r="B36" s="336"/>
      <c r="C36" s="164" t="s">
        <v>919</v>
      </c>
      <c r="D36" s="347"/>
      <c r="E36" s="347"/>
      <c r="F36" s="347"/>
      <c r="G36" s="357"/>
      <c r="H36" s="358"/>
      <c r="I36" s="358"/>
      <c r="J36" s="358"/>
      <c r="K36" s="358"/>
      <c r="L36" s="358"/>
      <c r="M36" s="359"/>
      <c r="N36" s="356"/>
      <c r="O36" s="356"/>
      <c r="P36" s="356"/>
      <c r="Q36" s="358"/>
      <c r="R36" s="358"/>
      <c r="S36" s="358"/>
      <c r="T36" s="358"/>
      <c r="U36" s="358"/>
      <c r="V36" s="359"/>
      <c r="W36" s="363"/>
      <c r="X36" s="363"/>
      <c r="Y36" s="363"/>
      <c r="Z36" s="358"/>
      <c r="AA36" s="358"/>
      <c r="AB36" s="358"/>
      <c r="AC36" s="358"/>
      <c r="AD36" s="358"/>
      <c r="AE36" s="359"/>
      <c r="AF36" s="358"/>
      <c r="AG36" s="358"/>
      <c r="AH36" s="358"/>
      <c r="AI36" s="358"/>
      <c r="AJ36" s="358"/>
      <c r="AK36" s="359"/>
      <c r="AL36" s="358"/>
      <c r="AM36" s="358"/>
      <c r="AN36" s="358"/>
      <c r="AO36" s="358"/>
      <c r="AP36" s="358"/>
      <c r="AQ36" s="359"/>
    </row>
    <row r="37" spans="1:44">
      <c r="B37" s="336"/>
      <c r="C37" s="164" t="s">
        <v>921</v>
      </c>
      <c r="D37" s="347"/>
      <c r="E37" s="347"/>
      <c r="F37" s="347"/>
      <c r="G37" s="338"/>
      <c r="H37" s="355"/>
      <c r="I37" s="355"/>
      <c r="J37" s="355"/>
      <c r="K37" s="355"/>
      <c r="L37" s="355"/>
      <c r="M37" s="330"/>
      <c r="N37" s="334"/>
      <c r="O37" s="334"/>
      <c r="P37" s="334"/>
      <c r="Q37" s="355"/>
      <c r="R37" s="355"/>
      <c r="S37" s="355"/>
      <c r="T37" s="355"/>
      <c r="U37" s="355"/>
      <c r="V37" s="330"/>
      <c r="W37" s="332"/>
      <c r="X37" s="332"/>
      <c r="Y37" s="332"/>
      <c r="Z37" s="355"/>
      <c r="AA37" s="355"/>
      <c r="AB37" s="355"/>
      <c r="AC37" s="355"/>
      <c r="AD37" s="355"/>
      <c r="AE37" s="330"/>
      <c r="AF37" s="355"/>
      <c r="AG37" s="355"/>
      <c r="AH37" s="355"/>
      <c r="AI37" s="355"/>
      <c r="AJ37" s="355"/>
      <c r="AK37" s="330"/>
      <c r="AL37" s="355"/>
      <c r="AM37" s="355"/>
      <c r="AN37" s="355"/>
      <c r="AO37" s="355"/>
      <c r="AP37" s="355"/>
      <c r="AQ37" s="330"/>
    </row>
    <row r="38" spans="1:44">
      <c r="B38" s="335" t="s">
        <v>860</v>
      </c>
      <c r="C38" s="164" t="s">
        <v>905</v>
      </c>
      <c r="D38" s="347"/>
      <c r="E38" s="347"/>
      <c r="F38" s="347"/>
      <c r="G38" s="339" t="s">
        <v>108</v>
      </c>
      <c r="H38" s="354"/>
      <c r="I38" s="354"/>
      <c r="J38" s="354"/>
      <c r="K38" s="354"/>
      <c r="L38" s="354"/>
      <c r="M38" s="329"/>
      <c r="N38" s="333">
        <f>'3a. Maintenance Expenditure'!Z52+'3a. Maintenance Expenditure'!Z54+'3a. Maintenance Expenditure'!Z67+'3a. Maintenance Expenditure'!Z69</f>
        <v>0</v>
      </c>
      <c r="O38" s="333">
        <f>'3a. Maintenance Expenditure'!AA52+'3a. Maintenance Expenditure'!AA54+'3a. Maintenance Expenditure'!AA67+'3a. Maintenance Expenditure'!AA69</f>
        <v>0</v>
      </c>
      <c r="P38" s="333">
        <f>'3a. Maintenance Expenditure'!AB52+'3a. Maintenance Expenditure'!AB54+'3a. Maintenance Expenditure'!AB67+'3a. Maintenance Expenditure'!AB69</f>
        <v>0</v>
      </c>
      <c r="Q38" s="354"/>
      <c r="R38" s="354"/>
      <c r="S38" s="354"/>
      <c r="T38" s="354"/>
      <c r="U38" s="354"/>
      <c r="V38" s="329"/>
      <c r="W38" s="331"/>
      <c r="X38" s="331"/>
      <c r="Y38" s="331"/>
      <c r="Z38" s="354"/>
      <c r="AA38" s="354"/>
      <c r="AB38" s="354"/>
      <c r="AC38" s="354"/>
      <c r="AD38" s="354"/>
      <c r="AE38" s="329"/>
      <c r="AF38" s="354"/>
      <c r="AG38" s="354"/>
      <c r="AH38" s="354"/>
      <c r="AI38" s="354"/>
      <c r="AJ38" s="354"/>
      <c r="AK38" s="329"/>
      <c r="AL38" s="354"/>
      <c r="AM38" s="354"/>
      <c r="AN38" s="354"/>
      <c r="AO38" s="354"/>
      <c r="AP38" s="354"/>
      <c r="AQ38" s="329"/>
    </row>
    <row r="39" spans="1:44">
      <c r="B39" s="336"/>
      <c r="C39" s="164" t="s">
        <v>907</v>
      </c>
      <c r="D39" s="347"/>
      <c r="E39" s="347"/>
      <c r="F39" s="347"/>
      <c r="G39" s="357"/>
      <c r="H39" s="358"/>
      <c r="I39" s="358"/>
      <c r="J39" s="358"/>
      <c r="K39" s="358"/>
      <c r="L39" s="358"/>
      <c r="M39" s="359"/>
      <c r="N39" s="356"/>
      <c r="O39" s="356"/>
      <c r="P39" s="356"/>
      <c r="Q39" s="358"/>
      <c r="R39" s="358"/>
      <c r="S39" s="358"/>
      <c r="T39" s="358"/>
      <c r="U39" s="358"/>
      <c r="V39" s="359"/>
      <c r="W39" s="363"/>
      <c r="X39" s="363"/>
      <c r="Y39" s="363"/>
      <c r="Z39" s="358"/>
      <c r="AA39" s="358"/>
      <c r="AB39" s="358"/>
      <c r="AC39" s="358"/>
      <c r="AD39" s="358"/>
      <c r="AE39" s="359"/>
      <c r="AF39" s="358"/>
      <c r="AG39" s="358"/>
      <c r="AH39" s="358"/>
      <c r="AI39" s="358"/>
      <c r="AJ39" s="358"/>
      <c r="AK39" s="359"/>
      <c r="AL39" s="358"/>
      <c r="AM39" s="358"/>
      <c r="AN39" s="358"/>
      <c r="AO39" s="358"/>
      <c r="AP39" s="358"/>
      <c r="AQ39" s="359"/>
    </row>
    <row r="40" spans="1:44">
      <c r="B40" s="336"/>
      <c r="C40" s="164" t="s">
        <v>920</v>
      </c>
      <c r="D40" s="347"/>
      <c r="E40" s="347"/>
      <c r="F40" s="347"/>
      <c r="G40" s="357"/>
      <c r="H40" s="358"/>
      <c r="I40" s="358"/>
      <c r="J40" s="358"/>
      <c r="K40" s="358"/>
      <c r="L40" s="358"/>
      <c r="M40" s="359"/>
      <c r="N40" s="356"/>
      <c r="O40" s="356"/>
      <c r="P40" s="356"/>
      <c r="Q40" s="358"/>
      <c r="R40" s="358"/>
      <c r="S40" s="358"/>
      <c r="T40" s="358"/>
      <c r="U40" s="358"/>
      <c r="V40" s="359"/>
      <c r="W40" s="363"/>
      <c r="X40" s="363"/>
      <c r="Y40" s="363"/>
      <c r="Z40" s="358"/>
      <c r="AA40" s="358"/>
      <c r="AB40" s="358"/>
      <c r="AC40" s="358"/>
      <c r="AD40" s="358"/>
      <c r="AE40" s="359"/>
      <c r="AF40" s="358"/>
      <c r="AG40" s="358"/>
      <c r="AH40" s="358"/>
      <c r="AI40" s="358"/>
      <c r="AJ40" s="358"/>
      <c r="AK40" s="359"/>
      <c r="AL40" s="358"/>
      <c r="AM40" s="358"/>
      <c r="AN40" s="358"/>
      <c r="AO40" s="358"/>
      <c r="AP40" s="358"/>
      <c r="AQ40" s="359"/>
    </row>
    <row r="41" spans="1:44">
      <c r="B41" s="336"/>
      <c r="C41" s="164" t="s">
        <v>922</v>
      </c>
      <c r="D41" s="347"/>
      <c r="E41" s="347"/>
      <c r="F41" s="344"/>
      <c r="G41" s="338"/>
      <c r="H41" s="355"/>
      <c r="I41" s="355"/>
      <c r="J41" s="355"/>
      <c r="K41" s="355"/>
      <c r="L41" s="355"/>
      <c r="M41" s="330"/>
      <c r="N41" s="334"/>
      <c r="O41" s="334"/>
      <c r="P41" s="334"/>
      <c r="Q41" s="355"/>
      <c r="R41" s="355"/>
      <c r="S41" s="355"/>
      <c r="T41" s="355"/>
      <c r="U41" s="355"/>
      <c r="V41" s="330"/>
      <c r="W41" s="332"/>
      <c r="X41" s="332"/>
      <c r="Y41" s="332"/>
      <c r="Z41" s="355"/>
      <c r="AA41" s="355"/>
      <c r="AB41" s="355"/>
      <c r="AC41" s="355"/>
      <c r="AD41" s="355"/>
      <c r="AE41" s="330"/>
      <c r="AF41" s="355"/>
      <c r="AG41" s="355"/>
      <c r="AH41" s="355"/>
      <c r="AI41" s="355"/>
      <c r="AJ41" s="355"/>
      <c r="AK41" s="330"/>
      <c r="AL41" s="355"/>
      <c r="AM41" s="355"/>
      <c r="AN41" s="355"/>
      <c r="AO41" s="355"/>
      <c r="AP41" s="355"/>
      <c r="AQ41" s="330"/>
    </row>
    <row r="42" spans="1:44">
      <c r="B42" s="164" t="s">
        <v>861</v>
      </c>
      <c r="C42" s="164" t="s">
        <v>908</v>
      </c>
      <c r="D42" s="347"/>
      <c r="E42" s="347"/>
      <c r="F42" s="339" t="s">
        <v>842</v>
      </c>
      <c r="G42" s="191" t="s">
        <v>835</v>
      </c>
      <c r="H42" s="205"/>
      <c r="I42" s="205"/>
      <c r="J42" s="205"/>
      <c r="K42" s="205"/>
      <c r="L42" s="205"/>
      <c r="M42" s="200"/>
      <c r="N42" s="193">
        <f>'3a. Maintenance Expenditure'!Z55</f>
        <v>0</v>
      </c>
      <c r="O42" s="193">
        <f>'3a. Maintenance Expenditure'!AA55</f>
        <v>0</v>
      </c>
      <c r="P42" s="193">
        <f>'3a. Maintenance Expenditure'!AB55</f>
        <v>0</v>
      </c>
      <c r="Q42" s="205"/>
      <c r="R42" s="205"/>
      <c r="S42" s="205"/>
      <c r="T42" s="205"/>
      <c r="U42" s="205"/>
      <c r="V42" s="200"/>
      <c r="W42" s="209"/>
      <c r="X42" s="209"/>
      <c r="Y42" s="209"/>
      <c r="Z42" s="205"/>
      <c r="AA42" s="205"/>
      <c r="AB42" s="205"/>
      <c r="AC42" s="205"/>
      <c r="AD42" s="205"/>
      <c r="AE42" s="200"/>
      <c r="AF42" s="205"/>
      <c r="AG42" s="205"/>
      <c r="AH42" s="205"/>
      <c r="AI42" s="205"/>
      <c r="AJ42" s="205"/>
      <c r="AK42" s="200"/>
      <c r="AL42" s="205"/>
      <c r="AM42" s="205"/>
      <c r="AN42" s="205"/>
      <c r="AO42" s="205"/>
      <c r="AP42" s="205"/>
      <c r="AQ42" s="200"/>
    </row>
    <row r="43" spans="1:44">
      <c r="B43" s="164" t="s">
        <v>862</v>
      </c>
      <c r="C43" s="164" t="s">
        <v>909</v>
      </c>
      <c r="D43" s="347"/>
      <c r="E43" s="347"/>
      <c r="F43" s="347"/>
      <c r="G43" s="191" t="s">
        <v>108</v>
      </c>
      <c r="H43" s="205"/>
      <c r="I43" s="205"/>
      <c r="J43" s="205"/>
      <c r="K43" s="205"/>
      <c r="L43" s="205"/>
      <c r="M43" s="200"/>
      <c r="N43" s="193">
        <f>'3a. Maintenance Expenditure'!Z56</f>
        <v>0</v>
      </c>
      <c r="O43" s="193">
        <f>'3a. Maintenance Expenditure'!AA56</f>
        <v>0</v>
      </c>
      <c r="P43" s="193">
        <f>'3a. Maintenance Expenditure'!AB56</f>
        <v>0</v>
      </c>
      <c r="Q43" s="205"/>
      <c r="R43" s="205"/>
      <c r="S43" s="205"/>
      <c r="T43" s="205"/>
      <c r="U43" s="205"/>
      <c r="V43" s="200"/>
      <c r="W43" s="209"/>
      <c r="X43" s="209"/>
      <c r="Y43" s="209"/>
      <c r="Z43" s="205"/>
      <c r="AA43" s="205"/>
      <c r="AB43" s="205"/>
      <c r="AC43" s="205"/>
      <c r="AD43" s="205"/>
      <c r="AE43" s="200"/>
      <c r="AF43" s="205"/>
      <c r="AG43" s="205"/>
      <c r="AH43" s="205"/>
      <c r="AI43" s="205"/>
      <c r="AJ43" s="205"/>
      <c r="AK43" s="200"/>
      <c r="AL43" s="205"/>
      <c r="AM43" s="205"/>
      <c r="AN43" s="205"/>
      <c r="AO43" s="205"/>
      <c r="AP43" s="205"/>
      <c r="AQ43" s="200"/>
    </row>
    <row r="44" spans="1:44">
      <c r="B44" s="164" t="s">
        <v>1012</v>
      </c>
      <c r="C44" s="194"/>
      <c r="D44" s="364" t="s">
        <v>963</v>
      </c>
      <c r="E44" s="365"/>
      <c r="F44" s="365"/>
      <c r="G44" s="366"/>
      <c r="H44" s="206"/>
      <c r="I44" s="206"/>
      <c r="J44" s="206"/>
      <c r="K44" s="206"/>
      <c r="L44" s="206"/>
      <c r="M44" s="201"/>
      <c r="N44" s="193">
        <f>SUM(N10:N43)</f>
        <v>0</v>
      </c>
      <c r="O44" s="193">
        <f>SUM(O10:O43)</f>
        <v>0</v>
      </c>
      <c r="P44" s="193">
        <f>SUM(P10:P43)</f>
        <v>0</v>
      </c>
      <c r="Q44" s="206"/>
      <c r="R44" s="206"/>
      <c r="S44" s="206"/>
      <c r="T44" s="206"/>
      <c r="U44" s="206"/>
      <c r="V44" s="201"/>
      <c r="W44" s="193">
        <f>SUM(W10:W43)</f>
        <v>0</v>
      </c>
      <c r="X44" s="193">
        <f>SUM(X10:X43)</f>
        <v>0</v>
      </c>
      <c r="Y44" s="193">
        <f>SUM(Y10:Y43)</f>
        <v>0</v>
      </c>
      <c r="Z44" s="206"/>
      <c r="AA44" s="206"/>
      <c r="AB44" s="206"/>
      <c r="AC44" s="206"/>
      <c r="AD44" s="206"/>
      <c r="AE44" s="201"/>
      <c r="AF44" s="206"/>
      <c r="AG44" s="206"/>
      <c r="AH44" s="206"/>
      <c r="AI44" s="206"/>
      <c r="AJ44" s="206"/>
      <c r="AK44" s="201"/>
      <c r="AL44" s="206"/>
      <c r="AM44" s="206"/>
      <c r="AN44" s="206"/>
      <c r="AO44" s="206"/>
      <c r="AP44" s="206"/>
      <c r="AQ44" s="201"/>
    </row>
    <row r="45" spans="1:44">
      <c r="B45" s="164" t="s">
        <v>1014</v>
      </c>
      <c r="C45" s="164" t="s">
        <v>866</v>
      </c>
      <c r="D45" s="195" t="s">
        <v>0</v>
      </c>
      <c r="E45" s="48" t="s">
        <v>1001</v>
      </c>
      <c r="F45" s="195" t="s">
        <v>102</v>
      </c>
      <c r="G45" s="211" t="s">
        <v>103</v>
      </c>
      <c r="H45" s="207"/>
      <c r="I45" s="207"/>
      <c r="J45" s="207"/>
      <c r="K45" s="207"/>
      <c r="L45" s="207"/>
      <c r="M45" s="202"/>
      <c r="N45" s="214">
        <f>'3a. Maintenance Expenditure'!Z13</f>
        <v>0</v>
      </c>
      <c r="O45" s="214">
        <f>'3a. Maintenance Expenditure'!AA13</f>
        <v>0</v>
      </c>
      <c r="P45" s="214">
        <f>'3a. Maintenance Expenditure'!AB13</f>
        <v>0</v>
      </c>
      <c r="Q45" s="207"/>
      <c r="R45" s="207"/>
      <c r="S45" s="207"/>
      <c r="T45" s="207"/>
      <c r="U45" s="207"/>
      <c r="V45" s="202"/>
      <c r="W45" s="210"/>
      <c r="X45" s="210"/>
      <c r="Y45" s="210"/>
      <c r="Z45" s="207"/>
      <c r="AA45" s="207"/>
      <c r="AB45" s="207"/>
      <c r="AC45" s="207"/>
      <c r="AD45" s="207"/>
      <c r="AE45" s="202"/>
      <c r="AF45" s="207"/>
      <c r="AG45" s="207"/>
      <c r="AH45" s="207"/>
      <c r="AI45" s="207"/>
      <c r="AJ45" s="207"/>
      <c r="AK45" s="202"/>
      <c r="AL45" s="207"/>
      <c r="AM45" s="207"/>
      <c r="AN45" s="207"/>
      <c r="AO45" s="207"/>
      <c r="AP45" s="207"/>
      <c r="AQ45" s="202"/>
    </row>
    <row r="46" spans="1:44">
      <c r="B46" s="164" t="s">
        <v>1015</v>
      </c>
      <c r="C46" s="164" t="s">
        <v>867</v>
      </c>
      <c r="D46" s="195" t="s">
        <v>0</v>
      </c>
      <c r="E46" s="48" t="s">
        <v>1001</v>
      </c>
      <c r="F46" s="195" t="s">
        <v>102</v>
      </c>
      <c r="G46" s="211" t="s">
        <v>104</v>
      </c>
      <c r="H46" s="207"/>
      <c r="I46" s="207"/>
      <c r="J46" s="207"/>
      <c r="K46" s="207"/>
      <c r="L46" s="207"/>
      <c r="M46" s="202"/>
      <c r="N46" s="214">
        <f>'3a. Maintenance Expenditure'!Z14</f>
        <v>0</v>
      </c>
      <c r="O46" s="214">
        <f>'3a. Maintenance Expenditure'!AA14</f>
        <v>0</v>
      </c>
      <c r="P46" s="214">
        <f>'3a. Maintenance Expenditure'!AB14</f>
        <v>0</v>
      </c>
      <c r="Q46" s="207"/>
      <c r="R46" s="207"/>
      <c r="S46" s="207"/>
      <c r="T46" s="207"/>
      <c r="U46" s="207"/>
      <c r="V46" s="202"/>
      <c r="W46" s="210"/>
      <c r="X46" s="210"/>
      <c r="Y46" s="210"/>
      <c r="Z46" s="207"/>
      <c r="AA46" s="207"/>
      <c r="AB46" s="207"/>
      <c r="AC46" s="207"/>
      <c r="AD46" s="207"/>
      <c r="AE46" s="202"/>
      <c r="AF46" s="207"/>
      <c r="AG46" s="207"/>
      <c r="AH46" s="207"/>
      <c r="AI46" s="207"/>
      <c r="AJ46" s="207"/>
      <c r="AK46" s="202"/>
      <c r="AL46" s="207"/>
      <c r="AM46" s="207"/>
      <c r="AN46" s="207"/>
      <c r="AO46" s="207"/>
      <c r="AP46" s="207"/>
      <c r="AQ46" s="202"/>
    </row>
    <row r="47" spans="1:44" s="162" customFormat="1">
      <c r="A47" s="157"/>
      <c r="B47" s="164" t="s">
        <v>1016</v>
      </c>
      <c r="C47" s="164" t="s">
        <v>868</v>
      </c>
      <c r="D47" s="195" t="s">
        <v>0</v>
      </c>
      <c r="E47" s="48" t="s">
        <v>1001</v>
      </c>
      <c r="F47" s="195" t="s">
        <v>102</v>
      </c>
      <c r="G47" s="211" t="s">
        <v>426</v>
      </c>
      <c r="H47" s="207"/>
      <c r="I47" s="207"/>
      <c r="J47" s="207"/>
      <c r="K47" s="207"/>
      <c r="L47" s="207"/>
      <c r="M47" s="202"/>
      <c r="N47" s="214">
        <f>'3a. Maintenance Expenditure'!Z15</f>
        <v>0</v>
      </c>
      <c r="O47" s="214">
        <f>'3a. Maintenance Expenditure'!AA15</f>
        <v>0</v>
      </c>
      <c r="P47" s="214">
        <f>'3a. Maintenance Expenditure'!AB15</f>
        <v>0</v>
      </c>
      <c r="Q47" s="207"/>
      <c r="R47" s="207"/>
      <c r="S47" s="207"/>
      <c r="T47" s="207"/>
      <c r="U47" s="207"/>
      <c r="V47" s="202"/>
      <c r="W47" s="210"/>
      <c r="X47" s="210"/>
      <c r="Y47" s="210"/>
      <c r="Z47" s="207"/>
      <c r="AA47" s="207"/>
      <c r="AB47" s="207"/>
      <c r="AC47" s="207"/>
      <c r="AD47" s="207"/>
      <c r="AE47" s="202"/>
      <c r="AF47" s="207"/>
      <c r="AG47" s="207"/>
      <c r="AH47" s="207"/>
      <c r="AI47" s="207"/>
      <c r="AJ47" s="207"/>
      <c r="AK47" s="202"/>
      <c r="AL47" s="207"/>
      <c r="AM47" s="207"/>
      <c r="AN47" s="207"/>
      <c r="AO47" s="207"/>
      <c r="AP47" s="207"/>
      <c r="AQ47" s="202"/>
      <c r="AR47" s="157"/>
    </row>
    <row r="48" spans="1:44">
      <c r="B48" s="164" t="s">
        <v>1017</v>
      </c>
      <c r="C48" s="164" t="s">
        <v>869</v>
      </c>
      <c r="D48" s="195" t="s">
        <v>0</v>
      </c>
      <c r="E48" s="48" t="s">
        <v>1001</v>
      </c>
      <c r="F48" s="195" t="s">
        <v>102</v>
      </c>
      <c r="G48" s="211" t="s">
        <v>105</v>
      </c>
      <c r="H48" s="207"/>
      <c r="I48" s="207"/>
      <c r="J48" s="207"/>
      <c r="K48" s="207"/>
      <c r="L48" s="207"/>
      <c r="M48" s="202"/>
      <c r="N48" s="214">
        <f>'3a. Maintenance Expenditure'!Z16</f>
        <v>0</v>
      </c>
      <c r="O48" s="214">
        <f>'3a. Maintenance Expenditure'!AA16</f>
        <v>0</v>
      </c>
      <c r="P48" s="214">
        <f>'3a. Maintenance Expenditure'!AB16</f>
        <v>0</v>
      </c>
      <c r="Q48" s="207"/>
      <c r="R48" s="207"/>
      <c r="S48" s="207"/>
      <c r="T48" s="207"/>
      <c r="U48" s="207"/>
      <c r="V48" s="202"/>
      <c r="W48" s="210"/>
      <c r="X48" s="210"/>
      <c r="Y48" s="210"/>
      <c r="Z48" s="207"/>
      <c r="AA48" s="207"/>
      <c r="AB48" s="207"/>
      <c r="AC48" s="207"/>
      <c r="AD48" s="207"/>
      <c r="AE48" s="202"/>
      <c r="AF48" s="207"/>
      <c r="AG48" s="207"/>
      <c r="AH48" s="207"/>
      <c r="AI48" s="207"/>
      <c r="AJ48" s="207"/>
      <c r="AK48" s="202"/>
      <c r="AL48" s="207"/>
      <c r="AM48" s="207"/>
      <c r="AN48" s="207"/>
      <c r="AO48" s="207"/>
      <c r="AP48" s="207"/>
      <c r="AQ48" s="202"/>
    </row>
    <row r="49" spans="1:44">
      <c r="B49" s="164" t="s">
        <v>1018</v>
      </c>
      <c r="C49" s="164" t="s">
        <v>870</v>
      </c>
      <c r="D49" s="195" t="s">
        <v>0</v>
      </c>
      <c r="E49" s="48" t="s">
        <v>1001</v>
      </c>
      <c r="F49" s="195" t="s">
        <v>102</v>
      </c>
      <c r="G49" s="211" t="s">
        <v>427</v>
      </c>
      <c r="H49" s="207"/>
      <c r="I49" s="207"/>
      <c r="J49" s="207"/>
      <c r="K49" s="207"/>
      <c r="L49" s="207"/>
      <c r="M49" s="202"/>
      <c r="N49" s="214">
        <f>'3a. Maintenance Expenditure'!Z17</f>
        <v>0</v>
      </c>
      <c r="O49" s="214">
        <f>'3a. Maintenance Expenditure'!AA17</f>
        <v>0</v>
      </c>
      <c r="P49" s="214">
        <f>'3a. Maintenance Expenditure'!AB17</f>
        <v>0</v>
      </c>
      <c r="Q49" s="207"/>
      <c r="R49" s="207"/>
      <c r="S49" s="207"/>
      <c r="T49" s="207"/>
      <c r="U49" s="207"/>
      <c r="V49" s="202"/>
      <c r="W49" s="210"/>
      <c r="X49" s="210"/>
      <c r="Y49" s="210"/>
      <c r="Z49" s="207"/>
      <c r="AA49" s="207"/>
      <c r="AB49" s="207"/>
      <c r="AC49" s="207"/>
      <c r="AD49" s="207"/>
      <c r="AE49" s="202"/>
      <c r="AF49" s="207"/>
      <c r="AG49" s="207"/>
      <c r="AH49" s="207"/>
      <c r="AI49" s="207"/>
      <c r="AJ49" s="207"/>
      <c r="AK49" s="202"/>
      <c r="AL49" s="207"/>
      <c r="AM49" s="207"/>
      <c r="AN49" s="207"/>
      <c r="AO49" s="207"/>
      <c r="AP49" s="207"/>
      <c r="AQ49" s="202"/>
    </row>
    <row r="50" spans="1:44">
      <c r="B50" s="164" t="s">
        <v>1019</v>
      </c>
      <c r="C50" s="164" t="s">
        <v>902</v>
      </c>
      <c r="D50" s="195" t="s">
        <v>407</v>
      </c>
      <c r="E50" s="48" t="s">
        <v>1004</v>
      </c>
      <c r="F50" s="195" t="s">
        <v>129</v>
      </c>
      <c r="G50" s="211" t="s">
        <v>821</v>
      </c>
      <c r="H50" s="207"/>
      <c r="I50" s="207"/>
      <c r="J50" s="207"/>
      <c r="K50" s="207"/>
      <c r="L50" s="207"/>
      <c r="M50" s="202"/>
      <c r="N50" s="214">
        <f>'3a. Maintenance Expenditure'!Z49</f>
        <v>0</v>
      </c>
      <c r="O50" s="214">
        <f>'3a. Maintenance Expenditure'!AA49</f>
        <v>0</v>
      </c>
      <c r="P50" s="214">
        <f>'3a. Maintenance Expenditure'!AB49</f>
        <v>0</v>
      </c>
      <c r="Q50" s="207"/>
      <c r="R50" s="207"/>
      <c r="S50" s="207"/>
      <c r="T50" s="207"/>
      <c r="U50" s="207"/>
      <c r="V50" s="202"/>
      <c r="W50" s="210"/>
      <c r="X50" s="210"/>
      <c r="Y50" s="210"/>
      <c r="Z50" s="207"/>
      <c r="AA50" s="207"/>
      <c r="AB50" s="207"/>
      <c r="AC50" s="207"/>
      <c r="AD50" s="207"/>
      <c r="AE50" s="202"/>
      <c r="AF50" s="207"/>
      <c r="AG50" s="207"/>
      <c r="AH50" s="207"/>
      <c r="AI50" s="207"/>
      <c r="AJ50" s="207"/>
      <c r="AK50" s="202"/>
      <c r="AL50" s="207"/>
      <c r="AM50" s="207"/>
      <c r="AN50" s="207"/>
      <c r="AO50" s="207"/>
      <c r="AP50" s="207"/>
      <c r="AQ50" s="202"/>
    </row>
    <row r="51" spans="1:44">
      <c r="B51" s="164" t="s">
        <v>1020</v>
      </c>
      <c r="C51" s="164" t="s">
        <v>903</v>
      </c>
      <c r="D51" s="195" t="s">
        <v>407</v>
      </c>
      <c r="E51" s="48" t="s">
        <v>1004</v>
      </c>
      <c r="F51" s="195" t="s">
        <v>129</v>
      </c>
      <c r="G51" s="211" t="s">
        <v>92</v>
      </c>
      <c r="H51" s="207"/>
      <c r="I51" s="207"/>
      <c r="J51" s="207"/>
      <c r="K51" s="207"/>
      <c r="L51" s="207"/>
      <c r="M51" s="202"/>
      <c r="N51" s="214">
        <f>'3a. Maintenance Expenditure'!Z50</f>
        <v>0</v>
      </c>
      <c r="O51" s="214">
        <f>'3a. Maintenance Expenditure'!AA50</f>
        <v>0</v>
      </c>
      <c r="P51" s="214">
        <f>'3a. Maintenance Expenditure'!AB50</f>
        <v>0</v>
      </c>
      <c r="Q51" s="207"/>
      <c r="R51" s="207"/>
      <c r="S51" s="207"/>
      <c r="T51" s="207"/>
      <c r="U51" s="207"/>
      <c r="V51" s="202"/>
      <c r="W51" s="210"/>
      <c r="X51" s="210"/>
      <c r="Y51" s="210"/>
      <c r="Z51" s="207"/>
      <c r="AA51" s="207"/>
      <c r="AB51" s="207"/>
      <c r="AC51" s="207"/>
      <c r="AD51" s="207"/>
      <c r="AE51" s="202"/>
      <c r="AF51" s="207"/>
      <c r="AG51" s="207"/>
      <c r="AH51" s="207"/>
      <c r="AI51" s="207"/>
      <c r="AJ51" s="207"/>
      <c r="AK51" s="202"/>
      <c r="AL51" s="207"/>
      <c r="AM51" s="207"/>
      <c r="AN51" s="207"/>
      <c r="AO51" s="207"/>
      <c r="AP51" s="207"/>
      <c r="AQ51" s="202"/>
    </row>
    <row r="52" spans="1:44">
      <c r="B52" s="164" t="s">
        <v>1021</v>
      </c>
      <c r="C52" s="164" t="s">
        <v>917</v>
      </c>
      <c r="D52" s="195" t="s">
        <v>408</v>
      </c>
      <c r="E52" s="48" t="s">
        <v>1004</v>
      </c>
      <c r="F52" s="195" t="s">
        <v>136</v>
      </c>
      <c r="G52" s="211" t="s">
        <v>821</v>
      </c>
      <c r="H52" s="207"/>
      <c r="I52" s="207"/>
      <c r="J52" s="207"/>
      <c r="K52" s="207"/>
      <c r="L52" s="207"/>
      <c r="M52" s="202"/>
      <c r="N52" s="214">
        <f>'3a. Maintenance Expenditure'!Z64</f>
        <v>0</v>
      </c>
      <c r="O52" s="214">
        <f>'3a. Maintenance Expenditure'!AA64</f>
        <v>0</v>
      </c>
      <c r="P52" s="214">
        <f>'3a. Maintenance Expenditure'!AB64</f>
        <v>0</v>
      </c>
      <c r="Q52" s="207"/>
      <c r="R52" s="207"/>
      <c r="S52" s="207"/>
      <c r="T52" s="207"/>
      <c r="U52" s="207"/>
      <c r="V52" s="202"/>
      <c r="W52" s="210"/>
      <c r="X52" s="210"/>
      <c r="Y52" s="210"/>
      <c r="Z52" s="207"/>
      <c r="AA52" s="207"/>
      <c r="AB52" s="207"/>
      <c r="AC52" s="207"/>
      <c r="AD52" s="207"/>
      <c r="AE52" s="202"/>
      <c r="AF52" s="207"/>
      <c r="AG52" s="207"/>
      <c r="AH52" s="207"/>
      <c r="AI52" s="207"/>
      <c r="AJ52" s="207"/>
      <c r="AK52" s="202"/>
      <c r="AL52" s="207"/>
      <c r="AM52" s="207"/>
      <c r="AN52" s="207"/>
      <c r="AO52" s="207"/>
      <c r="AP52" s="207"/>
      <c r="AQ52" s="202"/>
    </row>
    <row r="53" spans="1:44">
      <c r="B53" s="164" t="s">
        <v>1022</v>
      </c>
      <c r="C53" s="164" t="s">
        <v>918</v>
      </c>
      <c r="D53" s="195" t="s">
        <v>408</v>
      </c>
      <c r="E53" s="48" t="s">
        <v>1004</v>
      </c>
      <c r="F53" s="195" t="s">
        <v>136</v>
      </c>
      <c r="G53" s="211" t="s">
        <v>92</v>
      </c>
      <c r="H53" s="207"/>
      <c r="I53" s="207"/>
      <c r="J53" s="207"/>
      <c r="K53" s="207"/>
      <c r="L53" s="207"/>
      <c r="M53" s="202"/>
      <c r="N53" s="214">
        <f>'3a. Maintenance Expenditure'!Z65</f>
        <v>0</v>
      </c>
      <c r="O53" s="214">
        <f>'3a. Maintenance Expenditure'!AA65</f>
        <v>0</v>
      </c>
      <c r="P53" s="214">
        <f>'3a. Maintenance Expenditure'!AB65</f>
        <v>0</v>
      </c>
      <c r="Q53" s="207"/>
      <c r="R53" s="207"/>
      <c r="S53" s="207"/>
      <c r="T53" s="207"/>
      <c r="U53" s="207"/>
      <c r="V53" s="202"/>
      <c r="W53" s="210"/>
      <c r="X53" s="210"/>
      <c r="Y53" s="210"/>
      <c r="Z53" s="207"/>
      <c r="AA53" s="207"/>
      <c r="AB53" s="207"/>
      <c r="AC53" s="207"/>
      <c r="AD53" s="207"/>
      <c r="AE53" s="202"/>
      <c r="AF53" s="207"/>
      <c r="AG53" s="207"/>
      <c r="AH53" s="207"/>
      <c r="AI53" s="207"/>
      <c r="AJ53" s="207"/>
      <c r="AK53" s="202"/>
      <c r="AL53" s="207"/>
      <c r="AM53" s="207"/>
      <c r="AN53" s="207"/>
      <c r="AO53" s="207"/>
      <c r="AP53" s="207"/>
      <c r="AQ53" s="202"/>
    </row>
    <row r="54" spans="1:44">
      <c r="B54" s="164" t="s">
        <v>1023</v>
      </c>
      <c r="C54" s="164" t="s">
        <v>930</v>
      </c>
      <c r="D54" s="195" t="s">
        <v>409</v>
      </c>
      <c r="E54" s="48" t="s">
        <v>1004</v>
      </c>
      <c r="F54" s="195" t="s">
        <v>141</v>
      </c>
      <c r="G54" s="213" t="s">
        <v>10</v>
      </c>
      <c r="H54" s="207"/>
      <c r="I54" s="207"/>
      <c r="J54" s="207"/>
      <c r="K54" s="207"/>
      <c r="L54" s="207"/>
      <c r="M54" s="202"/>
      <c r="N54" s="214">
        <f>'3a. Maintenance Expenditure'!Z77</f>
        <v>0</v>
      </c>
      <c r="O54" s="214">
        <f>'3a. Maintenance Expenditure'!AA77</f>
        <v>0</v>
      </c>
      <c r="P54" s="214">
        <f>'3a. Maintenance Expenditure'!AB77</f>
        <v>0</v>
      </c>
      <c r="Q54" s="207"/>
      <c r="R54" s="207"/>
      <c r="S54" s="207"/>
      <c r="T54" s="207"/>
      <c r="U54" s="207"/>
      <c r="V54" s="202"/>
      <c r="W54" s="210"/>
      <c r="X54" s="210"/>
      <c r="Y54" s="210"/>
      <c r="Z54" s="207"/>
      <c r="AA54" s="207"/>
      <c r="AB54" s="207"/>
      <c r="AC54" s="207"/>
      <c r="AD54" s="207"/>
      <c r="AE54" s="202"/>
      <c r="AF54" s="207"/>
      <c r="AG54" s="207"/>
      <c r="AH54" s="207"/>
      <c r="AI54" s="207"/>
      <c r="AJ54" s="207"/>
      <c r="AK54" s="202"/>
      <c r="AL54" s="207"/>
      <c r="AM54" s="207"/>
      <c r="AN54" s="207"/>
      <c r="AO54" s="207"/>
      <c r="AP54" s="207"/>
      <c r="AQ54" s="202"/>
    </row>
    <row r="55" spans="1:44">
      <c r="B55" s="164" t="s">
        <v>1024</v>
      </c>
      <c r="C55" s="194"/>
      <c r="D55" s="364" t="s">
        <v>965</v>
      </c>
      <c r="E55" s="365"/>
      <c r="F55" s="365"/>
      <c r="G55" s="366"/>
      <c r="H55" s="207"/>
      <c r="I55" s="207"/>
      <c r="J55" s="207"/>
      <c r="K55" s="207"/>
      <c r="L55" s="207"/>
      <c r="M55" s="202"/>
      <c r="N55" s="193">
        <f>SUM(N45:N54)</f>
        <v>0</v>
      </c>
      <c r="O55" s="193">
        <f>SUM(O45:O54)</f>
        <v>0</v>
      </c>
      <c r="P55" s="193">
        <f>SUM(P45:P54)</f>
        <v>0</v>
      </c>
      <c r="Q55" s="207"/>
      <c r="R55" s="207"/>
      <c r="S55" s="207"/>
      <c r="T55" s="207"/>
      <c r="U55" s="207"/>
      <c r="V55" s="202"/>
      <c r="W55" s="193">
        <f>SUM(W45:W54)</f>
        <v>0</v>
      </c>
      <c r="X55" s="193">
        <f>SUM(X45:X54)</f>
        <v>0</v>
      </c>
      <c r="Y55" s="193">
        <f>SUM(Y45:Y54)</f>
        <v>0</v>
      </c>
      <c r="Z55" s="207"/>
      <c r="AA55" s="207"/>
      <c r="AB55" s="207"/>
      <c r="AC55" s="207"/>
      <c r="AD55" s="207"/>
      <c r="AE55" s="202"/>
      <c r="AF55" s="207"/>
      <c r="AG55" s="207"/>
      <c r="AH55" s="207"/>
      <c r="AI55" s="207"/>
      <c r="AJ55" s="207"/>
      <c r="AK55" s="202"/>
      <c r="AL55" s="207"/>
      <c r="AM55" s="207"/>
      <c r="AN55" s="207"/>
      <c r="AO55" s="207"/>
      <c r="AP55" s="207"/>
      <c r="AQ55" s="202"/>
    </row>
    <row r="56" spans="1:44" s="160" customFormat="1">
      <c r="A56" s="157"/>
      <c r="B56" s="164" t="s">
        <v>1025</v>
      </c>
      <c r="C56" s="164" t="s">
        <v>865</v>
      </c>
      <c r="D56" s="49" t="s">
        <v>0</v>
      </c>
      <c r="E56" s="48" t="s">
        <v>1001</v>
      </c>
      <c r="F56" s="49" t="s">
        <v>101</v>
      </c>
      <c r="G56" s="50" t="s">
        <v>10</v>
      </c>
      <c r="H56" s="207"/>
      <c r="I56" s="207"/>
      <c r="J56" s="207"/>
      <c r="K56" s="207"/>
      <c r="L56" s="207"/>
      <c r="M56" s="202"/>
      <c r="N56" s="214">
        <f>'3a. Maintenance Expenditure'!Z12</f>
        <v>0</v>
      </c>
      <c r="O56" s="214">
        <f>'3a. Maintenance Expenditure'!AA12</f>
        <v>0</v>
      </c>
      <c r="P56" s="214">
        <f>'3a. Maintenance Expenditure'!AB12</f>
        <v>0</v>
      </c>
      <c r="Q56" s="207"/>
      <c r="R56" s="207"/>
      <c r="S56" s="207"/>
      <c r="T56" s="207"/>
      <c r="U56" s="207"/>
      <c r="V56" s="202"/>
      <c r="W56" s="210"/>
      <c r="X56" s="210"/>
      <c r="Y56" s="210"/>
      <c r="Z56" s="207"/>
      <c r="AA56" s="207"/>
      <c r="AB56" s="207"/>
      <c r="AC56" s="207"/>
      <c r="AD56" s="207"/>
      <c r="AE56" s="202"/>
      <c r="AF56" s="207"/>
      <c r="AG56" s="207"/>
      <c r="AH56" s="207"/>
      <c r="AI56" s="207"/>
      <c r="AJ56" s="207"/>
      <c r="AK56" s="202"/>
      <c r="AL56" s="207"/>
      <c r="AM56" s="207"/>
      <c r="AN56" s="207"/>
      <c r="AO56" s="207"/>
      <c r="AP56" s="207"/>
      <c r="AQ56" s="202"/>
      <c r="AR56" s="157"/>
    </row>
    <row r="57" spans="1:44">
      <c r="B57" s="164" t="s">
        <v>1026</v>
      </c>
      <c r="C57" s="164" t="s">
        <v>885</v>
      </c>
      <c r="D57" s="49" t="s">
        <v>0</v>
      </c>
      <c r="E57" s="48" t="s">
        <v>1003</v>
      </c>
      <c r="F57" s="49" t="s">
        <v>111</v>
      </c>
      <c r="G57" s="49" t="s">
        <v>116</v>
      </c>
      <c r="H57" s="207"/>
      <c r="I57" s="207"/>
      <c r="J57" s="207"/>
      <c r="K57" s="207"/>
      <c r="L57" s="207"/>
      <c r="M57" s="202"/>
      <c r="N57" s="214">
        <f>'3a. Maintenance Expenditure'!Z32</f>
        <v>0</v>
      </c>
      <c r="O57" s="214">
        <f>'3a. Maintenance Expenditure'!AA32</f>
        <v>0</v>
      </c>
      <c r="P57" s="214">
        <f>'3a. Maintenance Expenditure'!AB32</f>
        <v>0</v>
      </c>
      <c r="Q57" s="207"/>
      <c r="R57" s="207"/>
      <c r="S57" s="207"/>
      <c r="T57" s="207"/>
      <c r="U57" s="207"/>
      <c r="V57" s="202"/>
      <c r="W57" s="210"/>
      <c r="X57" s="210"/>
      <c r="Y57" s="210"/>
      <c r="Z57" s="207"/>
      <c r="AA57" s="207"/>
      <c r="AB57" s="207"/>
      <c r="AC57" s="207"/>
      <c r="AD57" s="207"/>
      <c r="AE57" s="202"/>
      <c r="AF57" s="207"/>
      <c r="AG57" s="207"/>
      <c r="AH57" s="207"/>
      <c r="AI57" s="207"/>
      <c r="AJ57" s="207"/>
      <c r="AK57" s="202"/>
      <c r="AL57" s="207"/>
      <c r="AM57" s="207"/>
      <c r="AN57" s="207"/>
      <c r="AO57" s="207"/>
      <c r="AP57" s="207"/>
      <c r="AQ57" s="202"/>
    </row>
    <row r="58" spans="1:44">
      <c r="B58" s="164" t="s">
        <v>1027</v>
      </c>
      <c r="C58" s="164" t="s">
        <v>886</v>
      </c>
      <c r="D58" s="49" t="s">
        <v>0</v>
      </c>
      <c r="E58" s="48" t="s">
        <v>1003</v>
      </c>
      <c r="F58" s="49" t="s">
        <v>111</v>
      </c>
      <c r="G58" s="49" t="s">
        <v>117</v>
      </c>
      <c r="H58" s="207"/>
      <c r="I58" s="207"/>
      <c r="J58" s="207"/>
      <c r="K58" s="207"/>
      <c r="L58" s="207"/>
      <c r="M58" s="202"/>
      <c r="N58" s="214">
        <f>'3a. Maintenance Expenditure'!Z33</f>
        <v>0</v>
      </c>
      <c r="O58" s="214">
        <f>'3a. Maintenance Expenditure'!AA33</f>
        <v>0</v>
      </c>
      <c r="P58" s="214">
        <f>'3a. Maintenance Expenditure'!AB33</f>
        <v>0</v>
      </c>
      <c r="Q58" s="207"/>
      <c r="R58" s="207"/>
      <c r="S58" s="207"/>
      <c r="T58" s="207"/>
      <c r="U58" s="207"/>
      <c r="V58" s="202"/>
      <c r="W58" s="210"/>
      <c r="X58" s="210"/>
      <c r="Y58" s="210"/>
      <c r="Z58" s="207"/>
      <c r="AA58" s="207"/>
      <c r="AB58" s="207"/>
      <c r="AC58" s="207"/>
      <c r="AD58" s="207"/>
      <c r="AE58" s="202"/>
      <c r="AF58" s="207"/>
      <c r="AG58" s="207"/>
      <c r="AH58" s="207"/>
      <c r="AI58" s="207"/>
      <c r="AJ58" s="207"/>
      <c r="AK58" s="202"/>
      <c r="AL58" s="207"/>
      <c r="AM58" s="207"/>
      <c r="AN58" s="207"/>
      <c r="AO58" s="207"/>
      <c r="AP58" s="207"/>
      <c r="AQ58" s="202"/>
    </row>
    <row r="59" spans="1:44">
      <c r="B59" s="164" t="s">
        <v>1028</v>
      </c>
      <c r="C59" s="164" t="s">
        <v>887</v>
      </c>
      <c r="D59" s="49" t="s">
        <v>0</v>
      </c>
      <c r="E59" s="48" t="s">
        <v>1003</v>
      </c>
      <c r="F59" s="49" t="s">
        <v>111</v>
      </c>
      <c r="G59" s="49" t="s">
        <v>248</v>
      </c>
      <c r="H59" s="207"/>
      <c r="I59" s="207"/>
      <c r="J59" s="207"/>
      <c r="K59" s="207"/>
      <c r="L59" s="207"/>
      <c r="M59" s="202"/>
      <c r="N59" s="214">
        <f>'3a. Maintenance Expenditure'!Z34</f>
        <v>0</v>
      </c>
      <c r="O59" s="214">
        <f>'3a. Maintenance Expenditure'!AA34</f>
        <v>0</v>
      </c>
      <c r="P59" s="214">
        <f>'3a. Maintenance Expenditure'!AB34</f>
        <v>0</v>
      </c>
      <c r="Q59" s="207"/>
      <c r="R59" s="207"/>
      <c r="S59" s="207"/>
      <c r="T59" s="207"/>
      <c r="U59" s="207"/>
      <c r="V59" s="202"/>
      <c r="W59" s="210"/>
      <c r="X59" s="210"/>
      <c r="Y59" s="210"/>
      <c r="Z59" s="207"/>
      <c r="AA59" s="207"/>
      <c r="AB59" s="207"/>
      <c r="AC59" s="207"/>
      <c r="AD59" s="207"/>
      <c r="AE59" s="202"/>
      <c r="AF59" s="207"/>
      <c r="AG59" s="207"/>
      <c r="AH59" s="207"/>
      <c r="AI59" s="207"/>
      <c r="AJ59" s="207"/>
      <c r="AK59" s="202"/>
      <c r="AL59" s="207"/>
      <c r="AM59" s="207"/>
      <c r="AN59" s="207"/>
      <c r="AO59" s="207"/>
      <c r="AP59" s="207"/>
      <c r="AQ59" s="202"/>
    </row>
    <row r="60" spans="1:44" s="160" customFormat="1">
      <c r="A60" s="157"/>
      <c r="B60" s="164" t="s">
        <v>1029</v>
      </c>
      <c r="C60" s="164" t="s">
        <v>888</v>
      </c>
      <c r="D60" s="49" t="s">
        <v>0</v>
      </c>
      <c r="E60" s="48" t="s">
        <v>1003</v>
      </c>
      <c r="F60" s="49" t="s">
        <v>111</v>
      </c>
      <c r="G60" s="49" t="s">
        <v>122</v>
      </c>
      <c r="H60" s="207"/>
      <c r="I60" s="207"/>
      <c r="J60" s="207"/>
      <c r="K60" s="207"/>
      <c r="L60" s="207"/>
      <c r="M60" s="202"/>
      <c r="N60" s="214">
        <f>'3a. Maintenance Expenditure'!Z35</f>
        <v>0</v>
      </c>
      <c r="O60" s="214">
        <f>'3a. Maintenance Expenditure'!AA35</f>
        <v>0</v>
      </c>
      <c r="P60" s="214">
        <f>'3a. Maintenance Expenditure'!AB35</f>
        <v>0</v>
      </c>
      <c r="Q60" s="207"/>
      <c r="R60" s="207"/>
      <c r="S60" s="207"/>
      <c r="T60" s="207"/>
      <c r="U60" s="207"/>
      <c r="V60" s="202"/>
      <c r="W60" s="210"/>
      <c r="X60" s="210"/>
      <c r="Y60" s="210"/>
      <c r="Z60" s="207"/>
      <c r="AA60" s="207"/>
      <c r="AB60" s="207"/>
      <c r="AC60" s="207"/>
      <c r="AD60" s="207"/>
      <c r="AE60" s="202"/>
      <c r="AF60" s="207"/>
      <c r="AG60" s="207"/>
      <c r="AH60" s="207"/>
      <c r="AI60" s="207"/>
      <c r="AJ60" s="207"/>
      <c r="AK60" s="202"/>
      <c r="AL60" s="207"/>
      <c r="AM60" s="207"/>
      <c r="AN60" s="207"/>
      <c r="AO60" s="207"/>
      <c r="AP60" s="207"/>
      <c r="AQ60" s="202"/>
      <c r="AR60" s="157"/>
    </row>
    <row r="61" spans="1:44" s="160" customFormat="1">
      <c r="A61" s="157"/>
      <c r="B61" s="164" t="s">
        <v>1030</v>
      </c>
      <c r="C61" s="164" t="s">
        <v>889</v>
      </c>
      <c r="D61" s="49" t="s">
        <v>0</v>
      </c>
      <c r="E61" s="48" t="s">
        <v>1003</v>
      </c>
      <c r="F61" s="49" t="s">
        <v>118</v>
      </c>
      <c r="G61" s="49" t="s">
        <v>119</v>
      </c>
      <c r="H61" s="207"/>
      <c r="I61" s="207"/>
      <c r="J61" s="207"/>
      <c r="K61" s="207"/>
      <c r="L61" s="207"/>
      <c r="M61" s="202"/>
      <c r="N61" s="214">
        <f>'3a. Maintenance Expenditure'!Z36</f>
        <v>0</v>
      </c>
      <c r="O61" s="214">
        <f>'3a. Maintenance Expenditure'!AA36</f>
        <v>0</v>
      </c>
      <c r="P61" s="214">
        <f>'3a. Maintenance Expenditure'!AB36</f>
        <v>0</v>
      </c>
      <c r="Q61" s="207"/>
      <c r="R61" s="207"/>
      <c r="S61" s="207"/>
      <c r="T61" s="207"/>
      <c r="U61" s="207"/>
      <c r="V61" s="202"/>
      <c r="W61" s="210"/>
      <c r="X61" s="210"/>
      <c r="Y61" s="210"/>
      <c r="Z61" s="207"/>
      <c r="AA61" s="207"/>
      <c r="AB61" s="207"/>
      <c r="AC61" s="207"/>
      <c r="AD61" s="207"/>
      <c r="AE61" s="202"/>
      <c r="AF61" s="207"/>
      <c r="AG61" s="207"/>
      <c r="AH61" s="207"/>
      <c r="AI61" s="207"/>
      <c r="AJ61" s="207"/>
      <c r="AK61" s="202"/>
      <c r="AL61" s="207"/>
      <c r="AM61" s="207"/>
      <c r="AN61" s="207"/>
      <c r="AO61" s="207"/>
      <c r="AP61" s="207"/>
      <c r="AQ61" s="202"/>
      <c r="AR61" s="157"/>
    </row>
    <row r="62" spans="1:44" s="160" customFormat="1">
      <c r="A62" s="157"/>
      <c r="B62" s="164" t="s">
        <v>1031</v>
      </c>
      <c r="C62" s="164" t="s">
        <v>890</v>
      </c>
      <c r="D62" s="49" t="s">
        <v>0</v>
      </c>
      <c r="E62" s="48" t="s">
        <v>1003</v>
      </c>
      <c r="F62" s="49" t="s">
        <v>118</v>
      </c>
      <c r="G62" s="49" t="s">
        <v>120</v>
      </c>
      <c r="H62" s="207"/>
      <c r="I62" s="207"/>
      <c r="J62" s="207"/>
      <c r="K62" s="207"/>
      <c r="L62" s="207"/>
      <c r="M62" s="202"/>
      <c r="N62" s="214">
        <f>'3a. Maintenance Expenditure'!Z37</f>
        <v>0</v>
      </c>
      <c r="O62" s="214">
        <f>'3a. Maintenance Expenditure'!AA37</f>
        <v>0</v>
      </c>
      <c r="P62" s="214">
        <f>'3a. Maintenance Expenditure'!AB37</f>
        <v>0</v>
      </c>
      <c r="Q62" s="207"/>
      <c r="R62" s="207"/>
      <c r="S62" s="207"/>
      <c r="T62" s="207"/>
      <c r="U62" s="207"/>
      <c r="V62" s="202"/>
      <c r="W62" s="210"/>
      <c r="X62" s="210"/>
      <c r="Y62" s="210"/>
      <c r="Z62" s="207"/>
      <c r="AA62" s="207"/>
      <c r="AB62" s="207"/>
      <c r="AC62" s="207"/>
      <c r="AD62" s="207"/>
      <c r="AE62" s="202"/>
      <c r="AF62" s="207"/>
      <c r="AG62" s="207"/>
      <c r="AH62" s="207"/>
      <c r="AI62" s="207"/>
      <c r="AJ62" s="207"/>
      <c r="AK62" s="202"/>
      <c r="AL62" s="207"/>
      <c r="AM62" s="207"/>
      <c r="AN62" s="207"/>
      <c r="AO62" s="207"/>
      <c r="AP62" s="207"/>
      <c r="AQ62" s="202"/>
      <c r="AR62" s="157"/>
    </row>
    <row r="63" spans="1:44" s="160" customFormat="1">
      <c r="A63" s="157"/>
      <c r="B63" s="164" t="s">
        <v>1032</v>
      </c>
      <c r="C63" s="164" t="s">
        <v>891</v>
      </c>
      <c r="D63" s="49" t="s">
        <v>0</v>
      </c>
      <c r="E63" s="48" t="s">
        <v>1003</v>
      </c>
      <c r="F63" s="49" t="s">
        <v>118</v>
      </c>
      <c r="G63" s="49" t="s">
        <v>121</v>
      </c>
      <c r="H63" s="207"/>
      <c r="I63" s="207"/>
      <c r="J63" s="207"/>
      <c r="K63" s="207"/>
      <c r="L63" s="207"/>
      <c r="M63" s="202"/>
      <c r="N63" s="214">
        <f>'3a. Maintenance Expenditure'!Z38</f>
        <v>0</v>
      </c>
      <c r="O63" s="214">
        <f>'3a. Maintenance Expenditure'!AA38</f>
        <v>0</v>
      </c>
      <c r="P63" s="214">
        <f>'3a. Maintenance Expenditure'!AB38</f>
        <v>0</v>
      </c>
      <c r="Q63" s="207"/>
      <c r="R63" s="207"/>
      <c r="S63" s="207"/>
      <c r="T63" s="207"/>
      <c r="U63" s="207"/>
      <c r="V63" s="202"/>
      <c r="W63" s="210"/>
      <c r="X63" s="210"/>
      <c r="Y63" s="210"/>
      <c r="Z63" s="207"/>
      <c r="AA63" s="207"/>
      <c r="AB63" s="207"/>
      <c r="AC63" s="207"/>
      <c r="AD63" s="207"/>
      <c r="AE63" s="202"/>
      <c r="AF63" s="207"/>
      <c r="AG63" s="207"/>
      <c r="AH63" s="207"/>
      <c r="AI63" s="207"/>
      <c r="AJ63" s="207"/>
      <c r="AK63" s="202"/>
      <c r="AL63" s="207"/>
      <c r="AM63" s="207"/>
      <c r="AN63" s="207"/>
      <c r="AO63" s="207"/>
      <c r="AP63" s="207"/>
      <c r="AQ63" s="202"/>
      <c r="AR63" s="157"/>
    </row>
    <row r="64" spans="1:44">
      <c r="B64" s="164" t="s">
        <v>1033</v>
      </c>
      <c r="C64" s="164" t="s">
        <v>892</v>
      </c>
      <c r="D64" s="49" t="s">
        <v>0</v>
      </c>
      <c r="E64" s="48" t="s">
        <v>1003</v>
      </c>
      <c r="F64" s="49" t="s">
        <v>118</v>
      </c>
      <c r="G64" s="49" t="s">
        <v>122</v>
      </c>
      <c r="H64" s="207"/>
      <c r="I64" s="207"/>
      <c r="J64" s="207"/>
      <c r="K64" s="207"/>
      <c r="L64" s="207"/>
      <c r="M64" s="202"/>
      <c r="N64" s="214">
        <f>'3a. Maintenance Expenditure'!Z39</f>
        <v>0</v>
      </c>
      <c r="O64" s="214">
        <f>'3a. Maintenance Expenditure'!AA39</f>
        <v>0</v>
      </c>
      <c r="P64" s="214">
        <f>'3a. Maintenance Expenditure'!AB39</f>
        <v>0</v>
      </c>
      <c r="Q64" s="207"/>
      <c r="R64" s="207"/>
      <c r="S64" s="207"/>
      <c r="T64" s="207"/>
      <c r="U64" s="207"/>
      <c r="V64" s="202"/>
      <c r="W64" s="210"/>
      <c r="X64" s="210"/>
      <c r="Y64" s="210"/>
      <c r="Z64" s="207"/>
      <c r="AA64" s="207"/>
      <c r="AB64" s="207"/>
      <c r="AC64" s="207"/>
      <c r="AD64" s="207"/>
      <c r="AE64" s="202"/>
      <c r="AF64" s="207"/>
      <c r="AG64" s="207"/>
      <c r="AH64" s="207"/>
      <c r="AI64" s="207"/>
      <c r="AJ64" s="207"/>
      <c r="AK64" s="202"/>
      <c r="AL64" s="207"/>
      <c r="AM64" s="207"/>
      <c r="AN64" s="207"/>
      <c r="AO64" s="207"/>
      <c r="AP64" s="207"/>
      <c r="AQ64" s="202"/>
    </row>
    <row r="65" spans="1:44">
      <c r="B65" s="164" t="s">
        <v>1034</v>
      </c>
      <c r="C65" s="164" t="s">
        <v>894</v>
      </c>
      <c r="D65" s="49" t="s">
        <v>407</v>
      </c>
      <c r="E65" s="48" t="s">
        <v>1004</v>
      </c>
      <c r="F65" s="49" t="s">
        <v>123</v>
      </c>
      <c r="G65" s="50" t="s">
        <v>10</v>
      </c>
      <c r="H65" s="207"/>
      <c r="I65" s="207"/>
      <c r="J65" s="207"/>
      <c r="K65" s="207"/>
      <c r="L65" s="207"/>
      <c r="M65" s="202"/>
      <c r="N65" s="214">
        <f>'3a. Maintenance Expenditure'!Z41</f>
        <v>0</v>
      </c>
      <c r="O65" s="214">
        <f>'3a. Maintenance Expenditure'!AA41</f>
        <v>0</v>
      </c>
      <c r="P65" s="214">
        <f>'3a. Maintenance Expenditure'!AB41</f>
        <v>0</v>
      </c>
      <c r="Q65" s="207"/>
      <c r="R65" s="207"/>
      <c r="S65" s="207"/>
      <c r="T65" s="207"/>
      <c r="U65" s="207"/>
      <c r="V65" s="202"/>
      <c r="W65" s="210"/>
      <c r="X65" s="210"/>
      <c r="Y65" s="210"/>
      <c r="Z65" s="207"/>
      <c r="AA65" s="207"/>
      <c r="AB65" s="207"/>
      <c r="AC65" s="207"/>
      <c r="AD65" s="207"/>
      <c r="AE65" s="202"/>
      <c r="AF65" s="207"/>
      <c r="AG65" s="207"/>
      <c r="AH65" s="207"/>
      <c r="AI65" s="207"/>
      <c r="AJ65" s="207"/>
      <c r="AK65" s="202"/>
      <c r="AL65" s="207"/>
      <c r="AM65" s="207"/>
      <c r="AN65" s="207"/>
      <c r="AO65" s="207"/>
      <c r="AP65" s="207"/>
      <c r="AQ65" s="202"/>
    </row>
    <row r="66" spans="1:44" s="160" customFormat="1">
      <c r="A66" s="157"/>
      <c r="B66" s="164" t="s">
        <v>1035</v>
      </c>
      <c r="C66" s="164" t="s">
        <v>895</v>
      </c>
      <c r="D66" s="49" t="s">
        <v>407</v>
      </c>
      <c r="E66" s="48" t="s">
        <v>1004</v>
      </c>
      <c r="F66" s="49" t="s">
        <v>411</v>
      </c>
      <c r="G66" s="50" t="s">
        <v>10</v>
      </c>
      <c r="H66" s="207"/>
      <c r="I66" s="207"/>
      <c r="J66" s="207"/>
      <c r="K66" s="207"/>
      <c r="L66" s="207"/>
      <c r="M66" s="202"/>
      <c r="N66" s="214">
        <f>'3a. Maintenance Expenditure'!Z42</f>
        <v>0</v>
      </c>
      <c r="O66" s="214">
        <f>'3a. Maintenance Expenditure'!AA42</f>
        <v>0</v>
      </c>
      <c r="P66" s="214">
        <f>'3a. Maintenance Expenditure'!AB42</f>
        <v>0</v>
      </c>
      <c r="Q66" s="207"/>
      <c r="R66" s="207"/>
      <c r="S66" s="207"/>
      <c r="T66" s="207"/>
      <c r="U66" s="207"/>
      <c r="V66" s="202"/>
      <c r="W66" s="210"/>
      <c r="X66" s="210"/>
      <c r="Y66" s="210"/>
      <c r="Z66" s="207"/>
      <c r="AA66" s="207"/>
      <c r="AB66" s="207"/>
      <c r="AC66" s="207"/>
      <c r="AD66" s="207"/>
      <c r="AE66" s="202"/>
      <c r="AF66" s="207"/>
      <c r="AG66" s="207"/>
      <c r="AH66" s="207"/>
      <c r="AI66" s="207"/>
      <c r="AJ66" s="207"/>
      <c r="AK66" s="202"/>
      <c r="AL66" s="207"/>
      <c r="AM66" s="207"/>
      <c r="AN66" s="207"/>
      <c r="AO66" s="207"/>
      <c r="AP66" s="207"/>
      <c r="AQ66" s="202"/>
      <c r="AR66" s="157"/>
    </row>
    <row r="67" spans="1:44" s="160" customFormat="1">
      <c r="A67" s="157"/>
      <c r="B67" s="164" t="s">
        <v>1036</v>
      </c>
      <c r="C67" s="164" t="s">
        <v>896</v>
      </c>
      <c r="D67" s="49" t="s">
        <v>407</v>
      </c>
      <c r="E67" s="48" t="s">
        <v>1004</v>
      </c>
      <c r="F67" s="49" t="s">
        <v>412</v>
      </c>
      <c r="G67" s="50" t="s">
        <v>10</v>
      </c>
      <c r="H67" s="207"/>
      <c r="I67" s="207"/>
      <c r="J67" s="207"/>
      <c r="K67" s="207"/>
      <c r="L67" s="207"/>
      <c r="M67" s="202"/>
      <c r="N67" s="214">
        <f>'3a. Maintenance Expenditure'!Z43</f>
        <v>0</v>
      </c>
      <c r="O67" s="214">
        <f>'3a. Maintenance Expenditure'!AA43</f>
        <v>0</v>
      </c>
      <c r="P67" s="214">
        <f>'3a. Maintenance Expenditure'!AB43</f>
        <v>0</v>
      </c>
      <c r="Q67" s="207"/>
      <c r="R67" s="207"/>
      <c r="S67" s="207"/>
      <c r="T67" s="207"/>
      <c r="U67" s="207"/>
      <c r="V67" s="202"/>
      <c r="W67" s="210"/>
      <c r="X67" s="210"/>
      <c r="Y67" s="210"/>
      <c r="Z67" s="207"/>
      <c r="AA67" s="207"/>
      <c r="AB67" s="207"/>
      <c r="AC67" s="207"/>
      <c r="AD67" s="207"/>
      <c r="AE67" s="202"/>
      <c r="AF67" s="207"/>
      <c r="AG67" s="207"/>
      <c r="AH67" s="207"/>
      <c r="AI67" s="207"/>
      <c r="AJ67" s="207"/>
      <c r="AK67" s="202"/>
      <c r="AL67" s="207"/>
      <c r="AM67" s="207"/>
      <c r="AN67" s="207"/>
      <c r="AO67" s="207"/>
      <c r="AP67" s="207"/>
      <c r="AQ67" s="202"/>
      <c r="AR67" s="157"/>
    </row>
    <row r="68" spans="1:44">
      <c r="B68" s="164" t="s">
        <v>1037</v>
      </c>
      <c r="C68" s="164" t="s">
        <v>897</v>
      </c>
      <c r="D68" s="49" t="s">
        <v>407</v>
      </c>
      <c r="E68" s="48" t="s">
        <v>1004</v>
      </c>
      <c r="F68" s="49" t="s">
        <v>124</v>
      </c>
      <c r="G68" s="49" t="s">
        <v>125</v>
      </c>
      <c r="H68" s="207"/>
      <c r="I68" s="207"/>
      <c r="J68" s="207"/>
      <c r="K68" s="207"/>
      <c r="L68" s="207"/>
      <c r="M68" s="202"/>
      <c r="N68" s="214">
        <f>'3a. Maintenance Expenditure'!Z44</f>
        <v>0</v>
      </c>
      <c r="O68" s="214">
        <f>'3a. Maintenance Expenditure'!AA44</f>
        <v>0</v>
      </c>
      <c r="P68" s="214">
        <f>'3a. Maintenance Expenditure'!AB44</f>
        <v>0</v>
      </c>
      <c r="Q68" s="207"/>
      <c r="R68" s="207"/>
      <c r="S68" s="207"/>
      <c r="T68" s="207"/>
      <c r="U68" s="207"/>
      <c r="V68" s="202"/>
      <c r="W68" s="210"/>
      <c r="X68" s="210"/>
      <c r="Y68" s="210"/>
      <c r="Z68" s="207"/>
      <c r="AA68" s="207"/>
      <c r="AB68" s="207"/>
      <c r="AC68" s="207"/>
      <c r="AD68" s="207"/>
      <c r="AE68" s="202"/>
      <c r="AF68" s="207"/>
      <c r="AG68" s="207"/>
      <c r="AH68" s="207"/>
      <c r="AI68" s="207"/>
      <c r="AJ68" s="207"/>
      <c r="AK68" s="202"/>
      <c r="AL68" s="207"/>
      <c r="AM68" s="207"/>
      <c r="AN68" s="207"/>
      <c r="AO68" s="207"/>
      <c r="AP68" s="207"/>
      <c r="AQ68" s="202"/>
    </row>
    <row r="69" spans="1:44">
      <c r="B69" s="164" t="s">
        <v>1038</v>
      </c>
      <c r="C69" s="164" t="s">
        <v>898</v>
      </c>
      <c r="D69" s="49" t="s">
        <v>407</v>
      </c>
      <c r="E69" s="48" t="s">
        <v>1004</v>
      </c>
      <c r="F69" s="49" t="s">
        <v>124</v>
      </c>
      <c r="G69" s="49" t="s">
        <v>126</v>
      </c>
      <c r="H69" s="207"/>
      <c r="I69" s="207"/>
      <c r="J69" s="207"/>
      <c r="K69" s="207"/>
      <c r="L69" s="207"/>
      <c r="M69" s="202"/>
      <c r="N69" s="214">
        <f>'3a. Maintenance Expenditure'!Z45</f>
        <v>0</v>
      </c>
      <c r="O69" s="214">
        <f>'3a. Maintenance Expenditure'!AA45</f>
        <v>0</v>
      </c>
      <c r="P69" s="214">
        <f>'3a. Maintenance Expenditure'!AB45</f>
        <v>0</v>
      </c>
      <c r="Q69" s="207"/>
      <c r="R69" s="207"/>
      <c r="S69" s="207"/>
      <c r="T69" s="207"/>
      <c r="U69" s="207"/>
      <c r="V69" s="202"/>
      <c r="W69" s="210"/>
      <c r="X69" s="210"/>
      <c r="Y69" s="210"/>
      <c r="Z69" s="207"/>
      <c r="AA69" s="207"/>
      <c r="AB69" s="207"/>
      <c r="AC69" s="207"/>
      <c r="AD69" s="207"/>
      <c r="AE69" s="202"/>
      <c r="AF69" s="207"/>
      <c r="AG69" s="207"/>
      <c r="AH69" s="207"/>
      <c r="AI69" s="207"/>
      <c r="AJ69" s="207"/>
      <c r="AK69" s="202"/>
      <c r="AL69" s="207"/>
      <c r="AM69" s="207"/>
      <c r="AN69" s="207"/>
      <c r="AO69" s="207"/>
      <c r="AP69" s="207"/>
      <c r="AQ69" s="202"/>
    </row>
    <row r="70" spans="1:44">
      <c r="B70" s="164" t="s">
        <v>1039</v>
      </c>
      <c r="C70" s="164" t="s">
        <v>901</v>
      </c>
      <c r="D70" s="49" t="s">
        <v>407</v>
      </c>
      <c r="E70" s="48" t="s">
        <v>1004</v>
      </c>
      <c r="F70" s="49" t="s">
        <v>128</v>
      </c>
      <c r="G70" s="50" t="s">
        <v>10</v>
      </c>
      <c r="H70" s="207"/>
      <c r="I70" s="207"/>
      <c r="J70" s="207"/>
      <c r="K70" s="207"/>
      <c r="L70" s="207"/>
      <c r="M70" s="202"/>
      <c r="N70" s="214">
        <f>'3a. Maintenance Expenditure'!Z48</f>
        <v>0</v>
      </c>
      <c r="O70" s="214">
        <f>'3a. Maintenance Expenditure'!AA48</f>
        <v>0</v>
      </c>
      <c r="P70" s="214">
        <f>'3a. Maintenance Expenditure'!AB48</f>
        <v>0</v>
      </c>
      <c r="Q70" s="207"/>
      <c r="R70" s="207"/>
      <c r="S70" s="207"/>
      <c r="T70" s="207"/>
      <c r="U70" s="207"/>
      <c r="V70" s="202"/>
      <c r="W70" s="210"/>
      <c r="X70" s="210"/>
      <c r="Y70" s="210"/>
      <c r="Z70" s="207"/>
      <c r="AA70" s="207"/>
      <c r="AB70" s="207"/>
      <c r="AC70" s="207"/>
      <c r="AD70" s="207"/>
      <c r="AE70" s="202"/>
      <c r="AF70" s="207"/>
      <c r="AG70" s="207"/>
      <c r="AH70" s="207"/>
      <c r="AI70" s="207"/>
      <c r="AJ70" s="207"/>
      <c r="AK70" s="202"/>
      <c r="AL70" s="207"/>
      <c r="AM70" s="207"/>
      <c r="AN70" s="207"/>
      <c r="AO70" s="207"/>
      <c r="AP70" s="207"/>
      <c r="AQ70" s="202"/>
    </row>
    <row r="71" spans="1:44">
      <c r="B71" s="164" t="s">
        <v>1040</v>
      </c>
      <c r="C71" s="164" t="s">
        <v>910</v>
      </c>
      <c r="D71" s="49" t="s">
        <v>407</v>
      </c>
      <c r="E71" s="48" t="s">
        <v>131</v>
      </c>
      <c r="F71" s="49" t="s">
        <v>413</v>
      </c>
      <c r="G71" s="50" t="s">
        <v>10</v>
      </c>
      <c r="H71" s="207"/>
      <c r="I71" s="207"/>
      <c r="J71" s="207"/>
      <c r="K71" s="207"/>
      <c r="L71" s="207"/>
      <c r="M71" s="202"/>
      <c r="N71" s="214">
        <f>'3a. Maintenance Expenditure'!Z57</f>
        <v>0</v>
      </c>
      <c r="O71" s="214">
        <f>'3a. Maintenance Expenditure'!AA57</f>
        <v>0</v>
      </c>
      <c r="P71" s="214">
        <f>'3a. Maintenance Expenditure'!AB57</f>
        <v>0</v>
      </c>
      <c r="Q71" s="207"/>
      <c r="R71" s="207"/>
      <c r="S71" s="207"/>
      <c r="T71" s="207"/>
      <c r="U71" s="207"/>
      <c r="V71" s="202"/>
      <c r="W71" s="210"/>
      <c r="X71" s="210"/>
      <c r="Y71" s="210"/>
      <c r="Z71" s="207"/>
      <c r="AA71" s="207"/>
      <c r="AB71" s="207"/>
      <c r="AC71" s="207"/>
      <c r="AD71" s="207"/>
      <c r="AE71" s="202"/>
      <c r="AF71" s="207"/>
      <c r="AG71" s="207"/>
      <c r="AH71" s="207"/>
      <c r="AI71" s="207"/>
      <c r="AJ71" s="207"/>
      <c r="AK71" s="202"/>
      <c r="AL71" s="207"/>
      <c r="AM71" s="207"/>
      <c r="AN71" s="207"/>
      <c r="AO71" s="207"/>
      <c r="AP71" s="207"/>
      <c r="AQ71" s="202"/>
    </row>
    <row r="72" spans="1:44">
      <c r="B72" s="164" t="s">
        <v>1041</v>
      </c>
      <c r="C72" s="164" t="s">
        <v>912</v>
      </c>
      <c r="D72" s="49" t="s">
        <v>408</v>
      </c>
      <c r="E72" s="48" t="s">
        <v>1004</v>
      </c>
      <c r="F72" s="49" t="s">
        <v>132</v>
      </c>
      <c r="G72" s="50" t="s">
        <v>10</v>
      </c>
      <c r="H72" s="207"/>
      <c r="I72" s="207"/>
      <c r="J72" s="207"/>
      <c r="K72" s="207"/>
      <c r="L72" s="207"/>
      <c r="M72" s="202"/>
      <c r="N72" s="214">
        <f>'3a. Maintenance Expenditure'!Z59</f>
        <v>0</v>
      </c>
      <c r="O72" s="214">
        <f>'3a. Maintenance Expenditure'!AA59</f>
        <v>0</v>
      </c>
      <c r="P72" s="214">
        <f>'3a. Maintenance Expenditure'!AB59</f>
        <v>0</v>
      </c>
      <c r="Q72" s="207"/>
      <c r="R72" s="207"/>
      <c r="S72" s="207"/>
      <c r="T72" s="207"/>
      <c r="U72" s="207"/>
      <c r="V72" s="202"/>
      <c r="W72" s="210"/>
      <c r="X72" s="210"/>
      <c r="Y72" s="210"/>
      <c r="Z72" s="207"/>
      <c r="AA72" s="207"/>
      <c r="AB72" s="207"/>
      <c r="AC72" s="207"/>
      <c r="AD72" s="207"/>
      <c r="AE72" s="202"/>
      <c r="AF72" s="207"/>
      <c r="AG72" s="207"/>
      <c r="AH72" s="207"/>
      <c r="AI72" s="207"/>
      <c r="AJ72" s="207"/>
      <c r="AK72" s="202"/>
      <c r="AL72" s="207"/>
      <c r="AM72" s="207"/>
      <c r="AN72" s="207"/>
      <c r="AO72" s="207"/>
      <c r="AP72" s="207"/>
      <c r="AQ72" s="202"/>
    </row>
    <row r="73" spans="1:44">
      <c r="B73" s="164" t="s">
        <v>1042</v>
      </c>
      <c r="C73" s="164" t="s">
        <v>913</v>
      </c>
      <c r="D73" s="49" t="s">
        <v>408</v>
      </c>
      <c r="E73" s="48" t="s">
        <v>1004</v>
      </c>
      <c r="F73" s="49" t="s">
        <v>133</v>
      </c>
      <c r="G73" s="50" t="s">
        <v>10</v>
      </c>
      <c r="H73" s="207"/>
      <c r="I73" s="207"/>
      <c r="J73" s="207"/>
      <c r="K73" s="207"/>
      <c r="L73" s="207"/>
      <c r="M73" s="202"/>
      <c r="N73" s="214">
        <f>'3a. Maintenance Expenditure'!Z60</f>
        <v>0</v>
      </c>
      <c r="O73" s="214">
        <f>'3a. Maintenance Expenditure'!AA60</f>
        <v>0</v>
      </c>
      <c r="P73" s="214">
        <f>'3a. Maintenance Expenditure'!AB60</f>
        <v>0</v>
      </c>
      <c r="Q73" s="207"/>
      <c r="R73" s="207"/>
      <c r="S73" s="207"/>
      <c r="T73" s="207"/>
      <c r="U73" s="207"/>
      <c r="V73" s="202"/>
      <c r="W73" s="210"/>
      <c r="X73" s="210"/>
      <c r="Y73" s="210"/>
      <c r="Z73" s="207"/>
      <c r="AA73" s="207"/>
      <c r="AB73" s="207"/>
      <c r="AC73" s="207"/>
      <c r="AD73" s="207"/>
      <c r="AE73" s="202"/>
      <c r="AF73" s="207"/>
      <c r="AG73" s="207"/>
      <c r="AH73" s="207"/>
      <c r="AI73" s="207"/>
      <c r="AJ73" s="207"/>
      <c r="AK73" s="202"/>
      <c r="AL73" s="207"/>
      <c r="AM73" s="207"/>
      <c r="AN73" s="207"/>
      <c r="AO73" s="207"/>
      <c r="AP73" s="207"/>
      <c r="AQ73" s="202"/>
    </row>
    <row r="74" spans="1:44">
      <c r="B74" s="164" t="s">
        <v>1043</v>
      </c>
      <c r="C74" s="164" t="s">
        <v>916</v>
      </c>
      <c r="D74" s="49" t="s">
        <v>408</v>
      </c>
      <c r="E74" s="48" t="s">
        <v>1004</v>
      </c>
      <c r="F74" s="49" t="s">
        <v>135</v>
      </c>
      <c r="G74" s="50" t="s">
        <v>10</v>
      </c>
      <c r="H74" s="207"/>
      <c r="I74" s="207"/>
      <c r="J74" s="207"/>
      <c r="K74" s="207"/>
      <c r="L74" s="207"/>
      <c r="M74" s="202"/>
      <c r="N74" s="214">
        <f>'3a. Maintenance Expenditure'!Z63</f>
        <v>0</v>
      </c>
      <c r="O74" s="214">
        <f>'3a. Maintenance Expenditure'!AA63</f>
        <v>0</v>
      </c>
      <c r="P74" s="214">
        <f>'3a. Maintenance Expenditure'!AB63</f>
        <v>0</v>
      </c>
      <c r="Q74" s="207"/>
      <c r="R74" s="207"/>
      <c r="S74" s="207"/>
      <c r="T74" s="207"/>
      <c r="U74" s="207"/>
      <c r="V74" s="202"/>
      <c r="W74" s="210"/>
      <c r="X74" s="210"/>
      <c r="Y74" s="210"/>
      <c r="Z74" s="207"/>
      <c r="AA74" s="207"/>
      <c r="AB74" s="207"/>
      <c r="AC74" s="207"/>
      <c r="AD74" s="207"/>
      <c r="AE74" s="202"/>
      <c r="AF74" s="207"/>
      <c r="AG74" s="207"/>
      <c r="AH74" s="207"/>
      <c r="AI74" s="207"/>
      <c r="AJ74" s="207"/>
      <c r="AK74" s="202"/>
      <c r="AL74" s="207"/>
      <c r="AM74" s="207"/>
      <c r="AN74" s="207"/>
      <c r="AO74" s="207"/>
      <c r="AP74" s="207"/>
      <c r="AQ74" s="202"/>
    </row>
    <row r="75" spans="1:44">
      <c r="B75" s="164" t="s">
        <v>1044</v>
      </c>
      <c r="C75" s="164" t="s">
        <v>923</v>
      </c>
      <c r="D75" s="49" t="s">
        <v>408</v>
      </c>
      <c r="E75" s="48" t="s">
        <v>131</v>
      </c>
      <c r="F75" s="49" t="s">
        <v>414</v>
      </c>
      <c r="G75" s="50" t="s">
        <v>10</v>
      </c>
      <c r="H75" s="207"/>
      <c r="I75" s="207"/>
      <c r="J75" s="207"/>
      <c r="K75" s="207"/>
      <c r="L75" s="207"/>
      <c r="M75" s="202"/>
      <c r="N75" s="214">
        <f>'3a. Maintenance Expenditure'!Z70</f>
        <v>0</v>
      </c>
      <c r="O75" s="214">
        <f>'3a. Maintenance Expenditure'!AA70</f>
        <v>0</v>
      </c>
      <c r="P75" s="214">
        <f>'3a. Maintenance Expenditure'!AB70</f>
        <v>0</v>
      </c>
      <c r="Q75" s="207"/>
      <c r="R75" s="207"/>
      <c r="S75" s="207"/>
      <c r="T75" s="207"/>
      <c r="U75" s="207"/>
      <c r="V75" s="202"/>
      <c r="W75" s="210"/>
      <c r="X75" s="210"/>
      <c r="Y75" s="210"/>
      <c r="Z75" s="207"/>
      <c r="AA75" s="207"/>
      <c r="AB75" s="207"/>
      <c r="AC75" s="207"/>
      <c r="AD75" s="207"/>
      <c r="AE75" s="202"/>
      <c r="AF75" s="207"/>
      <c r="AG75" s="207"/>
      <c r="AH75" s="207"/>
      <c r="AI75" s="207"/>
      <c r="AJ75" s="207"/>
      <c r="AK75" s="202"/>
      <c r="AL75" s="207"/>
      <c r="AM75" s="207"/>
      <c r="AN75" s="207"/>
      <c r="AO75" s="207"/>
      <c r="AP75" s="207"/>
      <c r="AQ75" s="202"/>
    </row>
    <row r="76" spans="1:44">
      <c r="B76" s="164" t="s">
        <v>1045</v>
      </c>
      <c r="C76" s="164" t="s">
        <v>925</v>
      </c>
      <c r="D76" s="49" t="s">
        <v>409</v>
      </c>
      <c r="E76" s="48" t="s">
        <v>1004</v>
      </c>
      <c r="F76" s="49" t="s">
        <v>137</v>
      </c>
      <c r="G76" s="50" t="s">
        <v>10</v>
      </c>
      <c r="H76" s="207"/>
      <c r="I76" s="207"/>
      <c r="J76" s="207"/>
      <c r="K76" s="207"/>
      <c r="L76" s="207"/>
      <c r="M76" s="202"/>
      <c r="N76" s="214">
        <f>'3a. Maintenance Expenditure'!Z72</f>
        <v>0</v>
      </c>
      <c r="O76" s="214">
        <f>'3a. Maintenance Expenditure'!AA72</f>
        <v>0</v>
      </c>
      <c r="P76" s="214">
        <f>'3a. Maintenance Expenditure'!AB72</f>
        <v>0</v>
      </c>
      <c r="Q76" s="207"/>
      <c r="R76" s="207"/>
      <c r="S76" s="207"/>
      <c r="T76" s="207"/>
      <c r="U76" s="207"/>
      <c r="V76" s="202"/>
      <c r="W76" s="210"/>
      <c r="X76" s="210"/>
      <c r="Y76" s="210"/>
      <c r="Z76" s="207"/>
      <c r="AA76" s="207"/>
      <c r="AB76" s="207"/>
      <c r="AC76" s="207"/>
      <c r="AD76" s="207"/>
      <c r="AE76" s="202"/>
      <c r="AF76" s="207"/>
      <c r="AG76" s="207"/>
      <c r="AH76" s="207"/>
      <c r="AI76" s="207"/>
      <c r="AJ76" s="207"/>
      <c r="AK76" s="202"/>
      <c r="AL76" s="207"/>
      <c r="AM76" s="207"/>
      <c r="AN76" s="207"/>
      <c r="AO76" s="207"/>
      <c r="AP76" s="207"/>
      <c r="AQ76" s="202"/>
    </row>
    <row r="77" spans="1:44">
      <c r="B77" s="164" t="s">
        <v>1046</v>
      </c>
      <c r="C77" s="164" t="s">
        <v>926</v>
      </c>
      <c r="D77" s="49" t="s">
        <v>409</v>
      </c>
      <c r="E77" s="48" t="s">
        <v>1004</v>
      </c>
      <c r="F77" s="49" t="s">
        <v>138</v>
      </c>
      <c r="G77" s="50" t="s">
        <v>10</v>
      </c>
      <c r="H77" s="207"/>
      <c r="I77" s="207"/>
      <c r="J77" s="207"/>
      <c r="K77" s="207"/>
      <c r="L77" s="207"/>
      <c r="M77" s="202"/>
      <c r="N77" s="214">
        <f>'3a. Maintenance Expenditure'!Z73</f>
        <v>0</v>
      </c>
      <c r="O77" s="214">
        <f>'3a. Maintenance Expenditure'!AA73</f>
        <v>0</v>
      </c>
      <c r="P77" s="214">
        <f>'3a. Maintenance Expenditure'!AB73</f>
        <v>0</v>
      </c>
      <c r="Q77" s="207"/>
      <c r="R77" s="207"/>
      <c r="S77" s="207"/>
      <c r="T77" s="207"/>
      <c r="U77" s="207"/>
      <c r="V77" s="202"/>
      <c r="W77" s="210"/>
      <c r="X77" s="210"/>
      <c r="Y77" s="210"/>
      <c r="Z77" s="207"/>
      <c r="AA77" s="207"/>
      <c r="AB77" s="207"/>
      <c r="AC77" s="207"/>
      <c r="AD77" s="207"/>
      <c r="AE77" s="202"/>
      <c r="AF77" s="207"/>
      <c r="AG77" s="207"/>
      <c r="AH77" s="207"/>
      <c r="AI77" s="207"/>
      <c r="AJ77" s="207"/>
      <c r="AK77" s="202"/>
      <c r="AL77" s="207"/>
      <c r="AM77" s="207"/>
      <c r="AN77" s="207"/>
      <c r="AO77" s="207"/>
      <c r="AP77" s="207"/>
      <c r="AQ77" s="202"/>
    </row>
    <row r="78" spans="1:44">
      <c r="B78" s="164" t="s">
        <v>1047</v>
      </c>
      <c r="C78" s="164" t="s">
        <v>929</v>
      </c>
      <c r="D78" s="49" t="s">
        <v>409</v>
      </c>
      <c r="E78" s="48" t="s">
        <v>1004</v>
      </c>
      <c r="F78" s="49" t="s">
        <v>140</v>
      </c>
      <c r="G78" s="50" t="s">
        <v>10</v>
      </c>
      <c r="H78" s="207"/>
      <c r="I78" s="207"/>
      <c r="J78" s="207"/>
      <c r="K78" s="207"/>
      <c r="L78" s="207"/>
      <c r="M78" s="202"/>
      <c r="N78" s="214">
        <f>'3a. Maintenance Expenditure'!Z76</f>
        <v>0</v>
      </c>
      <c r="O78" s="214">
        <f>'3a. Maintenance Expenditure'!AA76</f>
        <v>0</v>
      </c>
      <c r="P78" s="214">
        <f>'3a. Maintenance Expenditure'!AB76</f>
        <v>0</v>
      </c>
      <c r="Q78" s="207"/>
      <c r="R78" s="207"/>
      <c r="S78" s="207"/>
      <c r="T78" s="207"/>
      <c r="U78" s="207"/>
      <c r="V78" s="202"/>
      <c r="W78" s="210"/>
      <c r="X78" s="210"/>
      <c r="Y78" s="210"/>
      <c r="Z78" s="207"/>
      <c r="AA78" s="207"/>
      <c r="AB78" s="207"/>
      <c r="AC78" s="207"/>
      <c r="AD78" s="207"/>
      <c r="AE78" s="202"/>
      <c r="AF78" s="207"/>
      <c r="AG78" s="207"/>
      <c r="AH78" s="207"/>
      <c r="AI78" s="207"/>
      <c r="AJ78" s="207"/>
      <c r="AK78" s="202"/>
      <c r="AL78" s="207"/>
      <c r="AM78" s="207"/>
      <c r="AN78" s="207"/>
      <c r="AO78" s="207"/>
      <c r="AP78" s="207"/>
      <c r="AQ78" s="202"/>
    </row>
    <row r="79" spans="1:44">
      <c r="B79" s="164" t="s">
        <v>1048</v>
      </c>
      <c r="C79" s="164" t="s">
        <v>931</v>
      </c>
      <c r="D79" s="49" t="s">
        <v>409</v>
      </c>
      <c r="E79" s="48" t="s">
        <v>1005</v>
      </c>
      <c r="F79" s="49" t="s">
        <v>744</v>
      </c>
      <c r="G79" s="49" t="s">
        <v>142</v>
      </c>
      <c r="H79" s="207"/>
      <c r="I79" s="207"/>
      <c r="J79" s="207"/>
      <c r="K79" s="207"/>
      <c r="L79" s="207"/>
      <c r="M79" s="202"/>
      <c r="N79" s="214">
        <f>'3a. Maintenance Expenditure'!Z78</f>
        <v>0</v>
      </c>
      <c r="O79" s="214">
        <f>'3a. Maintenance Expenditure'!AA78</f>
        <v>0</v>
      </c>
      <c r="P79" s="214">
        <f>'3a. Maintenance Expenditure'!AB78</f>
        <v>0</v>
      </c>
      <c r="Q79" s="207"/>
      <c r="R79" s="207"/>
      <c r="S79" s="207"/>
      <c r="T79" s="207"/>
      <c r="U79" s="207"/>
      <c r="V79" s="202"/>
      <c r="W79" s="210"/>
      <c r="X79" s="210"/>
      <c r="Y79" s="210"/>
      <c r="Z79" s="207"/>
      <c r="AA79" s="207"/>
      <c r="AB79" s="207"/>
      <c r="AC79" s="207"/>
      <c r="AD79" s="207"/>
      <c r="AE79" s="202"/>
      <c r="AF79" s="207"/>
      <c r="AG79" s="207"/>
      <c r="AH79" s="207"/>
      <c r="AI79" s="207"/>
      <c r="AJ79" s="207"/>
      <c r="AK79" s="202"/>
      <c r="AL79" s="207"/>
      <c r="AM79" s="207"/>
      <c r="AN79" s="207"/>
      <c r="AO79" s="207"/>
      <c r="AP79" s="207"/>
      <c r="AQ79" s="202"/>
    </row>
    <row r="80" spans="1:44">
      <c r="B80" s="164" t="s">
        <v>1049</v>
      </c>
      <c r="C80" s="164" t="s">
        <v>932</v>
      </c>
      <c r="D80" s="49" t="s">
        <v>409</v>
      </c>
      <c r="E80" s="48" t="s">
        <v>1005</v>
      </c>
      <c r="F80" s="49" t="s">
        <v>744</v>
      </c>
      <c r="G80" s="49" t="s">
        <v>143</v>
      </c>
      <c r="H80" s="207"/>
      <c r="I80" s="207"/>
      <c r="J80" s="207"/>
      <c r="K80" s="207"/>
      <c r="L80" s="207"/>
      <c r="M80" s="202"/>
      <c r="N80" s="214">
        <f>'3a. Maintenance Expenditure'!Z79</f>
        <v>0</v>
      </c>
      <c r="O80" s="214">
        <f>'3a. Maintenance Expenditure'!AA79</f>
        <v>0</v>
      </c>
      <c r="P80" s="214">
        <f>'3a. Maintenance Expenditure'!AB79</f>
        <v>0</v>
      </c>
      <c r="Q80" s="207"/>
      <c r="R80" s="207"/>
      <c r="S80" s="207"/>
      <c r="T80" s="207"/>
      <c r="U80" s="207"/>
      <c r="V80" s="202"/>
      <c r="W80" s="210"/>
      <c r="X80" s="210"/>
      <c r="Y80" s="210"/>
      <c r="Z80" s="207"/>
      <c r="AA80" s="207"/>
      <c r="AB80" s="207"/>
      <c r="AC80" s="207"/>
      <c r="AD80" s="207"/>
      <c r="AE80" s="202"/>
      <c r="AF80" s="207"/>
      <c r="AG80" s="207"/>
      <c r="AH80" s="207"/>
      <c r="AI80" s="207"/>
      <c r="AJ80" s="207"/>
      <c r="AK80" s="202"/>
      <c r="AL80" s="207"/>
      <c r="AM80" s="207"/>
      <c r="AN80" s="207"/>
      <c r="AO80" s="207"/>
      <c r="AP80" s="207"/>
      <c r="AQ80" s="202"/>
    </row>
    <row r="81" spans="1:44">
      <c r="B81" s="164" t="s">
        <v>1050</v>
      </c>
      <c r="C81" s="164" t="s">
        <v>933</v>
      </c>
      <c r="D81" s="49" t="s">
        <v>409</v>
      </c>
      <c r="E81" s="48" t="s">
        <v>1005</v>
      </c>
      <c r="F81" s="49" t="s">
        <v>744</v>
      </c>
      <c r="G81" s="49" t="s">
        <v>144</v>
      </c>
      <c r="H81" s="207"/>
      <c r="I81" s="207"/>
      <c r="J81" s="207"/>
      <c r="K81" s="207"/>
      <c r="L81" s="207"/>
      <c r="M81" s="202"/>
      <c r="N81" s="214">
        <f>'3a. Maintenance Expenditure'!Z80</f>
        <v>0</v>
      </c>
      <c r="O81" s="214">
        <f>'3a. Maintenance Expenditure'!AA80</f>
        <v>0</v>
      </c>
      <c r="P81" s="214">
        <f>'3a. Maintenance Expenditure'!AB80</f>
        <v>0</v>
      </c>
      <c r="Q81" s="207"/>
      <c r="R81" s="207"/>
      <c r="S81" s="207"/>
      <c r="T81" s="207"/>
      <c r="U81" s="207"/>
      <c r="V81" s="202"/>
      <c r="W81" s="210"/>
      <c r="X81" s="210"/>
      <c r="Y81" s="210"/>
      <c r="Z81" s="207"/>
      <c r="AA81" s="207"/>
      <c r="AB81" s="207"/>
      <c r="AC81" s="207"/>
      <c r="AD81" s="207"/>
      <c r="AE81" s="202"/>
      <c r="AF81" s="207"/>
      <c r="AG81" s="207"/>
      <c r="AH81" s="207"/>
      <c r="AI81" s="207"/>
      <c r="AJ81" s="207"/>
      <c r="AK81" s="202"/>
      <c r="AL81" s="207"/>
      <c r="AM81" s="207"/>
      <c r="AN81" s="207"/>
      <c r="AO81" s="207"/>
      <c r="AP81" s="207"/>
      <c r="AQ81" s="202"/>
    </row>
    <row r="82" spans="1:44">
      <c r="B82" s="164" t="s">
        <v>1051</v>
      </c>
      <c r="C82" s="164" t="s">
        <v>934</v>
      </c>
      <c r="D82" s="49" t="s">
        <v>409</v>
      </c>
      <c r="E82" s="48" t="s">
        <v>1005</v>
      </c>
      <c r="F82" s="49" t="s">
        <v>744</v>
      </c>
      <c r="G82" s="49" t="s">
        <v>145</v>
      </c>
      <c r="H82" s="207"/>
      <c r="I82" s="207"/>
      <c r="J82" s="207"/>
      <c r="K82" s="207"/>
      <c r="L82" s="207"/>
      <c r="M82" s="202"/>
      <c r="N82" s="214">
        <f>'3a. Maintenance Expenditure'!Z81</f>
        <v>0</v>
      </c>
      <c r="O82" s="214">
        <f>'3a. Maintenance Expenditure'!AA81</f>
        <v>0</v>
      </c>
      <c r="P82" s="214">
        <f>'3a. Maintenance Expenditure'!AB81</f>
        <v>0</v>
      </c>
      <c r="Q82" s="207"/>
      <c r="R82" s="207"/>
      <c r="S82" s="207"/>
      <c r="T82" s="207"/>
      <c r="U82" s="207"/>
      <c r="V82" s="202"/>
      <c r="W82" s="210"/>
      <c r="X82" s="210"/>
      <c r="Y82" s="210"/>
      <c r="Z82" s="207"/>
      <c r="AA82" s="207"/>
      <c r="AB82" s="207"/>
      <c r="AC82" s="207"/>
      <c r="AD82" s="207"/>
      <c r="AE82" s="202"/>
      <c r="AF82" s="207"/>
      <c r="AG82" s="207"/>
      <c r="AH82" s="207"/>
      <c r="AI82" s="207"/>
      <c r="AJ82" s="207"/>
      <c r="AK82" s="202"/>
      <c r="AL82" s="207"/>
      <c r="AM82" s="207"/>
      <c r="AN82" s="207"/>
      <c r="AO82" s="207"/>
      <c r="AP82" s="207"/>
      <c r="AQ82" s="202"/>
    </row>
    <row r="83" spans="1:44">
      <c r="B83" s="164" t="s">
        <v>1052</v>
      </c>
      <c r="C83" s="164" t="s">
        <v>935</v>
      </c>
      <c r="D83" s="49" t="s">
        <v>409</v>
      </c>
      <c r="E83" s="48" t="s">
        <v>1005</v>
      </c>
      <c r="F83" s="49" t="s">
        <v>744</v>
      </c>
      <c r="G83" s="49" t="s">
        <v>146</v>
      </c>
      <c r="H83" s="207"/>
      <c r="I83" s="207"/>
      <c r="J83" s="207"/>
      <c r="K83" s="207"/>
      <c r="L83" s="207"/>
      <c r="M83" s="202"/>
      <c r="N83" s="214">
        <f>'3a. Maintenance Expenditure'!Z82</f>
        <v>0</v>
      </c>
      <c r="O83" s="214">
        <f>'3a. Maintenance Expenditure'!AA82</f>
        <v>0</v>
      </c>
      <c r="P83" s="214">
        <f>'3a. Maintenance Expenditure'!AB82</f>
        <v>0</v>
      </c>
      <c r="Q83" s="207"/>
      <c r="R83" s="207"/>
      <c r="S83" s="207"/>
      <c r="T83" s="207"/>
      <c r="U83" s="207"/>
      <c r="V83" s="202"/>
      <c r="W83" s="210"/>
      <c r="X83" s="210"/>
      <c r="Y83" s="210"/>
      <c r="Z83" s="207"/>
      <c r="AA83" s="207"/>
      <c r="AB83" s="207"/>
      <c r="AC83" s="207"/>
      <c r="AD83" s="207"/>
      <c r="AE83" s="202"/>
      <c r="AF83" s="207"/>
      <c r="AG83" s="207"/>
      <c r="AH83" s="207"/>
      <c r="AI83" s="207"/>
      <c r="AJ83" s="207"/>
      <c r="AK83" s="202"/>
      <c r="AL83" s="207"/>
      <c r="AM83" s="207"/>
      <c r="AN83" s="207"/>
      <c r="AO83" s="207"/>
      <c r="AP83" s="207"/>
      <c r="AQ83" s="202"/>
    </row>
    <row r="84" spans="1:44">
      <c r="B84" s="164" t="s">
        <v>1053</v>
      </c>
      <c r="C84" s="164" t="s">
        <v>936</v>
      </c>
      <c r="D84" s="49" t="s">
        <v>409</v>
      </c>
      <c r="E84" s="48" t="s">
        <v>1005</v>
      </c>
      <c r="F84" s="49" t="s">
        <v>744</v>
      </c>
      <c r="G84" s="50" t="s">
        <v>10</v>
      </c>
      <c r="H84" s="207"/>
      <c r="I84" s="207"/>
      <c r="J84" s="207"/>
      <c r="K84" s="207"/>
      <c r="L84" s="207"/>
      <c r="M84" s="202"/>
      <c r="N84" s="214">
        <f>'3a. Maintenance Expenditure'!Z83</f>
        <v>0</v>
      </c>
      <c r="O84" s="214">
        <f>'3a. Maintenance Expenditure'!AA83</f>
        <v>0</v>
      </c>
      <c r="P84" s="214">
        <f>'3a. Maintenance Expenditure'!AB83</f>
        <v>0</v>
      </c>
      <c r="Q84" s="207"/>
      <c r="R84" s="207"/>
      <c r="S84" s="207"/>
      <c r="T84" s="207"/>
      <c r="U84" s="207"/>
      <c r="V84" s="202"/>
      <c r="W84" s="210"/>
      <c r="X84" s="210"/>
      <c r="Y84" s="210"/>
      <c r="Z84" s="207"/>
      <c r="AA84" s="207"/>
      <c r="AB84" s="207"/>
      <c r="AC84" s="207"/>
      <c r="AD84" s="207"/>
      <c r="AE84" s="202"/>
      <c r="AF84" s="207"/>
      <c r="AG84" s="207"/>
      <c r="AH84" s="207"/>
      <c r="AI84" s="207"/>
      <c r="AJ84" s="207"/>
      <c r="AK84" s="202"/>
      <c r="AL84" s="207"/>
      <c r="AM84" s="207"/>
      <c r="AN84" s="207"/>
      <c r="AO84" s="207"/>
      <c r="AP84" s="207"/>
      <c r="AQ84" s="202"/>
    </row>
    <row r="85" spans="1:44">
      <c r="B85" s="164" t="s">
        <v>1054</v>
      </c>
      <c r="C85" s="164" t="s">
        <v>937</v>
      </c>
      <c r="D85" s="49" t="s">
        <v>409</v>
      </c>
      <c r="E85" s="48" t="s">
        <v>1005</v>
      </c>
      <c r="F85" s="49" t="s">
        <v>828</v>
      </c>
      <c r="G85" s="49" t="s">
        <v>108</v>
      </c>
      <c r="H85" s="207"/>
      <c r="I85" s="207"/>
      <c r="J85" s="207"/>
      <c r="K85" s="207"/>
      <c r="L85" s="207"/>
      <c r="M85" s="202"/>
      <c r="N85" s="214">
        <f>'3a. Maintenance Expenditure'!Z84</f>
        <v>0</v>
      </c>
      <c r="O85" s="214">
        <f>'3a. Maintenance Expenditure'!AA84</f>
        <v>0</v>
      </c>
      <c r="P85" s="214">
        <f>'3a. Maintenance Expenditure'!AB84</f>
        <v>0</v>
      </c>
      <c r="Q85" s="207"/>
      <c r="R85" s="207"/>
      <c r="S85" s="207"/>
      <c r="T85" s="207"/>
      <c r="U85" s="207"/>
      <c r="V85" s="202"/>
      <c r="W85" s="210"/>
      <c r="X85" s="210"/>
      <c r="Y85" s="210"/>
      <c r="Z85" s="207"/>
      <c r="AA85" s="207"/>
      <c r="AB85" s="207"/>
      <c r="AC85" s="207"/>
      <c r="AD85" s="207"/>
      <c r="AE85" s="202"/>
      <c r="AF85" s="207"/>
      <c r="AG85" s="207"/>
      <c r="AH85" s="207"/>
      <c r="AI85" s="207"/>
      <c r="AJ85" s="207"/>
      <c r="AK85" s="202"/>
      <c r="AL85" s="207"/>
      <c r="AM85" s="207"/>
      <c r="AN85" s="207"/>
      <c r="AO85" s="207"/>
      <c r="AP85" s="207"/>
      <c r="AQ85" s="202"/>
    </row>
    <row r="86" spans="1:44">
      <c r="B86" s="164" t="s">
        <v>1055</v>
      </c>
      <c r="C86" s="164" t="s">
        <v>938</v>
      </c>
      <c r="D86" s="49" t="s">
        <v>409</v>
      </c>
      <c r="E86" s="48" t="s">
        <v>131</v>
      </c>
      <c r="F86" s="48" t="s">
        <v>415</v>
      </c>
      <c r="G86" s="50" t="s">
        <v>10</v>
      </c>
      <c r="H86" s="207"/>
      <c r="I86" s="207"/>
      <c r="J86" s="207"/>
      <c r="K86" s="207"/>
      <c r="L86" s="207"/>
      <c r="M86" s="202"/>
      <c r="N86" s="214">
        <f>'3a. Maintenance Expenditure'!Z85</f>
        <v>0</v>
      </c>
      <c r="O86" s="214">
        <f>'3a. Maintenance Expenditure'!AA85</f>
        <v>0</v>
      </c>
      <c r="P86" s="214">
        <f>'3a. Maintenance Expenditure'!AB85</f>
        <v>0</v>
      </c>
      <c r="Q86" s="207"/>
      <c r="R86" s="207"/>
      <c r="S86" s="207"/>
      <c r="T86" s="207"/>
      <c r="U86" s="207"/>
      <c r="V86" s="202"/>
      <c r="W86" s="210"/>
      <c r="X86" s="210"/>
      <c r="Y86" s="210"/>
      <c r="Z86" s="207"/>
      <c r="AA86" s="207"/>
      <c r="AB86" s="207"/>
      <c r="AC86" s="207"/>
      <c r="AD86" s="207"/>
      <c r="AE86" s="202"/>
      <c r="AF86" s="207"/>
      <c r="AG86" s="207"/>
      <c r="AH86" s="207"/>
      <c r="AI86" s="207"/>
      <c r="AJ86" s="207"/>
      <c r="AK86" s="202"/>
      <c r="AL86" s="207"/>
      <c r="AM86" s="207"/>
      <c r="AN86" s="207"/>
      <c r="AO86" s="207"/>
      <c r="AP86" s="207"/>
      <c r="AQ86" s="202"/>
    </row>
    <row r="87" spans="1:44">
      <c r="B87" s="164" t="s">
        <v>1056</v>
      </c>
      <c r="C87" s="164" t="s">
        <v>940</v>
      </c>
      <c r="D87" s="49" t="s">
        <v>421</v>
      </c>
      <c r="E87" s="48" t="s">
        <v>147</v>
      </c>
      <c r="F87" s="48" t="s">
        <v>148</v>
      </c>
      <c r="G87" s="48" t="s">
        <v>241</v>
      </c>
      <c r="H87" s="207"/>
      <c r="I87" s="207"/>
      <c r="J87" s="207"/>
      <c r="K87" s="207"/>
      <c r="L87" s="207"/>
      <c r="M87" s="202"/>
      <c r="N87" s="214">
        <f>'3a. Maintenance Expenditure'!Z87</f>
        <v>0</v>
      </c>
      <c r="O87" s="214">
        <f>'3a. Maintenance Expenditure'!AA87</f>
        <v>0</v>
      </c>
      <c r="P87" s="214">
        <f>'3a. Maintenance Expenditure'!AB87</f>
        <v>0</v>
      </c>
      <c r="Q87" s="207"/>
      <c r="R87" s="207"/>
      <c r="S87" s="207"/>
      <c r="T87" s="207"/>
      <c r="U87" s="207"/>
      <c r="V87" s="202"/>
      <c r="W87" s="210"/>
      <c r="X87" s="210"/>
      <c r="Y87" s="210"/>
      <c r="Z87" s="207"/>
      <c r="AA87" s="207"/>
      <c r="AB87" s="207"/>
      <c r="AC87" s="207"/>
      <c r="AD87" s="207"/>
      <c r="AE87" s="202"/>
      <c r="AF87" s="207"/>
      <c r="AG87" s="207"/>
      <c r="AH87" s="207"/>
      <c r="AI87" s="207"/>
      <c r="AJ87" s="207"/>
      <c r="AK87" s="202"/>
      <c r="AL87" s="207"/>
      <c r="AM87" s="207"/>
      <c r="AN87" s="207"/>
      <c r="AO87" s="207"/>
      <c r="AP87" s="207"/>
      <c r="AQ87" s="202"/>
    </row>
    <row r="88" spans="1:44" s="160" customFormat="1">
      <c r="A88" s="157"/>
      <c r="B88" s="164" t="s">
        <v>1057</v>
      </c>
      <c r="C88" s="164" t="s">
        <v>941</v>
      </c>
      <c r="D88" s="49" t="s">
        <v>421</v>
      </c>
      <c r="E88" s="48" t="s">
        <v>147</v>
      </c>
      <c r="F88" s="48" t="s">
        <v>148</v>
      </c>
      <c r="G88" s="48" t="s">
        <v>242</v>
      </c>
      <c r="H88" s="207"/>
      <c r="I88" s="207"/>
      <c r="J88" s="207"/>
      <c r="K88" s="207"/>
      <c r="L88" s="207"/>
      <c r="M88" s="202"/>
      <c r="N88" s="214">
        <f>'3a. Maintenance Expenditure'!Z88</f>
        <v>0</v>
      </c>
      <c r="O88" s="214">
        <f>'3a. Maintenance Expenditure'!AA88</f>
        <v>0</v>
      </c>
      <c r="P88" s="214">
        <f>'3a. Maintenance Expenditure'!AB88</f>
        <v>0</v>
      </c>
      <c r="Q88" s="207"/>
      <c r="R88" s="207"/>
      <c r="S88" s="207"/>
      <c r="T88" s="207"/>
      <c r="U88" s="207"/>
      <c r="V88" s="202"/>
      <c r="W88" s="210"/>
      <c r="X88" s="210"/>
      <c r="Y88" s="210"/>
      <c r="Z88" s="207"/>
      <c r="AA88" s="207"/>
      <c r="AB88" s="207"/>
      <c r="AC88" s="207"/>
      <c r="AD88" s="207"/>
      <c r="AE88" s="202"/>
      <c r="AF88" s="207"/>
      <c r="AG88" s="207"/>
      <c r="AH88" s="207"/>
      <c r="AI88" s="207"/>
      <c r="AJ88" s="207"/>
      <c r="AK88" s="202"/>
      <c r="AL88" s="207"/>
      <c r="AM88" s="207"/>
      <c r="AN88" s="207"/>
      <c r="AO88" s="207"/>
      <c r="AP88" s="207"/>
      <c r="AQ88" s="202"/>
      <c r="AR88" s="157"/>
    </row>
    <row r="89" spans="1:44">
      <c r="B89" s="164" t="s">
        <v>1058</v>
      </c>
      <c r="C89" s="164" t="s">
        <v>942</v>
      </c>
      <c r="D89" s="49" t="s">
        <v>421</v>
      </c>
      <c r="E89" s="48" t="s">
        <v>147</v>
      </c>
      <c r="F89" s="48" t="s">
        <v>148</v>
      </c>
      <c r="G89" s="48" t="s">
        <v>149</v>
      </c>
      <c r="H89" s="207"/>
      <c r="I89" s="207"/>
      <c r="J89" s="207"/>
      <c r="K89" s="207"/>
      <c r="L89" s="207"/>
      <c r="M89" s="202"/>
      <c r="N89" s="214">
        <f>'3a. Maintenance Expenditure'!Z89</f>
        <v>0</v>
      </c>
      <c r="O89" s="214">
        <f>'3a. Maintenance Expenditure'!AA89</f>
        <v>0</v>
      </c>
      <c r="P89" s="214">
        <f>'3a. Maintenance Expenditure'!AB89</f>
        <v>0</v>
      </c>
      <c r="Q89" s="207"/>
      <c r="R89" s="207"/>
      <c r="S89" s="207"/>
      <c r="T89" s="207"/>
      <c r="U89" s="207"/>
      <c r="V89" s="202"/>
      <c r="W89" s="210"/>
      <c r="X89" s="210"/>
      <c r="Y89" s="210"/>
      <c r="Z89" s="207"/>
      <c r="AA89" s="207"/>
      <c r="AB89" s="207"/>
      <c r="AC89" s="207"/>
      <c r="AD89" s="207"/>
      <c r="AE89" s="202"/>
      <c r="AF89" s="207"/>
      <c r="AG89" s="207"/>
      <c r="AH89" s="207"/>
      <c r="AI89" s="207"/>
      <c r="AJ89" s="207"/>
      <c r="AK89" s="202"/>
      <c r="AL89" s="207"/>
      <c r="AM89" s="207"/>
      <c r="AN89" s="207"/>
      <c r="AO89" s="207"/>
      <c r="AP89" s="207"/>
      <c r="AQ89" s="202"/>
    </row>
    <row r="90" spans="1:44">
      <c r="B90" s="164" t="s">
        <v>1059</v>
      </c>
      <c r="C90" s="164" t="s">
        <v>943</v>
      </c>
      <c r="D90" s="49" t="s">
        <v>421</v>
      </c>
      <c r="E90" s="48" t="s">
        <v>147</v>
      </c>
      <c r="F90" s="48" t="s">
        <v>148</v>
      </c>
      <c r="G90" s="48" t="s">
        <v>150</v>
      </c>
      <c r="H90" s="207"/>
      <c r="I90" s="207"/>
      <c r="J90" s="207"/>
      <c r="K90" s="207"/>
      <c r="L90" s="207"/>
      <c r="M90" s="202"/>
      <c r="N90" s="214">
        <f>'3a. Maintenance Expenditure'!Z90</f>
        <v>0</v>
      </c>
      <c r="O90" s="214">
        <f>'3a. Maintenance Expenditure'!AA90</f>
        <v>0</v>
      </c>
      <c r="P90" s="214">
        <f>'3a. Maintenance Expenditure'!AB90</f>
        <v>0</v>
      </c>
      <c r="Q90" s="207"/>
      <c r="R90" s="207"/>
      <c r="S90" s="207"/>
      <c r="T90" s="207"/>
      <c r="U90" s="207"/>
      <c r="V90" s="202"/>
      <c r="W90" s="210"/>
      <c r="X90" s="210"/>
      <c r="Y90" s="210"/>
      <c r="Z90" s="207"/>
      <c r="AA90" s="207"/>
      <c r="AB90" s="207"/>
      <c r="AC90" s="207"/>
      <c r="AD90" s="207"/>
      <c r="AE90" s="202"/>
      <c r="AF90" s="207"/>
      <c r="AG90" s="207"/>
      <c r="AH90" s="207"/>
      <c r="AI90" s="207"/>
      <c r="AJ90" s="207"/>
      <c r="AK90" s="202"/>
      <c r="AL90" s="207"/>
      <c r="AM90" s="207"/>
      <c r="AN90" s="207"/>
      <c r="AO90" s="207"/>
      <c r="AP90" s="207"/>
      <c r="AQ90" s="202"/>
    </row>
    <row r="91" spans="1:44">
      <c r="B91" s="164" t="s">
        <v>1060</v>
      </c>
      <c r="C91" s="164" t="s">
        <v>944</v>
      </c>
      <c r="D91" s="49" t="s">
        <v>421</v>
      </c>
      <c r="E91" s="48" t="s">
        <v>147</v>
      </c>
      <c r="F91" s="48" t="s">
        <v>148</v>
      </c>
      <c r="G91" s="48" t="s">
        <v>151</v>
      </c>
      <c r="H91" s="207"/>
      <c r="I91" s="207"/>
      <c r="J91" s="207"/>
      <c r="K91" s="207"/>
      <c r="L91" s="207"/>
      <c r="M91" s="202"/>
      <c r="N91" s="214">
        <f>'3a. Maintenance Expenditure'!Z91</f>
        <v>0</v>
      </c>
      <c r="O91" s="214">
        <f>'3a. Maintenance Expenditure'!AA91</f>
        <v>0</v>
      </c>
      <c r="P91" s="214">
        <f>'3a. Maintenance Expenditure'!AB91</f>
        <v>0</v>
      </c>
      <c r="Q91" s="207"/>
      <c r="R91" s="207"/>
      <c r="S91" s="207"/>
      <c r="T91" s="207"/>
      <c r="U91" s="207"/>
      <c r="V91" s="202"/>
      <c r="W91" s="210"/>
      <c r="X91" s="210"/>
      <c r="Y91" s="210"/>
      <c r="Z91" s="207"/>
      <c r="AA91" s="207"/>
      <c r="AB91" s="207"/>
      <c r="AC91" s="207"/>
      <c r="AD91" s="207"/>
      <c r="AE91" s="202"/>
      <c r="AF91" s="207"/>
      <c r="AG91" s="207"/>
      <c r="AH91" s="207"/>
      <c r="AI91" s="207"/>
      <c r="AJ91" s="207"/>
      <c r="AK91" s="202"/>
      <c r="AL91" s="207"/>
      <c r="AM91" s="207"/>
      <c r="AN91" s="207"/>
      <c r="AO91" s="207"/>
      <c r="AP91" s="207"/>
      <c r="AQ91" s="202"/>
    </row>
    <row r="92" spans="1:44">
      <c r="B92" s="164" t="s">
        <v>1061</v>
      </c>
      <c r="C92" s="164" t="s">
        <v>945</v>
      </c>
      <c r="D92" s="49" t="s">
        <v>421</v>
      </c>
      <c r="E92" s="48" t="s">
        <v>147</v>
      </c>
      <c r="F92" s="48" t="s">
        <v>148</v>
      </c>
      <c r="G92" s="48" t="s">
        <v>92</v>
      </c>
      <c r="H92" s="207"/>
      <c r="I92" s="207"/>
      <c r="J92" s="207"/>
      <c r="K92" s="207"/>
      <c r="L92" s="207"/>
      <c r="M92" s="202"/>
      <c r="N92" s="214">
        <f>'3a. Maintenance Expenditure'!Z92</f>
        <v>0</v>
      </c>
      <c r="O92" s="214">
        <f>'3a. Maintenance Expenditure'!AA92</f>
        <v>0</v>
      </c>
      <c r="P92" s="214">
        <f>'3a. Maintenance Expenditure'!AB92</f>
        <v>0</v>
      </c>
      <c r="Q92" s="207"/>
      <c r="R92" s="207"/>
      <c r="S92" s="207"/>
      <c r="T92" s="207"/>
      <c r="U92" s="207"/>
      <c r="V92" s="202"/>
      <c r="W92" s="210"/>
      <c r="X92" s="210"/>
      <c r="Y92" s="210"/>
      <c r="Z92" s="207"/>
      <c r="AA92" s="207"/>
      <c r="AB92" s="207"/>
      <c r="AC92" s="207"/>
      <c r="AD92" s="207"/>
      <c r="AE92" s="202"/>
      <c r="AF92" s="207"/>
      <c r="AG92" s="207"/>
      <c r="AH92" s="207"/>
      <c r="AI92" s="207"/>
      <c r="AJ92" s="207"/>
      <c r="AK92" s="202"/>
      <c r="AL92" s="207"/>
      <c r="AM92" s="207"/>
      <c r="AN92" s="207"/>
      <c r="AO92" s="207"/>
      <c r="AP92" s="207"/>
      <c r="AQ92" s="202"/>
    </row>
    <row r="93" spans="1:44">
      <c r="B93" s="164" t="s">
        <v>1062</v>
      </c>
      <c r="C93" s="196"/>
      <c r="D93" s="364" t="s">
        <v>964</v>
      </c>
      <c r="E93" s="365"/>
      <c r="F93" s="365"/>
      <c r="G93" s="366"/>
      <c r="H93" s="207"/>
      <c r="I93" s="207"/>
      <c r="J93" s="207"/>
      <c r="K93" s="207"/>
      <c r="L93" s="207"/>
      <c r="M93" s="202"/>
      <c r="N93" s="193">
        <f>SUM(N56:N92)</f>
        <v>0</v>
      </c>
      <c r="O93" s="193">
        <f>SUM(O56:O92)</f>
        <v>0</v>
      </c>
      <c r="P93" s="193">
        <f>SUM(P56:P92)</f>
        <v>0</v>
      </c>
      <c r="Q93" s="207"/>
      <c r="R93" s="207"/>
      <c r="S93" s="207"/>
      <c r="T93" s="207"/>
      <c r="U93" s="207"/>
      <c r="V93" s="202"/>
      <c r="W93" s="193">
        <f>SUM(W56:W92)</f>
        <v>0</v>
      </c>
      <c r="X93" s="193">
        <f>SUM(X56:X92)</f>
        <v>0</v>
      </c>
      <c r="Y93" s="193">
        <f>SUM(Y56:Y92)</f>
        <v>0</v>
      </c>
      <c r="Z93" s="207"/>
      <c r="AA93" s="207"/>
      <c r="AB93" s="207"/>
      <c r="AC93" s="207"/>
      <c r="AD93" s="207"/>
      <c r="AE93" s="202"/>
      <c r="AF93" s="207"/>
      <c r="AG93" s="207"/>
      <c r="AH93" s="207"/>
      <c r="AI93" s="207"/>
      <c r="AJ93" s="207"/>
      <c r="AK93" s="202"/>
      <c r="AL93" s="207"/>
      <c r="AM93" s="207"/>
      <c r="AN93" s="207"/>
      <c r="AO93" s="207"/>
      <c r="AP93" s="207"/>
      <c r="AQ93" s="202"/>
    </row>
    <row r="101" spans="3:3">
      <c r="C101"/>
    </row>
    <row r="102" spans="3:3">
      <c r="C102"/>
    </row>
    <row r="103" spans="3:3">
      <c r="C103"/>
    </row>
    <row r="104" spans="3:3">
      <c r="C104"/>
    </row>
    <row r="105" spans="3:3">
      <c r="C105"/>
    </row>
    <row r="106" spans="3:3">
      <c r="C106"/>
    </row>
    <row r="107" spans="3:3">
      <c r="C107"/>
    </row>
    <row r="108" spans="3:3">
      <c r="C108"/>
    </row>
    <row r="109" spans="3:3">
      <c r="C109"/>
    </row>
    <row r="110" spans="3:3">
      <c r="C110"/>
    </row>
    <row r="111" spans="3:3">
      <c r="C111"/>
    </row>
    <row r="112" spans="3:3">
      <c r="C112"/>
    </row>
    <row r="113" spans="3:3">
      <c r="C113"/>
    </row>
    <row r="114" spans="3:3">
      <c r="C114"/>
    </row>
    <row r="115" spans="3:3">
      <c r="C115"/>
    </row>
    <row r="116" spans="3:3">
      <c r="C116"/>
    </row>
    <row r="117" spans="3:3">
      <c r="C117"/>
    </row>
    <row r="118" spans="3:3">
      <c r="C118"/>
    </row>
    <row r="119" spans="3:3">
      <c r="C119"/>
    </row>
    <row r="120" spans="3:3">
      <c r="C120"/>
    </row>
    <row r="121" spans="3:3">
      <c r="C121"/>
    </row>
    <row r="122" spans="3:3">
      <c r="C122"/>
    </row>
    <row r="123" spans="3:3">
      <c r="C123"/>
    </row>
    <row r="124" spans="3:3">
      <c r="C124"/>
    </row>
    <row r="125" spans="3:3">
      <c r="C125"/>
    </row>
    <row r="126" spans="3:3">
      <c r="C126"/>
    </row>
    <row r="127" spans="3:3">
      <c r="C127"/>
    </row>
    <row r="128" spans="3:3">
      <c r="C128"/>
    </row>
    <row r="129" spans="3:3">
      <c r="C129"/>
    </row>
    <row r="130" spans="3:3">
      <c r="C130"/>
    </row>
    <row r="131" spans="3:3">
      <c r="C131"/>
    </row>
    <row r="132" spans="3:3">
      <c r="C132"/>
    </row>
    <row r="133" spans="3:3">
      <c r="C133"/>
    </row>
    <row r="134" spans="3:3">
      <c r="C134"/>
    </row>
    <row r="135" spans="3:3">
      <c r="C135"/>
    </row>
    <row r="136" spans="3:3">
      <c r="C136"/>
    </row>
    <row r="137" spans="3:3">
      <c r="C137"/>
    </row>
    <row r="138" spans="3:3">
      <c r="C138"/>
    </row>
    <row r="139" spans="3:3">
      <c r="C139"/>
    </row>
    <row r="140" spans="3:3">
      <c r="C140"/>
    </row>
    <row r="141" spans="3:3">
      <c r="C141"/>
    </row>
    <row r="142" spans="3:3">
      <c r="C142"/>
    </row>
    <row r="143" spans="3:3">
      <c r="C143"/>
    </row>
    <row r="144" spans="3:3">
      <c r="C144"/>
    </row>
    <row r="145" spans="3:3">
      <c r="C145"/>
    </row>
    <row r="146" spans="3:3">
      <c r="C146"/>
    </row>
    <row r="147" spans="3:3">
      <c r="C147"/>
    </row>
    <row r="148" spans="3:3">
      <c r="C148"/>
    </row>
    <row r="149" spans="3:3">
      <c r="C149"/>
    </row>
    <row r="150" spans="3:3">
      <c r="C150"/>
    </row>
    <row r="151" spans="3:3">
      <c r="C151"/>
    </row>
    <row r="152" spans="3:3">
      <c r="C152"/>
    </row>
    <row r="153" spans="3:3">
      <c r="C153"/>
    </row>
    <row r="154" spans="3:3">
      <c r="C154"/>
    </row>
    <row r="155" spans="3:3">
      <c r="C155"/>
    </row>
    <row r="156" spans="3:3">
      <c r="C156"/>
    </row>
    <row r="157" spans="3:3">
      <c r="C157"/>
    </row>
    <row r="158" spans="3:3">
      <c r="C158"/>
    </row>
    <row r="159" spans="3:3">
      <c r="C159"/>
    </row>
    <row r="160" spans="3:3">
      <c r="C160"/>
    </row>
    <row r="161" spans="3:3">
      <c r="C161"/>
    </row>
    <row r="162" spans="3:3">
      <c r="C162"/>
    </row>
    <row r="163" spans="3:3">
      <c r="C163"/>
    </row>
    <row r="164" spans="3:3">
      <c r="C164"/>
    </row>
    <row r="165" spans="3:3">
      <c r="C165"/>
    </row>
    <row r="166" spans="3:3">
      <c r="C166"/>
    </row>
    <row r="167" spans="3:3">
      <c r="C167"/>
    </row>
    <row r="168" spans="3:3">
      <c r="C168"/>
    </row>
    <row r="169" spans="3:3">
      <c r="C169"/>
    </row>
    <row r="170" spans="3:3">
      <c r="C170"/>
    </row>
    <row r="171" spans="3:3">
      <c r="C171"/>
    </row>
    <row r="172" spans="3:3">
      <c r="C172"/>
    </row>
    <row r="173" spans="3:3">
      <c r="C173"/>
    </row>
    <row r="174" spans="3:3">
      <c r="C174"/>
    </row>
    <row r="175" spans="3:3">
      <c r="C175"/>
    </row>
    <row r="176" spans="3:3">
      <c r="C176"/>
    </row>
    <row r="177" spans="3:3">
      <c r="C177"/>
    </row>
    <row r="178" spans="3:3">
      <c r="C178"/>
    </row>
    <row r="179" spans="3:3">
      <c r="C179"/>
    </row>
    <row r="180" spans="3:3">
      <c r="C180"/>
    </row>
    <row r="181" spans="3:3">
      <c r="C181"/>
    </row>
  </sheetData>
  <sortState xmlns:xlrd2="http://schemas.microsoft.com/office/spreadsheetml/2017/richdata2" ref="C101:C181">
    <sortCondition ref="C101:C181"/>
  </sortState>
  <mergeCells count="339">
    <mergeCell ref="B7:C7"/>
    <mergeCell ref="D7:G7"/>
    <mergeCell ref="O18:O21"/>
    <mergeCell ref="O22:O23"/>
    <mergeCell ref="O25:O26"/>
    <mergeCell ref="O28:O30"/>
    <mergeCell ref="O31:O33"/>
    <mergeCell ref="O34:O37"/>
    <mergeCell ref="O38:O41"/>
    <mergeCell ref="J22:J23"/>
    <mergeCell ref="K22:K23"/>
    <mergeCell ref="L22:L23"/>
    <mergeCell ref="B18:B19"/>
    <mergeCell ref="F18:F21"/>
    <mergeCell ref="G18:G19"/>
    <mergeCell ref="H18:H19"/>
    <mergeCell ref="I18:I19"/>
    <mergeCell ref="J18:J19"/>
    <mergeCell ref="E16:E27"/>
    <mergeCell ref="F16:F17"/>
    <mergeCell ref="K18:K19"/>
    <mergeCell ref="M22:M23"/>
    <mergeCell ref="N22:N23"/>
    <mergeCell ref="AF6:AQ6"/>
    <mergeCell ref="AL38:AL41"/>
    <mergeCell ref="AM38:AM41"/>
    <mergeCell ref="AN38:AN41"/>
    <mergeCell ref="AO38:AO41"/>
    <mergeCell ref="AP38:AP41"/>
    <mergeCell ref="AQ38:AQ41"/>
    <mergeCell ref="AL34:AL37"/>
    <mergeCell ref="AM34:AM37"/>
    <mergeCell ref="AN34:AN37"/>
    <mergeCell ref="AO34:AO37"/>
    <mergeCell ref="AP34:AP37"/>
    <mergeCell ref="AQ34:AQ37"/>
    <mergeCell ref="AL31:AL33"/>
    <mergeCell ref="AM31:AM33"/>
    <mergeCell ref="AN31:AN33"/>
    <mergeCell ref="AO31:AO33"/>
    <mergeCell ref="AP31:AP33"/>
    <mergeCell ref="AQ31:AQ33"/>
    <mergeCell ref="AL28:AL30"/>
    <mergeCell ref="AM28:AM30"/>
    <mergeCell ref="AN28:AN30"/>
    <mergeCell ref="AO28:AO30"/>
    <mergeCell ref="AP28:AP30"/>
    <mergeCell ref="AQ28:AQ30"/>
    <mergeCell ref="AL25:AL26"/>
    <mergeCell ref="AM25:AM26"/>
    <mergeCell ref="AN25:AN26"/>
    <mergeCell ref="AO25:AO26"/>
    <mergeCell ref="AP25:AP26"/>
    <mergeCell ref="AQ25:AQ26"/>
    <mergeCell ref="AL22:AL23"/>
    <mergeCell ref="AM22:AM23"/>
    <mergeCell ref="AN22:AN23"/>
    <mergeCell ref="AO22:AO23"/>
    <mergeCell ref="AP22:AP23"/>
    <mergeCell ref="AQ22:AQ23"/>
    <mergeCell ref="AL20:AL21"/>
    <mergeCell ref="AM20:AM21"/>
    <mergeCell ref="AN20:AN21"/>
    <mergeCell ref="AO20:AO21"/>
    <mergeCell ref="AP20:AP21"/>
    <mergeCell ref="AQ20:AQ21"/>
    <mergeCell ref="AL8:AP8"/>
    <mergeCell ref="AQ8:AQ9"/>
    <mergeCell ref="AL18:AL19"/>
    <mergeCell ref="AM18:AM19"/>
    <mergeCell ref="AN18:AN19"/>
    <mergeCell ref="AO18:AO19"/>
    <mergeCell ref="AP18:AP19"/>
    <mergeCell ref="AQ18:AQ19"/>
    <mergeCell ref="AF38:AF41"/>
    <mergeCell ref="AG38:AG41"/>
    <mergeCell ref="AH38:AH41"/>
    <mergeCell ref="AI38:AI41"/>
    <mergeCell ref="AJ38:AJ41"/>
    <mergeCell ref="AK38:AK41"/>
    <mergeCell ref="AF34:AF37"/>
    <mergeCell ref="AG34:AG37"/>
    <mergeCell ref="AH34:AH37"/>
    <mergeCell ref="AI34:AI37"/>
    <mergeCell ref="AJ34:AJ37"/>
    <mergeCell ref="AK34:AK37"/>
    <mergeCell ref="AF31:AF33"/>
    <mergeCell ref="AG31:AG33"/>
    <mergeCell ref="AH31:AH33"/>
    <mergeCell ref="AI31:AI33"/>
    <mergeCell ref="AJ31:AJ33"/>
    <mergeCell ref="AK31:AK33"/>
    <mergeCell ref="AF28:AF30"/>
    <mergeCell ref="AG28:AG30"/>
    <mergeCell ref="AH28:AH30"/>
    <mergeCell ref="AI28:AI30"/>
    <mergeCell ref="AJ28:AJ30"/>
    <mergeCell ref="AK28:AK30"/>
    <mergeCell ref="AF25:AF26"/>
    <mergeCell ref="AG25:AG26"/>
    <mergeCell ref="AH25:AH26"/>
    <mergeCell ref="AI25:AI26"/>
    <mergeCell ref="AJ25:AJ26"/>
    <mergeCell ref="AK25:AK26"/>
    <mergeCell ref="AF22:AF23"/>
    <mergeCell ref="AG22:AG23"/>
    <mergeCell ref="AH22:AH23"/>
    <mergeCell ref="AI22:AI23"/>
    <mergeCell ref="AJ22:AJ23"/>
    <mergeCell ref="AK22:AK23"/>
    <mergeCell ref="AF20:AF21"/>
    <mergeCell ref="AG20:AG21"/>
    <mergeCell ref="AH20:AH21"/>
    <mergeCell ref="AI20:AI21"/>
    <mergeCell ref="AJ20:AJ21"/>
    <mergeCell ref="AK20:AK21"/>
    <mergeCell ref="AF8:AJ8"/>
    <mergeCell ref="AK8:AK9"/>
    <mergeCell ref="AF18:AF19"/>
    <mergeCell ref="AG18:AG19"/>
    <mergeCell ref="AH18:AH19"/>
    <mergeCell ref="AI18:AI19"/>
    <mergeCell ref="AJ18:AJ19"/>
    <mergeCell ref="AK18:AK19"/>
    <mergeCell ref="AD38:AD41"/>
    <mergeCell ref="AE38:AE41"/>
    <mergeCell ref="U38:U41"/>
    <mergeCell ref="V38:V41"/>
    <mergeCell ref="W38:W41"/>
    <mergeCell ref="X38:X41"/>
    <mergeCell ref="Y38:Y41"/>
    <mergeCell ref="M38:M41"/>
    <mergeCell ref="N38:N41"/>
    <mergeCell ref="P38:P41"/>
    <mergeCell ref="Q38:Q41"/>
    <mergeCell ref="R38:R41"/>
    <mergeCell ref="S38:S41"/>
    <mergeCell ref="AC38:AC41"/>
    <mergeCell ref="D93:G93"/>
    <mergeCell ref="N8:P8"/>
    <mergeCell ref="D44:G44"/>
    <mergeCell ref="F42:F43"/>
    <mergeCell ref="Z38:Z41"/>
    <mergeCell ref="AA38:AA41"/>
    <mergeCell ref="AB38:AB41"/>
    <mergeCell ref="N25:N26"/>
    <mergeCell ref="P25:P26"/>
    <mergeCell ref="Q25:Q26"/>
    <mergeCell ref="R25:R26"/>
    <mergeCell ref="W22:W23"/>
    <mergeCell ref="X22:X23"/>
    <mergeCell ref="Y22:Y23"/>
    <mergeCell ref="Z22:Z23"/>
    <mergeCell ref="AA22:AA23"/>
    <mergeCell ref="Q22:Q23"/>
    <mergeCell ref="R22:R23"/>
    <mergeCell ref="S22:S23"/>
    <mergeCell ref="T22:T23"/>
    <mergeCell ref="U22:U23"/>
    <mergeCell ref="V22:V23"/>
    <mergeCell ref="D55:G55"/>
    <mergeCell ref="H25:H26"/>
    <mergeCell ref="I25:I26"/>
    <mergeCell ref="J25:J26"/>
    <mergeCell ref="K25:K26"/>
    <mergeCell ref="AC34:AC37"/>
    <mergeCell ref="M34:M37"/>
    <mergeCell ref="N34:N37"/>
    <mergeCell ref="P34:P37"/>
    <mergeCell ref="AB31:AB33"/>
    <mergeCell ref="AC31:AC33"/>
    <mergeCell ref="N28:N30"/>
    <mergeCell ref="P28:P30"/>
    <mergeCell ref="Q28:Q30"/>
    <mergeCell ref="R28:R30"/>
    <mergeCell ref="AA34:AA37"/>
    <mergeCell ref="AB34:AB37"/>
    <mergeCell ref="Z34:Z37"/>
    <mergeCell ref="Q34:Q37"/>
    <mergeCell ref="R34:R37"/>
    <mergeCell ref="S34:S37"/>
    <mergeCell ref="T34:T37"/>
    <mergeCell ref="U34:U37"/>
    <mergeCell ref="V34:V37"/>
    <mergeCell ref="J34:J37"/>
    <mergeCell ref="K34:K37"/>
    <mergeCell ref="L34:L37"/>
    <mergeCell ref="T38:T41"/>
    <mergeCell ref="H38:H41"/>
    <mergeCell ref="I38:I41"/>
    <mergeCell ref="J38:J41"/>
    <mergeCell ref="K38:K41"/>
    <mergeCell ref="L38:L41"/>
    <mergeCell ref="W34:W37"/>
    <mergeCell ref="X34:X37"/>
    <mergeCell ref="Y34:Y37"/>
    <mergeCell ref="AD31:AD33"/>
    <mergeCell ref="AE31:AE33"/>
    <mergeCell ref="B34:B37"/>
    <mergeCell ref="E34:E43"/>
    <mergeCell ref="F34:F41"/>
    <mergeCell ref="G34:G37"/>
    <mergeCell ref="H34:H37"/>
    <mergeCell ref="I34:I37"/>
    <mergeCell ref="V31:V33"/>
    <mergeCell ref="W31:W33"/>
    <mergeCell ref="X31:X33"/>
    <mergeCell ref="Y31:Y33"/>
    <mergeCell ref="Z31:Z33"/>
    <mergeCell ref="AA31:AA33"/>
    <mergeCell ref="P31:P33"/>
    <mergeCell ref="Q31:Q33"/>
    <mergeCell ref="R31:R33"/>
    <mergeCell ref="S31:S33"/>
    <mergeCell ref="T31:T33"/>
    <mergeCell ref="U31:U33"/>
    <mergeCell ref="AD34:AD37"/>
    <mergeCell ref="AE34:AE37"/>
    <mergeCell ref="B38:B41"/>
    <mergeCell ref="G38:G41"/>
    <mergeCell ref="AE28:AE30"/>
    <mergeCell ref="B31:B33"/>
    <mergeCell ref="G31:G33"/>
    <mergeCell ref="H31:H33"/>
    <mergeCell ref="I31:I33"/>
    <mergeCell ref="J31:J33"/>
    <mergeCell ref="K31:K33"/>
    <mergeCell ref="L31:L33"/>
    <mergeCell ref="M31:M33"/>
    <mergeCell ref="N31:N33"/>
    <mergeCell ref="Y28:Y30"/>
    <mergeCell ref="Z28:Z30"/>
    <mergeCell ref="AA28:AA30"/>
    <mergeCell ref="AB28:AB30"/>
    <mergeCell ref="AC28:AC30"/>
    <mergeCell ref="AD28:AD30"/>
    <mergeCell ref="S28:S30"/>
    <mergeCell ref="T28:T30"/>
    <mergeCell ref="U28:U30"/>
    <mergeCell ref="V28:V30"/>
    <mergeCell ref="W28:W30"/>
    <mergeCell ref="X28:X30"/>
    <mergeCell ref="L28:L30"/>
    <mergeCell ref="M28:M30"/>
    <mergeCell ref="AE25:AE26"/>
    <mergeCell ref="B28:B30"/>
    <mergeCell ref="D28:D43"/>
    <mergeCell ref="E28:E33"/>
    <mergeCell ref="F28:F33"/>
    <mergeCell ref="G28:G30"/>
    <mergeCell ref="H28:H30"/>
    <mergeCell ref="I28:I30"/>
    <mergeCell ref="J28:J30"/>
    <mergeCell ref="K28:K30"/>
    <mergeCell ref="Y25:Y26"/>
    <mergeCell ref="Z25:Z26"/>
    <mergeCell ref="AA25:AA26"/>
    <mergeCell ref="AB25:AB26"/>
    <mergeCell ref="AC25:AC26"/>
    <mergeCell ref="AD25:AD26"/>
    <mergeCell ref="S25:S26"/>
    <mergeCell ref="T25:T26"/>
    <mergeCell ref="U25:U26"/>
    <mergeCell ref="V25:V26"/>
    <mergeCell ref="W25:W26"/>
    <mergeCell ref="X25:X26"/>
    <mergeCell ref="L25:L26"/>
    <mergeCell ref="M25:M26"/>
    <mergeCell ref="AC20:AC21"/>
    <mergeCell ref="AD20:AD21"/>
    <mergeCell ref="AE20:AE21"/>
    <mergeCell ref="B22:B23"/>
    <mergeCell ref="F22:F23"/>
    <mergeCell ref="G22:G23"/>
    <mergeCell ref="H22:H23"/>
    <mergeCell ref="I22:I23"/>
    <mergeCell ref="U20:U21"/>
    <mergeCell ref="V20:V21"/>
    <mergeCell ref="W20:W21"/>
    <mergeCell ref="X20:X21"/>
    <mergeCell ref="Y20:Y21"/>
    <mergeCell ref="Z20:Z21"/>
    <mergeCell ref="Q20:Q21"/>
    <mergeCell ref="R20:R21"/>
    <mergeCell ref="S20:S21"/>
    <mergeCell ref="AD22:AD23"/>
    <mergeCell ref="AE22:AE23"/>
    <mergeCell ref="AB22:AB23"/>
    <mergeCell ref="N18:N21"/>
    <mergeCell ref="P18:P21"/>
    <mergeCell ref="AC22:AC23"/>
    <mergeCell ref="M18:M19"/>
    <mergeCell ref="Q18:Q19"/>
    <mergeCell ref="AD18:AD19"/>
    <mergeCell ref="T20:T21"/>
    <mergeCell ref="B20:B21"/>
    <mergeCell ref="G20:G21"/>
    <mergeCell ref="H20:H21"/>
    <mergeCell ref="I20:I21"/>
    <mergeCell ref="J20:J21"/>
    <mergeCell ref="K20:K21"/>
    <mergeCell ref="L20:L21"/>
    <mergeCell ref="M20:M21"/>
    <mergeCell ref="Z18:Z19"/>
    <mergeCell ref="AA18:AA19"/>
    <mergeCell ref="AB18:AB19"/>
    <mergeCell ref="AC18:AC19"/>
    <mergeCell ref="R18:R19"/>
    <mergeCell ref="S18:S19"/>
    <mergeCell ref="T18:T19"/>
    <mergeCell ref="U18:U19"/>
    <mergeCell ref="V18:V19"/>
    <mergeCell ref="W18:W19"/>
    <mergeCell ref="AA20:AA21"/>
    <mergeCell ref="AB20:AB21"/>
    <mergeCell ref="AE18:AE19"/>
    <mergeCell ref="X18:X19"/>
    <mergeCell ref="Y18:Y19"/>
    <mergeCell ref="P22:P23"/>
    <mergeCell ref="B25:B26"/>
    <mergeCell ref="F25:F26"/>
    <mergeCell ref="G25:G26"/>
    <mergeCell ref="D6:G6"/>
    <mergeCell ref="H6:AE6"/>
    <mergeCell ref="F12:F13"/>
    <mergeCell ref="E14:E15"/>
    <mergeCell ref="F14:F15"/>
    <mergeCell ref="Z8:AD8"/>
    <mergeCell ref="AE8:AE9"/>
    <mergeCell ref="D10:D27"/>
    <mergeCell ref="E10:E13"/>
    <mergeCell ref="F10:F11"/>
    <mergeCell ref="D8:G8"/>
    <mergeCell ref="H8:L8"/>
    <mergeCell ref="M8:M9"/>
    <mergeCell ref="Q8:U8"/>
    <mergeCell ref="V8:V9"/>
    <mergeCell ref="W8:Y8"/>
    <mergeCell ref="L18:L19"/>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AFAF-AD2E-49DF-9876-8B92AE72603A}">
  <dimension ref="B2:U153"/>
  <sheetViews>
    <sheetView zoomScaleNormal="100" workbookViewId="0">
      <selection sqref="A1:XFD1048576"/>
    </sheetView>
  </sheetViews>
  <sheetFormatPr defaultRowHeight="15"/>
  <cols>
    <col min="2" max="2" width="15.140625" customWidth="1"/>
    <col min="3" max="3" width="38.85546875" customWidth="1"/>
    <col min="4" max="7" width="11.5703125" customWidth="1"/>
    <col min="8" max="8" width="13.140625" customWidth="1"/>
    <col min="9" max="9" width="11.5703125" customWidth="1"/>
    <col min="10" max="10" width="17.85546875" customWidth="1"/>
    <col min="11" max="11" width="11.5703125" customWidth="1"/>
    <col min="12" max="12" width="13.7109375" customWidth="1"/>
    <col min="13" max="13" width="11.5703125" customWidth="1"/>
    <col min="14" max="14" width="13.140625" customWidth="1"/>
    <col min="15" max="15" width="11.5703125" customWidth="1"/>
    <col min="16" max="16" width="14" customWidth="1"/>
    <col min="17" max="21" width="11.5703125" customWidth="1"/>
  </cols>
  <sheetData>
    <row r="2" spans="2:21" ht="26.25">
      <c r="B2" s="112" t="s">
        <v>981</v>
      </c>
    </row>
    <row r="3" spans="2:21">
      <c r="B3" s="2"/>
    </row>
    <row r="4" spans="2:21" ht="26.25">
      <c r="B4" s="60" t="s">
        <v>430</v>
      </c>
    </row>
    <row r="6" spans="2:21">
      <c r="C6" s="373" t="s">
        <v>660</v>
      </c>
      <c r="D6" s="373"/>
      <c r="E6" s="373"/>
      <c r="F6" s="373"/>
      <c r="G6" s="373"/>
      <c r="H6" s="373"/>
      <c r="I6" s="373"/>
      <c r="J6" s="373"/>
      <c r="K6" s="373"/>
      <c r="L6" s="373"/>
      <c r="M6" s="373"/>
      <c r="N6" s="373"/>
      <c r="O6" s="373"/>
      <c r="P6" s="373"/>
      <c r="Q6" s="373"/>
      <c r="R6" s="373"/>
      <c r="S6" s="373"/>
      <c r="T6" s="373"/>
      <c r="U6" s="373"/>
    </row>
    <row r="7" spans="2:21">
      <c r="C7" s="148" t="s">
        <v>405</v>
      </c>
      <c r="D7" s="149">
        <v>1</v>
      </c>
      <c r="E7" s="149">
        <v>2</v>
      </c>
      <c r="F7" s="149">
        <v>3</v>
      </c>
      <c r="G7" s="149">
        <v>4</v>
      </c>
      <c r="H7" s="149">
        <v>5</v>
      </c>
      <c r="I7" s="149">
        <v>6</v>
      </c>
      <c r="J7" s="149">
        <v>7</v>
      </c>
      <c r="K7" s="149">
        <v>8</v>
      </c>
      <c r="L7" s="149">
        <v>9</v>
      </c>
      <c r="M7" s="149">
        <v>10</v>
      </c>
      <c r="N7" s="149">
        <v>11</v>
      </c>
      <c r="O7" s="149">
        <v>12</v>
      </c>
      <c r="P7" s="149">
        <v>13</v>
      </c>
      <c r="Q7" s="149">
        <v>14</v>
      </c>
      <c r="R7" s="149">
        <v>15</v>
      </c>
      <c r="S7" s="149">
        <v>16</v>
      </c>
      <c r="T7" s="149">
        <v>17</v>
      </c>
      <c r="U7" s="149">
        <v>18</v>
      </c>
    </row>
    <row r="8" spans="2:21" ht="45">
      <c r="B8" s="145" t="s">
        <v>320</v>
      </c>
      <c r="C8" s="145" t="s">
        <v>461</v>
      </c>
      <c r="D8" s="145" t="s">
        <v>662</v>
      </c>
      <c r="E8" s="145" t="s">
        <v>383</v>
      </c>
      <c r="F8" s="145" t="s">
        <v>661</v>
      </c>
      <c r="G8" s="145" t="s">
        <v>383</v>
      </c>
      <c r="H8" s="145" t="s">
        <v>663</v>
      </c>
      <c r="I8" s="145" t="s">
        <v>383</v>
      </c>
      <c r="J8" s="145" t="s">
        <v>664</v>
      </c>
      <c r="K8" s="145" t="s">
        <v>383</v>
      </c>
      <c r="L8" s="145" t="s">
        <v>665</v>
      </c>
      <c r="M8" s="145" t="s">
        <v>383</v>
      </c>
      <c r="N8" s="171" t="s">
        <v>951</v>
      </c>
      <c r="O8" s="171" t="s">
        <v>383</v>
      </c>
      <c r="P8" s="171" t="s">
        <v>952</v>
      </c>
      <c r="Q8" s="171" t="s">
        <v>383</v>
      </c>
      <c r="R8" s="145" t="s">
        <v>92</v>
      </c>
      <c r="S8" s="145" t="s">
        <v>383</v>
      </c>
      <c r="T8" s="145" t="s">
        <v>10</v>
      </c>
      <c r="U8" s="145" t="s">
        <v>383</v>
      </c>
    </row>
    <row r="9" spans="2:21">
      <c r="B9" s="62" t="s">
        <v>431</v>
      </c>
      <c r="C9" s="63" t="s">
        <v>462</v>
      </c>
      <c r="D9" s="55"/>
      <c r="E9" s="63"/>
      <c r="F9" s="55"/>
      <c r="G9" s="63"/>
      <c r="H9" s="55"/>
      <c r="I9" s="63"/>
      <c r="J9" s="55"/>
      <c r="K9" s="63"/>
      <c r="L9" s="55"/>
      <c r="M9" s="63"/>
      <c r="N9" s="55"/>
      <c r="O9" s="63"/>
      <c r="P9" s="55"/>
      <c r="Q9" s="63"/>
      <c r="R9" s="55"/>
      <c r="S9" s="63"/>
      <c r="T9" s="64">
        <f>D9+F9+H9+J9+L9+N9+P9+R9</f>
        <v>0</v>
      </c>
      <c r="U9" s="63"/>
    </row>
    <row r="10" spans="2:21">
      <c r="B10" s="62" t="s">
        <v>432</v>
      </c>
      <c r="C10" s="63" t="s">
        <v>463</v>
      </c>
      <c r="D10" s="55"/>
      <c r="E10" s="63"/>
      <c r="F10" s="55"/>
      <c r="G10" s="63"/>
      <c r="H10" s="55"/>
      <c r="I10" s="63"/>
      <c r="J10" s="55"/>
      <c r="K10" s="63"/>
      <c r="L10" s="55"/>
      <c r="M10" s="63"/>
      <c r="N10" s="55"/>
      <c r="O10" s="63"/>
      <c r="P10" s="55"/>
      <c r="Q10" s="63"/>
      <c r="R10" s="55"/>
      <c r="S10" s="63"/>
      <c r="T10" s="64">
        <f t="shared" ref="T10:T13" si="0">D10+F10+H10+J10+L10+N10+P10+R10</f>
        <v>0</v>
      </c>
      <c r="U10" s="63"/>
    </row>
    <row r="11" spans="2:21">
      <c r="B11" s="62" t="s">
        <v>433</v>
      </c>
      <c r="C11" s="63" t="s">
        <v>152</v>
      </c>
      <c r="D11" s="55"/>
      <c r="E11" s="63"/>
      <c r="F11" s="55"/>
      <c r="G11" s="63"/>
      <c r="H11" s="55"/>
      <c r="I11" s="63"/>
      <c r="J11" s="55"/>
      <c r="K11" s="63"/>
      <c r="L11" s="55"/>
      <c r="M11" s="63"/>
      <c r="N11" s="55"/>
      <c r="O11" s="63"/>
      <c r="P11" s="55"/>
      <c r="Q11" s="63"/>
      <c r="R11" s="55"/>
      <c r="S11" s="63"/>
      <c r="T11" s="64">
        <f t="shared" si="0"/>
        <v>0</v>
      </c>
      <c r="U11" s="63"/>
    </row>
    <row r="12" spans="2:21">
      <c r="B12" s="62" t="s">
        <v>434</v>
      </c>
      <c r="C12" s="63" t="s">
        <v>153</v>
      </c>
      <c r="D12" s="55"/>
      <c r="E12" s="63"/>
      <c r="F12" s="55"/>
      <c r="G12" s="63"/>
      <c r="H12" s="55"/>
      <c r="I12" s="63"/>
      <c r="J12" s="55"/>
      <c r="K12" s="63"/>
      <c r="L12" s="55"/>
      <c r="M12" s="63"/>
      <c r="N12" s="55"/>
      <c r="O12" s="63"/>
      <c r="P12" s="55"/>
      <c r="Q12" s="63"/>
      <c r="R12" s="55"/>
      <c r="S12" s="63"/>
      <c r="T12" s="64">
        <f t="shared" si="0"/>
        <v>0</v>
      </c>
      <c r="U12" s="63"/>
    </row>
    <row r="13" spans="2:21">
      <c r="B13" s="62" t="s">
        <v>435</v>
      </c>
      <c r="C13" s="63" t="s">
        <v>154</v>
      </c>
      <c r="D13" s="55"/>
      <c r="E13" s="63"/>
      <c r="F13" s="55"/>
      <c r="G13" s="63"/>
      <c r="H13" s="55"/>
      <c r="I13" s="63"/>
      <c r="J13" s="55"/>
      <c r="K13" s="63"/>
      <c r="L13" s="55"/>
      <c r="M13" s="63"/>
      <c r="N13" s="55"/>
      <c r="O13" s="63"/>
      <c r="P13" s="55"/>
      <c r="Q13" s="63"/>
      <c r="R13" s="55"/>
      <c r="S13" s="63"/>
      <c r="T13" s="64">
        <f t="shared" si="0"/>
        <v>0</v>
      </c>
      <c r="U13" s="63"/>
    </row>
    <row r="14" spans="2:21">
      <c r="B14" s="62" t="s">
        <v>436</v>
      </c>
      <c r="C14" s="61" t="s">
        <v>452</v>
      </c>
      <c r="D14" s="64">
        <f>SUM(D9:D13)</f>
        <v>0</v>
      </c>
      <c r="E14" s="61"/>
      <c r="F14" s="64">
        <f>SUM(F9:F13)</f>
        <v>0</v>
      </c>
      <c r="G14" s="61"/>
      <c r="H14" s="64">
        <f>SUM(H9:H13)</f>
        <v>0</v>
      </c>
      <c r="I14" s="61"/>
      <c r="J14" s="64">
        <f>SUM(J9:J13)</f>
        <v>0</v>
      </c>
      <c r="K14" s="61"/>
      <c r="L14" s="64">
        <f>SUM(L9:L13)</f>
        <v>0</v>
      </c>
      <c r="M14" s="61"/>
      <c r="N14" s="64">
        <f>SUM(N9:N13)</f>
        <v>0</v>
      </c>
      <c r="O14" s="61"/>
      <c r="P14" s="64">
        <f>SUM(P9:P13)</f>
        <v>0</v>
      </c>
      <c r="Q14" s="61"/>
      <c r="R14" s="64">
        <f>SUM(R9:R13)</f>
        <v>0</v>
      </c>
      <c r="S14" s="61"/>
      <c r="T14" s="64">
        <f>SUM(T9:T13)</f>
        <v>0</v>
      </c>
      <c r="U14" s="61"/>
    </row>
    <row r="15" spans="2:21">
      <c r="B15" s="62" t="s">
        <v>437</v>
      </c>
      <c r="C15" s="63" t="s">
        <v>453</v>
      </c>
      <c r="D15" s="65">
        <f>IFERROR((D12+D13)/D14, 0)</f>
        <v>0</v>
      </c>
      <c r="E15" s="147"/>
      <c r="F15" s="65">
        <f>IFERROR((F12+F13)/F14, 0)</f>
        <v>0</v>
      </c>
      <c r="G15" s="147"/>
      <c r="H15" s="65">
        <f>IFERROR((H12+H13)/H14, 0)</f>
        <v>0</v>
      </c>
      <c r="I15" s="147"/>
      <c r="J15" s="65">
        <f>IFERROR((J12+J13)/J14, 0)</f>
        <v>0</v>
      </c>
      <c r="K15" s="147"/>
      <c r="L15" s="65">
        <f>IFERROR((L12+L13)/L14, 0)</f>
        <v>0</v>
      </c>
      <c r="M15" s="147"/>
      <c r="N15" s="65">
        <f>IFERROR((N12+N13)/N14, 0)</f>
        <v>0</v>
      </c>
      <c r="O15" s="147"/>
      <c r="P15" s="65">
        <f>IFERROR((P12+P13)/P14, 0)</f>
        <v>0</v>
      </c>
      <c r="Q15" s="147"/>
      <c r="R15" s="65">
        <f>IFERROR((R12+R13)/R14, 0)</f>
        <v>0</v>
      </c>
      <c r="S15" s="147"/>
      <c r="T15" s="65">
        <f>IFERROR((T12+T13)/T14, 0)</f>
        <v>0</v>
      </c>
      <c r="U15" s="147"/>
    </row>
    <row r="19" spans="2:21">
      <c r="C19" s="373" t="s">
        <v>667</v>
      </c>
      <c r="D19" s="373"/>
      <c r="E19" s="373"/>
      <c r="F19" s="373"/>
      <c r="G19" s="373"/>
      <c r="H19" s="373"/>
      <c r="I19" s="373"/>
      <c r="J19" s="373"/>
      <c r="K19" s="373"/>
      <c r="L19" s="373"/>
      <c r="M19" s="373"/>
      <c r="N19" s="373"/>
      <c r="O19" s="373"/>
      <c r="P19" s="373"/>
      <c r="Q19" s="373"/>
      <c r="R19" s="373"/>
      <c r="S19" s="373"/>
      <c r="T19" s="373"/>
      <c r="U19" s="373"/>
    </row>
    <row r="20" spans="2:21">
      <c r="C20" s="148" t="s">
        <v>405</v>
      </c>
      <c r="D20" s="149">
        <v>1</v>
      </c>
      <c r="E20" s="149">
        <v>2</v>
      </c>
      <c r="F20" s="149">
        <v>3</v>
      </c>
      <c r="G20" s="149">
        <v>4</v>
      </c>
      <c r="H20" s="149">
        <v>5</v>
      </c>
      <c r="I20" s="149">
        <v>6</v>
      </c>
      <c r="J20" s="149">
        <v>7</v>
      </c>
      <c r="K20" s="149">
        <v>8</v>
      </c>
      <c r="L20" s="149">
        <v>9</v>
      </c>
      <c r="M20" s="149">
        <v>10</v>
      </c>
      <c r="N20" s="149">
        <v>11</v>
      </c>
      <c r="O20" s="149">
        <v>12</v>
      </c>
      <c r="P20" s="149">
        <v>13</v>
      </c>
      <c r="Q20" s="149">
        <v>14</v>
      </c>
      <c r="R20" s="149">
        <v>15</v>
      </c>
      <c r="S20" s="149">
        <v>16</v>
      </c>
      <c r="T20" s="149">
        <v>17</v>
      </c>
      <c r="U20" s="149">
        <v>18</v>
      </c>
    </row>
    <row r="21" spans="2:21" ht="45">
      <c r="B21" s="145" t="s">
        <v>320</v>
      </c>
      <c r="C21" s="145" t="s">
        <v>461</v>
      </c>
      <c r="D21" s="145" t="s">
        <v>662</v>
      </c>
      <c r="E21" s="145" t="s">
        <v>383</v>
      </c>
      <c r="F21" s="145" t="s">
        <v>661</v>
      </c>
      <c r="G21" s="145" t="s">
        <v>383</v>
      </c>
      <c r="H21" s="145" t="s">
        <v>663</v>
      </c>
      <c r="I21" s="145" t="s">
        <v>383</v>
      </c>
      <c r="J21" s="145" t="s">
        <v>664</v>
      </c>
      <c r="K21" s="145" t="s">
        <v>383</v>
      </c>
      <c r="L21" s="145" t="s">
        <v>665</v>
      </c>
      <c r="M21" s="145" t="s">
        <v>383</v>
      </c>
      <c r="N21" s="171" t="s">
        <v>951</v>
      </c>
      <c r="O21" s="145" t="s">
        <v>383</v>
      </c>
      <c r="P21" s="171" t="s">
        <v>952</v>
      </c>
      <c r="Q21" s="145" t="s">
        <v>383</v>
      </c>
      <c r="R21" s="171" t="s">
        <v>92</v>
      </c>
      <c r="S21" s="171" t="s">
        <v>383</v>
      </c>
      <c r="T21" s="171" t="s">
        <v>10</v>
      </c>
      <c r="U21" s="171" t="s">
        <v>383</v>
      </c>
    </row>
    <row r="22" spans="2:21">
      <c r="B22" s="62" t="s">
        <v>438</v>
      </c>
      <c r="C22" s="63" t="s">
        <v>462</v>
      </c>
      <c r="D22" s="55"/>
      <c r="E22" s="63"/>
      <c r="F22" s="55"/>
      <c r="G22" s="63"/>
      <c r="H22" s="55"/>
      <c r="I22" s="63"/>
      <c r="J22" s="55"/>
      <c r="K22" s="63"/>
      <c r="L22" s="55"/>
      <c r="M22" s="63"/>
      <c r="N22" s="55"/>
      <c r="O22" s="63"/>
      <c r="P22" s="55"/>
      <c r="Q22" s="63"/>
      <c r="R22" s="55"/>
      <c r="S22" s="63"/>
      <c r="T22" s="64">
        <f>D22+F22+H22+J22+L22+N22+P22+R22</f>
        <v>0</v>
      </c>
      <c r="U22" s="63"/>
    </row>
    <row r="23" spans="2:21">
      <c r="B23" s="62" t="s">
        <v>439</v>
      </c>
      <c r="C23" s="63" t="s">
        <v>463</v>
      </c>
      <c r="D23" s="55"/>
      <c r="E23" s="63"/>
      <c r="F23" s="55"/>
      <c r="G23" s="63"/>
      <c r="H23" s="55"/>
      <c r="I23" s="63"/>
      <c r="J23" s="55"/>
      <c r="K23" s="63"/>
      <c r="L23" s="55"/>
      <c r="M23" s="63"/>
      <c r="N23" s="55"/>
      <c r="O23" s="63"/>
      <c r="P23" s="55"/>
      <c r="Q23" s="63"/>
      <c r="R23" s="55"/>
      <c r="S23" s="63"/>
      <c r="T23" s="64">
        <f t="shared" ref="T23:T26" si="1">D23+F23+H23+J23+L23+N23+P23+R23</f>
        <v>0</v>
      </c>
      <c r="U23" s="63"/>
    </row>
    <row r="24" spans="2:21">
      <c r="B24" s="62" t="s">
        <v>440</v>
      </c>
      <c r="C24" s="63" t="s">
        <v>152</v>
      </c>
      <c r="D24" s="55"/>
      <c r="E24" s="63"/>
      <c r="F24" s="55"/>
      <c r="G24" s="63"/>
      <c r="H24" s="55"/>
      <c r="I24" s="63"/>
      <c r="J24" s="55"/>
      <c r="K24" s="63"/>
      <c r="L24" s="55"/>
      <c r="M24" s="63"/>
      <c r="N24" s="55"/>
      <c r="O24" s="63"/>
      <c r="P24" s="55"/>
      <c r="Q24" s="63"/>
      <c r="R24" s="55"/>
      <c r="S24" s="63"/>
      <c r="T24" s="64">
        <f t="shared" si="1"/>
        <v>0</v>
      </c>
      <c r="U24" s="63"/>
    </row>
    <row r="25" spans="2:21">
      <c r="B25" s="62" t="s">
        <v>441</v>
      </c>
      <c r="C25" s="63" t="s">
        <v>153</v>
      </c>
      <c r="D25" s="55"/>
      <c r="E25" s="63"/>
      <c r="F25" s="55"/>
      <c r="G25" s="63"/>
      <c r="H25" s="55"/>
      <c r="I25" s="63"/>
      <c r="J25" s="55"/>
      <c r="K25" s="63"/>
      <c r="L25" s="55"/>
      <c r="M25" s="63"/>
      <c r="N25" s="55"/>
      <c r="O25" s="63"/>
      <c r="P25" s="55"/>
      <c r="Q25" s="63"/>
      <c r="R25" s="55"/>
      <c r="S25" s="63"/>
      <c r="T25" s="64">
        <f t="shared" si="1"/>
        <v>0</v>
      </c>
      <c r="U25" s="63"/>
    </row>
    <row r="26" spans="2:21">
      <c r="B26" s="62" t="s">
        <v>442</v>
      </c>
      <c r="C26" s="63" t="s">
        <v>154</v>
      </c>
      <c r="D26" s="55"/>
      <c r="E26" s="63"/>
      <c r="F26" s="55"/>
      <c r="G26" s="63"/>
      <c r="H26" s="55"/>
      <c r="I26" s="63"/>
      <c r="J26" s="55"/>
      <c r="K26" s="63"/>
      <c r="L26" s="55"/>
      <c r="M26" s="63"/>
      <c r="N26" s="55"/>
      <c r="O26" s="63"/>
      <c r="P26" s="55"/>
      <c r="Q26" s="63"/>
      <c r="R26" s="55"/>
      <c r="S26" s="63"/>
      <c r="T26" s="64">
        <f t="shared" si="1"/>
        <v>0</v>
      </c>
      <c r="U26" s="63"/>
    </row>
    <row r="27" spans="2:21">
      <c r="B27" s="62" t="s">
        <v>443</v>
      </c>
      <c r="C27" s="61" t="s">
        <v>452</v>
      </c>
      <c r="D27" s="64">
        <f>SUM(D22:D26)</f>
        <v>0</v>
      </c>
      <c r="E27" s="61"/>
      <c r="F27" s="64">
        <f>SUM(F22:F26)</f>
        <v>0</v>
      </c>
      <c r="G27" s="61"/>
      <c r="H27" s="64">
        <f>SUM(H22:H26)</f>
        <v>0</v>
      </c>
      <c r="I27" s="61"/>
      <c r="J27" s="64">
        <f>SUM(J22:J26)</f>
        <v>0</v>
      </c>
      <c r="K27" s="61"/>
      <c r="L27" s="64">
        <f>SUM(L22:L26)</f>
        <v>0</v>
      </c>
      <c r="M27" s="61"/>
      <c r="N27" s="64">
        <f>SUM(N22:N26)</f>
        <v>0</v>
      </c>
      <c r="O27" s="61"/>
      <c r="P27" s="64">
        <f>SUM(P22:P26)</f>
        <v>0</v>
      </c>
      <c r="Q27" s="61"/>
      <c r="R27" s="64">
        <f>SUM(R22:R26)</f>
        <v>0</v>
      </c>
      <c r="S27" s="61"/>
      <c r="T27" s="64">
        <f>SUM(T22:T26)</f>
        <v>0</v>
      </c>
      <c r="U27" s="61"/>
    </row>
    <row r="28" spans="2:21">
      <c r="B28" s="62" t="s">
        <v>444</v>
      </c>
      <c r="C28" s="63" t="s">
        <v>453</v>
      </c>
      <c r="D28" s="65">
        <f>IFERROR((D25+D26)/D27, 0)</f>
        <v>0</v>
      </c>
      <c r="E28" s="147"/>
      <c r="F28" s="65">
        <f>IFERROR((F25+F26)/F27, 0)</f>
        <v>0</v>
      </c>
      <c r="G28" s="147"/>
      <c r="H28" s="65">
        <f>IFERROR((H25+H26)/H27, 0)</f>
        <v>0</v>
      </c>
      <c r="I28" s="147"/>
      <c r="J28" s="65">
        <f>IFERROR((J25+J26)/J27, 0)</f>
        <v>0</v>
      </c>
      <c r="K28" s="147"/>
      <c r="L28" s="65">
        <f>IFERROR((L25+L26)/L27, 0)</f>
        <v>0</v>
      </c>
      <c r="M28" s="147"/>
      <c r="N28" s="65">
        <f>IFERROR((N25+N26)/N27, 0)</f>
        <v>0</v>
      </c>
      <c r="O28" s="147"/>
      <c r="P28" s="65">
        <f>IFERROR((P25+P26)/P27, 0)</f>
        <v>0</v>
      </c>
      <c r="Q28" s="147"/>
      <c r="R28" s="65">
        <f>IFERROR((R25+R26)/R27, 0)</f>
        <v>0</v>
      </c>
      <c r="S28" s="147"/>
      <c r="T28" s="65">
        <f>IFERROR((T25+T26)/T27, 0)</f>
        <v>0</v>
      </c>
      <c r="U28" s="147"/>
    </row>
    <row r="32" spans="2:21">
      <c r="C32" s="373" t="s">
        <v>666</v>
      </c>
      <c r="D32" s="373"/>
      <c r="E32" s="373"/>
      <c r="F32" s="373"/>
      <c r="G32" s="373"/>
      <c r="H32" s="373"/>
      <c r="I32" s="373"/>
      <c r="J32" s="373"/>
      <c r="K32" s="373"/>
      <c r="L32" s="373"/>
      <c r="M32" s="373"/>
      <c r="N32" s="373"/>
      <c r="O32" s="373"/>
      <c r="P32" s="373"/>
      <c r="Q32" s="373"/>
      <c r="R32" s="373"/>
      <c r="S32" s="373"/>
      <c r="T32" s="373"/>
      <c r="U32" s="373"/>
    </row>
    <row r="33" spans="2:21">
      <c r="C33" s="148" t="s">
        <v>405</v>
      </c>
      <c r="D33" s="149">
        <v>1</v>
      </c>
      <c r="E33" s="149">
        <v>2</v>
      </c>
      <c r="F33" s="149">
        <v>3</v>
      </c>
      <c r="G33" s="149">
        <v>4</v>
      </c>
      <c r="H33" s="149">
        <v>5</v>
      </c>
      <c r="I33" s="149">
        <v>6</v>
      </c>
      <c r="J33" s="149">
        <v>7</v>
      </c>
      <c r="K33" s="149">
        <v>8</v>
      </c>
      <c r="L33" s="149">
        <v>9</v>
      </c>
      <c r="M33" s="149">
        <v>10</v>
      </c>
      <c r="N33" s="149">
        <v>11</v>
      </c>
      <c r="O33" s="149">
        <v>12</v>
      </c>
      <c r="P33" s="149">
        <v>13</v>
      </c>
      <c r="Q33" s="149">
        <v>14</v>
      </c>
      <c r="R33" s="149">
        <v>15</v>
      </c>
      <c r="S33" s="149">
        <v>16</v>
      </c>
      <c r="T33" s="149">
        <v>17</v>
      </c>
      <c r="U33" s="149">
        <v>18</v>
      </c>
    </row>
    <row r="34" spans="2:21" ht="45">
      <c r="B34" s="145" t="s">
        <v>320</v>
      </c>
      <c r="C34" s="145" t="s">
        <v>461</v>
      </c>
      <c r="D34" s="145" t="s">
        <v>662</v>
      </c>
      <c r="E34" s="145" t="s">
        <v>383</v>
      </c>
      <c r="F34" s="145" t="s">
        <v>661</v>
      </c>
      <c r="G34" s="145" t="s">
        <v>383</v>
      </c>
      <c r="H34" s="145" t="s">
        <v>663</v>
      </c>
      <c r="I34" s="145" t="s">
        <v>383</v>
      </c>
      <c r="J34" s="145" t="s">
        <v>664</v>
      </c>
      <c r="K34" s="145" t="s">
        <v>383</v>
      </c>
      <c r="L34" s="145" t="s">
        <v>665</v>
      </c>
      <c r="M34" s="145" t="s">
        <v>383</v>
      </c>
      <c r="N34" s="171" t="s">
        <v>951</v>
      </c>
      <c r="O34" s="145" t="s">
        <v>383</v>
      </c>
      <c r="P34" s="171" t="s">
        <v>952</v>
      </c>
      <c r="Q34" s="145" t="s">
        <v>383</v>
      </c>
      <c r="R34" s="171" t="s">
        <v>92</v>
      </c>
      <c r="S34" s="171" t="s">
        <v>383</v>
      </c>
      <c r="T34" s="171" t="s">
        <v>10</v>
      </c>
      <c r="U34" s="171" t="s">
        <v>383</v>
      </c>
    </row>
    <row r="35" spans="2:21">
      <c r="B35" s="62" t="s">
        <v>445</v>
      </c>
      <c r="C35" s="63" t="s">
        <v>462</v>
      </c>
      <c r="D35" s="55"/>
      <c r="E35" s="63"/>
      <c r="F35" s="55"/>
      <c r="G35" s="63"/>
      <c r="H35" s="55"/>
      <c r="I35" s="63"/>
      <c r="J35" s="55"/>
      <c r="K35" s="63"/>
      <c r="L35" s="55"/>
      <c r="M35" s="63"/>
      <c r="N35" s="55"/>
      <c r="O35" s="63"/>
      <c r="P35" s="55"/>
      <c r="Q35" s="63"/>
      <c r="R35" s="55"/>
      <c r="S35" s="63"/>
      <c r="T35" s="64">
        <f>D35+F35+H35+J35+L35+N35+P35+R35</f>
        <v>0</v>
      </c>
      <c r="U35" s="63"/>
    </row>
    <row r="36" spans="2:21">
      <c r="B36" s="62" t="s">
        <v>446</v>
      </c>
      <c r="C36" s="63" t="s">
        <v>463</v>
      </c>
      <c r="D36" s="55"/>
      <c r="E36" s="63"/>
      <c r="F36" s="55"/>
      <c r="G36" s="63"/>
      <c r="H36" s="55"/>
      <c r="I36" s="63"/>
      <c r="J36" s="55"/>
      <c r="K36" s="63"/>
      <c r="L36" s="55"/>
      <c r="M36" s="63"/>
      <c r="N36" s="55"/>
      <c r="O36" s="63"/>
      <c r="P36" s="55"/>
      <c r="Q36" s="63"/>
      <c r="R36" s="55"/>
      <c r="S36" s="63"/>
      <c r="T36" s="64">
        <f t="shared" ref="T36:T39" si="2">D36+F36+H36+J36+L36+N36+P36+R36</f>
        <v>0</v>
      </c>
      <c r="U36" s="63"/>
    </row>
    <row r="37" spans="2:21">
      <c r="B37" s="62" t="s">
        <v>447</v>
      </c>
      <c r="C37" s="63" t="s">
        <v>152</v>
      </c>
      <c r="D37" s="55"/>
      <c r="E37" s="63"/>
      <c r="F37" s="55"/>
      <c r="G37" s="63"/>
      <c r="H37" s="55"/>
      <c r="I37" s="63"/>
      <c r="J37" s="55"/>
      <c r="K37" s="63"/>
      <c r="L37" s="55"/>
      <c r="M37" s="63"/>
      <c r="N37" s="55"/>
      <c r="O37" s="63"/>
      <c r="P37" s="55"/>
      <c r="Q37" s="63"/>
      <c r="R37" s="55"/>
      <c r="S37" s="63"/>
      <c r="T37" s="64">
        <f t="shared" si="2"/>
        <v>0</v>
      </c>
      <c r="U37" s="63"/>
    </row>
    <row r="38" spans="2:21">
      <c r="B38" s="62" t="s">
        <v>448</v>
      </c>
      <c r="C38" s="63" t="s">
        <v>153</v>
      </c>
      <c r="D38" s="55"/>
      <c r="E38" s="63"/>
      <c r="F38" s="55"/>
      <c r="G38" s="63"/>
      <c r="H38" s="55"/>
      <c r="I38" s="63"/>
      <c r="J38" s="55"/>
      <c r="K38" s="63"/>
      <c r="L38" s="55"/>
      <c r="M38" s="63"/>
      <c r="N38" s="55"/>
      <c r="O38" s="63"/>
      <c r="P38" s="55"/>
      <c r="Q38" s="63"/>
      <c r="R38" s="55"/>
      <c r="S38" s="63"/>
      <c r="T38" s="64">
        <f t="shared" si="2"/>
        <v>0</v>
      </c>
      <c r="U38" s="63"/>
    </row>
    <row r="39" spans="2:21">
      <c r="B39" s="62" t="s">
        <v>449</v>
      </c>
      <c r="C39" s="63" t="s">
        <v>154</v>
      </c>
      <c r="D39" s="55"/>
      <c r="E39" s="63"/>
      <c r="F39" s="55"/>
      <c r="G39" s="63"/>
      <c r="H39" s="55"/>
      <c r="I39" s="63"/>
      <c r="J39" s="55"/>
      <c r="K39" s="63"/>
      <c r="L39" s="55"/>
      <c r="M39" s="63"/>
      <c r="N39" s="55"/>
      <c r="O39" s="63"/>
      <c r="P39" s="55"/>
      <c r="Q39" s="63"/>
      <c r="R39" s="55"/>
      <c r="S39" s="63"/>
      <c r="T39" s="64">
        <f t="shared" si="2"/>
        <v>0</v>
      </c>
      <c r="U39" s="63"/>
    </row>
    <row r="40" spans="2:21">
      <c r="B40" s="62" t="s">
        <v>450</v>
      </c>
      <c r="C40" s="61" t="s">
        <v>452</v>
      </c>
      <c r="D40" s="64">
        <f>SUM(D35:D39)</f>
        <v>0</v>
      </c>
      <c r="E40" s="61"/>
      <c r="F40" s="64">
        <f>SUM(F35:F39)</f>
        <v>0</v>
      </c>
      <c r="G40" s="61"/>
      <c r="H40" s="64">
        <f>SUM(H35:H39)</f>
        <v>0</v>
      </c>
      <c r="I40" s="61"/>
      <c r="J40" s="64">
        <f>SUM(J35:J39)</f>
        <v>0</v>
      </c>
      <c r="K40" s="61"/>
      <c r="L40" s="64">
        <f>SUM(L35:L39)</f>
        <v>0</v>
      </c>
      <c r="M40" s="61"/>
      <c r="N40" s="64">
        <f>SUM(N35:N39)</f>
        <v>0</v>
      </c>
      <c r="O40" s="61"/>
      <c r="P40" s="64">
        <f>SUM(P35:P39)</f>
        <v>0</v>
      </c>
      <c r="Q40" s="61"/>
      <c r="R40" s="64">
        <f>SUM(R35:R39)</f>
        <v>0</v>
      </c>
      <c r="S40" s="61"/>
      <c r="T40" s="64">
        <f>SUM(T35:T39)</f>
        <v>0</v>
      </c>
      <c r="U40" s="61"/>
    </row>
    <row r="41" spans="2:21">
      <c r="B41" s="62" t="s">
        <v>451</v>
      </c>
      <c r="C41" s="63" t="s">
        <v>453</v>
      </c>
      <c r="D41" s="65">
        <f>IFERROR((D38+D39)/D40, 0)</f>
        <v>0</v>
      </c>
      <c r="E41" s="147"/>
      <c r="F41" s="65">
        <f>IFERROR((F38+F39)/F40, 0)</f>
        <v>0</v>
      </c>
      <c r="G41" s="147"/>
      <c r="H41" s="65">
        <f>IFERROR((H38+H39)/H40, 0)</f>
        <v>0</v>
      </c>
      <c r="I41" s="147"/>
      <c r="J41" s="65">
        <f>IFERROR((J38+J39)/J40, 0)</f>
        <v>0</v>
      </c>
      <c r="K41" s="147"/>
      <c r="L41" s="65">
        <f>IFERROR((L38+L39)/L40, 0)</f>
        <v>0</v>
      </c>
      <c r="M41" s="147"/>
      <c r="N41" s="65">
        <f>IFERROR((N38+N39)/N40, 0)</f>
        <v>0</v>
      </c>
      <c r="O41" s="147"/>
      <c r="P41" s="65">
        <f>IFERROR((P38+P39)/P40, 0)</f>
        <v>0</v>
      </c>
      <c r="Q41" s="147"/>
      <c r="R41" s="65">
        <f>IFERROR((R38+R39)/R40, 0)</f>
        <v>0</v>
      </c>
      <c r="S41" s="147"/>
      <c r="T41" s="65">
        <f>IFERROR((T38+T39)/T40, 0)</f>
        <v>0</v>
      </c>
      <c r="U41" s="147"/>
    </row>
    <row r="45" spans="2:21">
      <c r="C45" s="373" t="s">
        <v>668</v>
      </c>
      <c r="D45" s="373"/>
      <c r="E45" s="373"/>
      <c r="F45" s="373"/>
      <c r="G45" s="373"/>
      <c r="H45" s="373"/>
      <c r="I45" s="373"/>
      <c r="J45" s="373"/>
      <c r="K45" s="373"/>
      <c r="L45" s="373"/>
      <c r="M45" s="373"/>
      <c r="N45" s="373"/>
      <c r="O45" s="373"/>
      <c r="P45" s="373"/>
      <c r="Q45" s="373"/>
      <c r="R45" s="373"/>
      <c r="S45" s="373"/>
      <c r="T45" s="373"/>
      <c r="U45" s="373"/>
    </row>
    <row r="46" spans="2:21">
      <c r="C46" s="148" t="s">
        <v>405</v>
      </c>
      <c r="D46" s="149">
        <v>1</v>
      </c>
      <c r="E46" s="149">
        <v>2</v>
      </c>
      <c r="F46" s="149">
        <v>3</v>
      </c>
      <c r="G46" s="149">
        <v>4</v>
      </c>
      <c r="H46" s="149">
        <v>5</v>
      </c>
      <c r="I46" s="149">
        <v>6</v>
      </c>
      <c r="J46" s="149">
        <v>7</v>
      </c>
      <c r="K46" s="149">
        <v>8</v>
      </c>
      <c r="L46" s="149">
        <v>9</v>
      </c>
      <c r="M46" s="149">
        <v>10</v>
      </c>
      <c r="N46" s="149">
        <v>11</v>
      </c>
      <c r="O46" s="149">
        <v>12</v>
      </c>
      <c r="P46" s="149">
        <v>13</v>
      </c>
      <c r="Q46" s="149">
        <v>14</v>
      </c>
      <c r="R46" s="149">
        <v>15</v>
      </c>
      <c r="S46" s="149">
        <v>16</v>
      </c>
      <c r="T46" s="149">
        <v>17</v>
      </c>
      <c r="U46" s="149">
        <v>18</v>
      </c>
    </row>
    <row r="47" spans="2:21" ht="45">
      <c r="B47" s="145" t="s">
        <v>320</v>
      </c>
      <c r="C47" s="145" t="s">
        <v>674</v>
      </c>
      <c r="D47" s="145" t="s">
        <v>662</v>
      </c>
      <c r="E47" s="145" t="s">
        <v>383</v>
      </c>
      <c r="F47" s="145" t="s">
        <v>661</v>
      </c>
      <c r="G47" s="145" t="s">
        <v>383</v>
      </c>
      <c r="H47" s="145" t="s">
        <v>663</v>
      </c>
      <c r="I47" s="145" t="s">
        <v>383</v>
      </c>
      <c r="J47" s="145" t="s">
        <v>664</v>
      </c>
      <c r="K47" s="145" t="s">
        <v>383</v>
      </c>
      <c r="L47" s="145" t="s">
        <v>665</v>
      </c>
      <c r="M47" s="145" t="s">
        <v>383</v>
      </c>
      <c r="N47" s="171" t="s">
        <v>951</v>
      </c>
      <c r="O47" s="171" t="s">
        <v>383</v>
      </c>
      <c r="P47" s="171" t="s">
        <v>952</v>
      </c>
      <c r="Q47" s="171" t="s">
        <v>383</v>
      </c>
      <c r="R47" s="171" t="s">
        <v>92</v>
      </c>
      <c r="S47" s="145" t="s">
        <v>383</v>
      </c>
      <c r="T47" s="171" t="s">
        <v>10</v>
      </c>
      <c r="U47" s="145" t="s">
        <v>383</v>
      </c>
    </row>
    <row r="48" spans="2:21">
      <c r="B48" s="62" t="s">
        <v>454</v>
      </c>
      <c r="C48" s="63" t="s">
        <v>669</v>
      </c>
      <c r="D48" s="55"/>
      <c r="E48" s="63"/>
      <c r="F48" s="55"/>
      <c r="G48" s="63"/>
      <c r="H48" s="55"/>
      <c r="I48" s="63"/>
      <c r="J48" s="55"/>
      <c r="K48" s="63"/>
      <c r="L48" s="55"/>
      <c r="M48" s="63"/>
      <c r="N48" s="55"/>
      <c r="O48" s="63"/>
      <c r="P48" s="55"/>
      <c r="Q48" s="63"/>
      <c r="R48" s="55"/>
      <c r="S48" s="63"/>
      <c r="T48" s="64">
        <f>D48+F48+H48+J48+L48+N48+P48+R48</f>
        <v>0</v>
      </c>
      <c r="U48" s="63"/>
    </row>
    <row r="49" spans="2:21">
      <c r="B49" s="62" t="s">
        <v>455</v>
      </c>
      <c r="C49" s="63" t="s">
        <v>670</v>
      </c>
      <c r="D49" s="55"/>
      <c r="E49" s="63"/>
      <c r="F49" s="55"/>
      <c r="G49" s="63"/>
      <c r="H49" s="55"/>
      <c r="I49" s="63"/>
      <c r="J49" s="55"/>
      <c r="K49" s="63"/>
      <c r="L49" s="55"/>
      <c r="M49" s="63"/>
      <c r="N49" s="55"/>
      <c r="O49" s="63"/>
      <c r="P49" s="55"/>
      <c r="Q49" s="63"/>
      <c r="R49" s="55"/>
      <c r="S49" s="63"/>
      <c r="T49" s="64">
        <f t="shared" ref="T49:T52" si="3">D49+F49+H49+J49+L49+N49+P49+R49</f>
        <v>0</v>
      </c>
      <c r="U49" s="63"/>
    </row>
    <row r="50" spans="2:21">
      <c r="B50" s="62" t="s">
        <v>456</v>
      </c>
      <c r="C50" s="63" t="s">
        <v>671</v>
      </c>
      <c r="D50" s="55"/>
      <c r="E50" s="63"/>
      <c r="F50" s="55"/>
      <c r="G50" s="63"/>
      <c r="H50" s="55"/>
      <c r="I50" s="63"/>
      <c r="J50" s="55"/>
      <c r="K50" s="63"/>
      <c r="L50" s="55"/>
      <c r="M50" s="63"/>
      <c r="N50" s="55"/>
      <c r="O50" s="63"/>
      <c r="P50" s="55"/>
      <c r="Q50" s="63"/>
      <c r="R50" s="55"/>
      <c r="S50" s="63"/>
      <c r="T50" s="64">
        <f t="shared" si="3"/>
        <v>0</v>
      </c>
      <c r="U50" s="63"/>
    </row>
    <row r="51" spans="2:21">
      <c r="B51" s="62" t="s">
        <v>457</v>
      </c>
      <c r="C51" s="63" t="s">
        <v>672</v>
      </c>
      <c r="D51" s="55"/>
      <c r="E51" s="63"/>
      <c r="F51" s="55"/>
      <c r="G51" s="63"/>
      <c r="H51" s="55"/>
      <c r="I51" s="63"/>
      <c r="J51" s="55"/>
      <c r="K51" s="63"/>
      <c r="L51" s="55"/>
      <c r="M51" s="63"/>
      <c r="N51" s="55"/>
      <c r="O51" s="63"/>
      <c r="P51" s="55"/>
      <c r="Q51" s="63"/>
      <c r="R51" s="55"/>
      <c r="S51" s="63"/>
      <c r="T51" s="64">
        <f>D51+F51+H51+J51+L51+N51+P51+R51</f>
        <v>0</v>
      </c>
      <c r="U51" s="63"/>
    </row>
    <row r="52" spans="2:21">
      <c r="B52" s="62" t="s">
        <v>458</v>
      </c>
      <c r="C52" s="63" t="s">
        <v>673</v>
      </c>
      <c r="D52" s="55"/>
      <c r="E52" s="63"/>
      <c r="F52" s="55"/>
      <c r="G52" s="63"/>
      <c r="H52" s="55"/>
      <c r="I52" s="63"/>
      <c r="J52" s="55"/>
      <c r="K52" s="63"/>
      <c r="L52" s="55"/>
      <c r="M52" s="63"/>
      <c r="N52" s="55"/>
      <c r="O52" s="63"/>
      <c r="P52" s="55"/>
      <c r="Q52" s="63"/>
      <c r="R52" s="55"/>
      <c r="S52" s="63"/>
      <c r="T52" s="64">
        <f t="shared" si="3"/>
        <v>0</v>
      </c>
      <c r="U52" s="63"/>
    </row>
    <row r="53" spans="2:21">
      <c r="B53" s="62" t="s">
        <v>459</v>
      </c>
      <c r="C53" s="61" t="s">
        <v>452</v>
      </c>
      <c r="D53" s="64">
        <f>SUM(D48:D52)</f>
        <v>0</v>
      </c>
      <c r="E53" s="61"/>
      <c r="F53" s="64">
        <f>SUM(F48:F52)</f>
        <v>0</v>
      </c>
      <c r="G53" s="61"/>
      <c r="H53" s="64">
        <f>SUM(H48:H52)</f>
        <v>0</v>
      </c>
      <c r="I53" s="61"/>
      <c r="J53" s="64">
        <f>SUM(J48:J52)</f>
        <v>0</v>
      </c>
      <c r="K53" s="61"/>
      <c r="L53" s="64">
        <f>SUM(L48:L52)</f>
        <v>0</v>
      </c>
      <c r="M53" s="61"/>
      <c r="N53" s="64">
        <f>SUM(N48:N52)</f>
        <v>0</v>
      </c>
      <c r="O53" s="61"/>
      <c r="P53" s="64">
        <f>SUM(P48:P52)</f>
        <v>0</v>
      </c>
      <c r="Q53" s="61"/>
      <c r="R53" s="64">
        <f>SUM(R48:R52)</f>
        <v>0</v>
      </c>
      <c r="S53" s="61"/>
      <c r="T53" s="64">
        <f>SUM(T48:T52)</f>
        <v>0</v>
      </c>
      <c r="U53" s="61"/>
    </row>
    <row r="57" spans="2:21">
      <c r="C57" s="373" t="s">
        <v>675</v>
      </c>
      <c r="D57" s="373"/>
      <c r="E57" s="373"/>
      <c r="F57" s="373"/>
      <c r="G57" s="373"/>
      <c r="H57" s="373"/>
      <c r="I57" s="373"/>
      <c r="J57" s="373"/>
      <c r="K57" s="373"/>
      <c r="L57" s="373"/>
      <c r="M57" s="373"/>
      <c r="N57" s="373"/>
      <c r="O57" s="373"/>
      <c r="P57" s="373"/>
      <c r="Q57" s="373"/>
      <c r="R57" s="373"/>
      <c r="S57" s="373"/>
      <c r="T57" s="373"/>
      <c r="U57" s="373"/>
    </row>
    <row r="58" spans="2:21">
      <c r="C58" s="148" t="s">
        <v>405</v>
      </c>
      <c r="D58" s="149">
        <v>1</v>
      </c>
      <c r="E58" s="149">
        <v>2</v>
      </c>
      <c r="F58" s="149">
        <v>3</v>
      </c>
      <c r="G58" s="149">
        <v>4</v>
      </c>
      <c r="H58" s="149">
        <v>5</v>
      </c>
      <c r="I58" s="149">
        <v>6</v>
      </c>
      <c r="J58" s="149">
        <v>7</v>
      </c>
      <c r="K58" s="149">
        <v>8</v>
      </c>
      <c r="L58" s="149">
        <v>9</v>
      </c>
      <c r="M58" s="149">
        <v>10</v>
      </c>
      <c r="N58" s="149">
        <v>11</v>
      </c>
      <c r="O58" s="149">
        <v>12</v>
      </c>
      <c r="P58" s="149">
        <v>13</v>
      </c>
      <c r="Q58" s="149">
        <v>14</v>
      </c>
      <c r="R58" s="149">
        <v>15</v>
      </c>
      <c r="S58" s="149">
        <v>16</v>
      </c>
      <c r="T58" s="149">
        <v>17</v>
      </c>
      <c r="U58" s="149">
        <v>18</v>
      </c>
    </row>
    <row r="59" spans="2:21" ht="45">
      <c r="B59" s="145" t="s">
        <v>320</v>
      </c>
      <c r="C59" s="145" t="s">
        <v>674</v>
      </c>
      <c r="D59" s="145" t="s">
        <v>662</v>
      </c>
      <c r="E59" s="145" t="s">
        <v>383</v>
      </c>
      <c r="F59" s="145" t="s">
        <v>661</v>
      </c>
      <c r="G59" s="145" t="s">
        <v>383</v>
      </c>
      <c r="H59" s="145" t="s">
        <v>663</v>
      </c>
      <c r="I59" s="145" t="s">
        <v>383</v>
      </c>
      <c r="J59" s="145" t="s">
        <v>664</v>
      </c>
      <c r="K59" s="145" t="s">
        <v>383</v>
      </c>
      <c r="L59" s="145" t="s">
        <v>665</v>
      </c>
      <c r="M59" s="145" t="s">
        <v>383</v>
      </c>
      <c r="N59" s="171" t="s">
        <v>951</v>
      </c>
      <c r="O59" s="171" t="s">
        <v>383</v>
      </c>
      <c r="P59" s="171" t="s">
        <v>952</v>
      </c>
      <c r="Q59" s="171" t="s">
        <v>383</v>
      </c>
      <c r="R59" s="171" t="s">
        <v>92</v>
      </c>
      <c r="S59" s="145" t="s">
        <v>383</v>
      </c>
      <c r="T59" s="171" t="s">
        <v>10</v>
      </c>
      <c r="U59" s="145" t="s">
        <v>383</v>
      </c>
    </row>
    <row r="60" spans="2:21">
      <c r="B60" s="62" t="s">
        <v>460</v>
      </c>
      <c r="C60" s="63" t="s">
        <v>669</v>
      </c>
      <c r="D60" s="55"/>
      <c r="E60" s="63"/>
      <c r="F60" s="55"/>
      <c r="G60" s="63"/>
      <c r="H60" s="55"/>
      <c r="I60" s="63"/>
      <c r="J60" s="55"/>
      <c r="K60" s="63"/>
      <c r="L60" s="55"/>
      <c r="M60" s="63"/>
      <c r="N60" s="55"/>
      <c r="O60" s="63"/>
      <c r="P60" s="55"/>
      <c r="Q60" s="63"/>
      <c r="R60" s="55"/>
      <c r="S60" s="63"/>
      <c r="T60" s="64">
        <f>D60+F60+H60+J60+L60+N60+P60+R60</f>
        <v>0</v>
      </c>
      <c r="U60" s="63"/>
    </row>
    <row r="61" spans="2:21">
      <c r="B61" s="62" t="s">
        <v>676</v>
      </c>
      <c r="C61" s="63" t="s">
        <v>670</v>
      </c>
      <c r="D61" s="55"/>
      <c r="E61" s="63"/>
      <c r="F61" s="55"/>
      <c r="G61" s="63"/>
      <c r="H61" s="55"/>
      <c r="I61" s="63"/>
      <c r="J61" s="55"/>
      <c r="K61" s="63"/>
      <c r="L61" s="55"/>
      <c r="M61" s="63"/>
      <c r="N61" s="55"/>
      <c r="O61" s="63"/>
      <c r="P61" s="55"/>
      <c r="Q61" s="63"/>
      <c r="R61" s="55"/>
      <c r="S61" s="63"/>
      <c r="T61" s="64">
        <f t="shared" ref="T61:T62" si="4">D61+F61+H61+J61+L61+N61+P61+R61</f>
        <v>0</v>
      </c>
      <c r="U61" s="63"/>
    </row>
    <row r="62" spans="2:21">
      <c r="B62" s="62" t="s">
        <v>677</v>
      </c>
      <c r="C62" s="63" t="s">
        <v>671</v>
      </c>
      <c r="D62" s="55"/>
      <c r="E62" s="63"/>
      <c r="F62" s="55"/>
      <c r="G62" s="63"/>
      <c r="H62" s="55"/>
      <c r="I62" s="63"/>
      <c r="J62" s="55"/>
      <c r="K62" s="63"/>
      <c r="L62" s="55"/>
      <c r="M62" s="63"/>
      <c r="N62" s="55"/>
      <c r="O62" s="63"/>
      <c r="P62" s="55"/>
      <c r="Q62" s="63"/>
      <c r="R62" s="55"/>
      <c r="S62" s="63"/>
      <c r="T62" s="64">
        <f t="shared" si="4"/>
        <v>0</v>
      </c>
      <c r="U62" s="63"/>
    </row>
    <row r="63" spans="2:21">
      <c r="B63" s="62" t="s">
        <v>678</v>
      </c>
      <c r="C63" s="63" t="s">
        <v>672</v>
      </c>
      <c r="D63" s="55"/>
      <c r="E63" s="63"/>
      <c r="F63" s="55"/>
      <c r="G63" s="63"/>
      <c r="H63" s="55"/>
      <c r="I63" s="63"/>
      <c r="J63" s="55"/>
      <c r="K63" s="63"/>
      <c r="L63" s="55"/>
      <c r="M63" s="63"/>
      <c r="N63" s="55"/>
      <c r="O63" s="63"/>
      <c r="P63" s="55"/>
      <c r="Q63" s="63"/>
      <c r="R63" s="55"/>
      <c r="S63" s="63"/>
      <c r="T63" s="64">
        <f>D63+F63+H63+J63+L63+N63+P63+R63</f>
        <v>0</v>
      </c>
      <c r="U63" s="63"/>
    </row>
    <row r="64" spans="2:21">
      <c r="B64" s="62" t="s">
        <v>679</v>
      </c>
      <c r="C64" s="63" t="s">
        <v>673</v>
      </c>
      <c r="D64" s="55"/>
      <c r="E64" s="63"/>
      <c r="F64" s="55"/>
      <c r="G64" s="63"/>
      <c r="H64" s="55"/>
      <c r="I64" s="63"/>
      <c r="J64" s="55"/>
      <c r="K64" s="63"/>
      <c r="L64" s="55"/>
      <c r="M64" s="63"/>
      <c r="N64" s="55"/>
      <c r="O64" s="63"/>
      <c r="P64" s="55"/>
      <c r="Q64" s="63"/>
      <c r="R64" s="55"/>
      <c r="S64" s="63"/>
      <c r="T64" s="64">
        <f t="shared" ref="T64" si="5">D64+F64+H64+J64+L64+N64+P64+R64</f>
        <v>0</v>
      </c>
      <c r="U64" s="63"/>
    </row>
    <row r="65" spans="2:21">
      <c r="B65" s="62" t="s">
        <v>495</v>
      </c>
      <c r="C65" s="61" t="s">
        <v>452</v>
      </c>
      <c r="D65" s="64">
        <f>SUM(D60:D64)</f>
        <v>0</v>
      </c>
      <c r="E65" s="61"/>
      <c r="F65" s="64">
        <f>SUM(F60:F64)</f>
        <v>0</v>
      </c>
      <c r="G65" s="61"/>
      <c r="H65" s="64">
        <f>SUM(H60:H64)</f>
        <v>0</v>
      </c>
      <c r="I65" s="61"/>
      <c r="J65" s="64">
        <f>SUM(J60:J64)</f>
        <v>0</v>
      </c>
      <c r="K65" s="61"/>
      <c r="L65" s="64">
        <f>SUM(L60:L64)</f>
        <v>0</v>
      </c>
      <c r="M65" s="61"/>
      <c r="N65" s="64">
        <f>SUM(N60:N64)</f>
        <v>0</v>
      </c>
      <c r="O65" s="61"/>
      <c r="P65" s="64">
        <f>SUM(P60:P64)</f>
        <v>0</v>
      </c>
      <c r="Q65" s="61"/>
      <c r="R65" s="64">
        <f>SUM(R60:R64)</f>
        <v>0</v>
      </c>
      <c r="S65" s="61"/>
      <c r="T65" s="64">
        <f>SUM(T60:T64)</f>
        <v>0</v>
      </c>
      <c r="U65" s="61"/>
    </row>
    <row r="69" spans="2:21">
      <c r="C69" s="370" t="s">
        <v>682</v>
      </c>
      <c r="D69" s="371"/>
      <c r="E69" s="371"/>
      <c r="F69" s="371"/>
      <c r="G69" s="371"/>
      <c r="H69" s="371"/>
      <c r="I69" s="371"/>
      <c r="J69" s="371"/>
      <c r="K69" s="371"/>
      <c r="L69" s="371"/>
      <c r="M69" s="371"/>
      <c r="N69" s="371"/>
      <c r="O69" s="371"/>
      <c r="P69" s="371"/>
      <c r="Q69" s="371"/>
      <c r="R69" s="371"/>
      <c r="S69" s="372"/>
    </row>
    <row r="70" spans="2:21">
      <c r="C70" s="146" t="s">
        <v>405</v>
      </c>
      <c r="D70" s="68">
        <v>1</v>
      </c>
      <c r="E70" s="68">
        <v>2</v>
      </c>
      <c r="F70" s="68">
        <v>3</v>
      </c>
      <c r="G70" s="68">
        <v>4</v>
      </c>
      <c r="H70" s="68">
        <v>5</v>
      </c>
      <c r="I70" s="68">
        <v>6</v>
      </c>
      <c r="J70" s="68">
        <v>7</v>
      </c>
      <c r="K70" s="68">
        <v>8</v>
      </c>
      <c r="L70" s="68">
        <v>9</v>
      </c>
      <c r="M70" s="68">
        <v>10</v>
      </c>
      <c r="N70" s="68">
        <v>11</v>
      </c>
      <c r="O70" s="68">
        <v>12</v>
      </c>
      <c r="P70" s="68">
        <v>13</v>
      </c>
      <c r="Q70" s="68">
        <v>14</v>
      </c>
      <c r="R70" s="68">
        <v>15</v>
      </c>
      <c r="S70" s="68">
        <v>16</v>
      </c>
    </row>
    <row r="71" spans="2:21" ht="45">
      <c r="B71" s="145" t="s">
        <v>320</v>
      </c>
      <c r="C71" s="145" t="s">
        <v>461</v>
      </c>
      <c r="D71" s="145" t="s">
        <v>155</v>
      </c>
      <c r="E71" s="145" t="s">
        <v>383</v>
      </c>
      <c r="F71" s="145" t="s">
        <v>502</v>
      </c>
      <c r="G71" s="145" t="s">
        <v>383</v>
      </c>
      <c r="H71" s="145" t="s">
        <v>503</v>
      </c>
      <c r="I71" s="145" t="s">
        <v>383</v>
      </c>
      <c r="J71" s="145" t="s">
        <v>156</v>
      </c>
      <c r="K71" s="145" t="s">
        <v>383</v>
      </c>
      <c r="L71" s="145" t="s">
        <v>157</v>
      </c>
      <c r="M71" s="145" t="s">
        <v>383</v>
      </c>
      <c r="N71" s="145" t="s">
        <v>681</v>
      </c>
      <c r="O71" s="145" t="s">
        <v>383</v>
      </c>
      <c r="P71" s="171" t="s">
        <v>950</v>
      </c>
      <c r="Q71" s="145" t="s">
        <v>383</v>
      </c>
      <c r="R71" s="145" t="s">
        <v>10</v>
      </c>
      <c r="S71" s="145" t="s">
        <v>383</v>
      </c>
    </row>
    <row r="72" spans="2:21">
      <c r="B72" s="62" t="s">
        <v>496</v>
      </c>
      <c r="C72" s="63" t="s">
        <v>462</v>
      </c>
      <c r="D72" s="55"/>
      <c r="E72" s="63"/>
      <c r="F72" s="55"/>
      <c r="G72" s="63"/>
      <c r="H72" s="55"/>
      <c r="I72" s="63"/>
      <c r="J72" s="55"/>
      <c r="K72" s="63"/>
      <c r="L72" s="55"/>
      <c r="M72" s="63"/>
      <c r="N72" s="55"/>
      <c r="O72" s="63"/>
      <c r="P72" s="55"/>
      <c r="Q72" s="63"/>
      <c r="R72" s="64">
        <f>D72+F72+H72+J72+L72+N72+P72</f>
        <v>0</v>
      </c>
      <c r="S72" s="63"/>
    </row>
    <row r="73" spans="2:21">
      <c r="B73" s="62" t="s">
        <v>497</v>
      </c>
      <c r="C73" s="63" t="s">
        <v>463</v>
      </c>
      <c r="D73" s="55"/>
      <c r="E73" s="63"/>
      <c r="F73" s="55"/>
      <c r="G73" s="63"/>
      <c r="H73" s="55"/>
      <c r="I73" s="63"/>
      <c r="J73" s="55"/>
      <c r="K73" s="63"/>
      <c r="L73" s="55"/>
      <c r="M73" s="63"/>
      <c r="N73" s="55"/>
      <c r="O73" s="63"/>
      <c r="P73" s="55"/>
      <c r="Q73" s="63"/>
      <c r="R73" s="64">
        <f t="shared" ref="R73:R76" si="6">D73+F73+H73+J73+L73+N73+P73</f>
        <v>0</v>
      </c>
      <c r="S73" s="63"/>
    </row>
    <row r="74" spans="2:21">
      <c r="B74" s="62" t="s">
        <v>498</v>
      </c>
      <c r="C74" s="63" t="s">
        <v>152</v>
      </c>
      <c r="D74" s="55"/>
      <c r="E74" s="63"/>
      <c r="F74" s="55"/>
      <c r="G74" s="63"/>
      <c r="H74" s="55"/>
      <c r="I74" s="63"/>
      <c r="J74" s="55"/>
      <c r="K74" s="63"/>
      <c r="L74" s="55"/>
      <c r="M74" s="63"/>
      <c r="N74" s="55"/>
      <c r="O74" s="63"/>
      <c r="P74" s="55"/>
      <c r="Q74" s="63"/>
      <c r="R74" s="64">
        <f t="shared" si="6"/>
        <v>0</v>
      </c>
      <c r="S74" s="63"/>
    </row>
    <row r="75" spans="2:21">
      <c r="B75" s="62" t="s">
        <v>499</v>
      </c>
      <c r="C75" s="63" t="s">
        <v>153</v>
      </c>
      <c r="D75" s="55"/>
      <c r="E75" s="63"/>
      <c r="F75" s="55"/>
      <c r="G75" s="63"/>
      <c r="H75" s="55"/>
      <c r="I75" s="63"/>
      <c r="J75" s="55"/>
      <c r="K75" s="63"/>
      <c r="L75" s="55"/>
      <c r="M75" s="63"/>
      <c r="N75" s="55"/>
      <c r="O75" s="63"/>
      <c r="P75" s="55"/>
      <c r="Q75" s="63"/>
      <c r="R75" s="64">
        <f t="shared" si="6"/>
        <v>0</v>
      </c>
      <c r="S75" s="63"/>
    </row>
    <row r="76" spans="2:21">
      <c r="B76" s="62" t="s">
        <v>500</v>
      </c>
      <c r="C76" s="63" t="s">
        <v>154</v>
      </c>
      <c r="D76" s="55"/>
      <c r="E76" s="63"/>
      <c r="F76" s="55"/>
      <c r="G76" s="63"/>
      <c r="H76" s="55"/>
      <c r="I76" s="63"/>
      <c r="J76" s="55"/>
      <c r="K76" s="63"/>
      <c r="L76" s="55"/>
      <c r="M76" s="63"/>
      <c r="N76" s="55"/>
      <c r="O76" s="63"/>
      <c r="P76" s="55"/>
      <c r="Q76" s="63"/>
      <c r="R76" s="64">
        <f t="shared" si="6"/>
        <v>0</v>
      </c>
      <c r="S76" s="63"/>
    </row>
    <row r="77" spans="2:21">
      <c r="B77" s="62" t="s">
        <v>501</v>
      </c>
      <c r="C77" s="61" t="s">
        <v>452</v>
      </c>
      <c r="D77" s="64">
        <f>SUM(D72:D76)</f>
        <v>0</v>
      </c>
      <c r="E77" s="61"/>
      <c r="F77" s="64">
        <f>SUM(F72:F76)</f>
        <v>0</v>
      </c>
      <c r="G77" s="61"/>
      <c r="H77" s="64">
        <f>SUM(H72:H76)</f>
        <v>0</v>
      </c>
      <c r="I77" s="61"/>
      <c r="J77" s="64">
        <f>SUM(J72:J76)</f>
        <v>0</v>
      </c>
      <c r="K77" s="61"/>
      <c r="L77" s="64">
        <f>SUM(L72:L76)</f>
        <v>0</v>
      </c>
      <c r="M77" s="61"/>
      <c r="N77" s="64">
        <f>SUM(N72:N76)</f>
        <v>0</v>
      </c>
      <c r="O77" s="61"/>
      <c r="P77" s="64">
        <f>SUM(P72:P76)</f>
        <v>0</v>
      </c>
      <c r="Q77" s="61"/>
      <c r="R77" s="64">
        <f>SUM(R72:R76)</f>
        <v>0</v>
      </c>
      <c r="S77" s="61"/>
    </row>
    <row r="78" spans="2:21">
      <c r="B78" s="62" t="s">
        <v>689</v>
      </c>
      <c r="C78" s="63" t="s">
        <v>453</v>
      </c>
      <c r="D78" s="65">
        <f>IFERROR((D75+D76)/D77, 0)</f>
        <v>0</v>
      </c>
      <c r="E78" s="147"/>
      <c r="F78" s="65">
        <f>IFERROR((F75+F76)/F77, 0)</f>
        <v>0</v>
      </c>
      <c r="G78" s="147"/>
      <c r="H78" s="65">
        <f>IFERROR((H75+H76)/H77, 0)</f>
        <v>0</v>
      </c>
      <c r="I78" s="147"/>
      <c r="J78" s="65">
        <f>IFERROR((J75+J76)/J77, 0)</f>
        <v>0</v>
      </c>
      <c r="K78" s="147"/>
      <c r="L78" s="65">
        <f>IFERROR((L75+L76)/L77, 0)</f>
        <v>0</v>
      </c>
      <c r="M78" s="147"/>
      <c r="N78" s="65">
        <f>IFERROR((N75+N76)/N77, 0)</f>
        <v>0</v>
      </c>
      <c r="O78" s="147"/>
      <c r="P78" s="65">
        <f>IFERROR((P75+P76)/P77, 0)</f>
        <v>0</v>
      </c>
      <c r="Q78" s="147"/>
      <c r="R78" s="65">
        <f>IFERROR((R75+R76)/R77, 0)</f>
        <v>0</v>
      </c>
      <c r="S78" s="147"/>
    </row>
    <row r="82" spans="2:19">
      <c r="C82" s="370" t="s">
        <v>683</v>
      </c>
      <c r="D82" s="371"/>
      <c r="E82" s="371"/>
      <c r="F82" s="371"/>
      <c r="G82" s="371"/>
      <c r="H82" s="371"/>
      <c r="I82" s="371"/>
      <c r="J82" s="371"/>
      <c r="K82" s="371"/>
      <c r="L82" s="371"/>
      <c r="M82" s="371"/>
      <c r="N82" s="371"/>
      <c r="O82" s="371"/>
      <c r="P82" s="371"/>
      <c r="Q82" s="371"/>
      <c r="R82" s="371"/>
      <c r="S82" s="372"/>
    </row>
    <row r="83" spans="2:19">
      <c r="C83" s="146" t="s">
        <v>405</v>
      </c>
      <c r="D83" s="68">
        <v>1</v>
      </c>
      <c r="E83" s="68">
        <v>2</v>
      </c>
      <c r="F83" s="68">
        <v>3</v>
      </c>
      <c r="G83" s="68">
        <v>4</v>
      </c>
      <c r="H83" s="68">
        <v>5</v>
      </c>
      <c r="I83" s="68">
        <v>6</v>
      </c>
      <c r="J83" s="68">
        <v>7</v>
      </c>
      <c r="K83" s="68">
        <v>8</v>
      </c>
      <c r="L83" s="68">
        <v>9</v>
      </c>
      <c r="M83" s="68">
        <v>10</v>
      </c>
      <c r="N83" s="68">
        <v>11</v>
      </c>
      <c r="O83" s="68">
        <v>12</v>
      </c>
      <c r="P83" s="68">
        <v>13</v>
      </c>
      <c r="Q83" s="68">
        <v>14</v>
      </c>
      <c r="R83" s="68">
        <v>15</v>
      </c>
      <c r="S83" s="68">
        <v>16</v>
      </c>
    </row>
    <row r="84" spans="2:19" ht="45">
      <c r="B84" s="145" t="s">
        <v>320</v>
      </c>
      <c r="C84" s="145" t="s">
        <v>461</v>
      </c>
      <c r="D84" s="145" t="s">
        <v>155</v>
      </c>
      <c r="E84" s="145" t="s">
        <v>383</v>
      </c>
      <c r="F84" s="145" t="s">
        <v>502</v>
      </c>
      <c r="G84" s="145" t="s">
        <v>383</v>
      </c>
      <c r="H84" s="145" t="s">
        <v>503</v>
      </c>
      <c r="I84" s="145" t="s">
        <v>383</v>
      </c>
      <c r="J84" s="145" t="s">
        <v>156</v>
      </c>
      <c r="K84" s="145" t="s">
        <v>383</v>
      </c>
      <c r="L84" s="145" t="s">
        <v>157</v>
      </c>
      <c r="M84" s="145" t="s">
        <v>383</v>
      </c>
      <c r="N84" s="145" t="s">
        <v>681</v>
      </c>
      <c r="O84" s="145" t="s">
        <v>383</v>
      </c>
      <c r="P84" s="171" t="s">
        <v>950</v>
      </c>
      <c r="Q84" s="145" t="s">
        <v>383</v>
      </c>
      <c r="R84" s="145" t="s">
        <v>10</v>
      </c>
      <c r="S84" s="145" t="s">
        <v>383</v>
      </c>
    </row>
    <row r="85" spans="2:19">
      <c r="B85" s="62" t="s">
        <v>690</v>
      </c>
      <c r="C85" s="63" t="s">
        <v>462</v>
      </c>
      <c r="D85" s="55"/>
      <c r="E85" s="63"/>
      <c r="F85" s="55"/>
      <c r="G85" s="63"/>
      <c r="H85" s="55"/>
      <c r="I85" s="63"/>
      <c r="J85" s="55"/>
      <c r="K85" s="63"/>
      <c r="L85" s="55"/>
      <c r="M85" s="63"/>
      <c r="N85" s="55"/>
      <c r="O85" s="63"/>
      <c r="P85" s="55"/>
      <c r="Q85" s="63"/>
      <c r="R85" s="64">
        <f>D85+F85+H85+J85+L85+N85+P85</f>
        <v>0</v>
      </c>
      <c r="S85" s="63"/>
    </row>
    <row r="86" spans="2:19">
      <c r="B86" s="62" t="s">
        <v>691</v>
      </c>
      <c r="C86" s="63" t="s">
        <v>463</v>
      </c>
      <c r="D86" s="55"/>
      <c r="E86" s="63"/>
      <c r="F86" s="55"/>
      <c r="G86" s="63"/>
      <c r="H86" s="55"/>
      <c r="I86" s="63"/>
      <c r="J86" s="55"/>
      <c r="K86" s="63"/>
      <c r="L86" s="55"/>
      <c r="M86" s="63"/>
      <c r="N86" s="55"/>
      <c r="O86" s="63"/>
      <c r="P86" s="55"/>
      <c r="Q86" s="63"/>
      <c r="R86" s="64">
        <f t="shared" ref="R86:R89" si="7">D86+F86+H86+J86+L86+N86+P86</f>
        <v>0</v>
      </c>
      <c r="S86" s="63"/>
    </row>
    <row r="87" spans="2:19">
      <c r="B87" s="62" t="s">
        <v>692</v>
      </c>
      <c r="C87" s="63" t="s">
        <v>152</v>
      </c>
      <c r="D87" s="55"/>
      <c r="E87" s="63"/>
      <c r="F87" s="55"/>
      <c r="G87" s="63"/>
      <c r="H87" s="55"/>
      <c r="I87" s="63"/>
      <c r="J87" s="55"/>
      <c r="K87" s="63"/>
      <c r="L87" s="55"/>
      <c r="M87" s="63"/>
      <c r="N87" s="55"/>
      <c r="O87" s="63"/>
      <c r="P87" s="55"/>
      <c r="Q87" s="63"/>
      <c r="R87" s="64">
        <f t="shared" si="7"/>
        <v>0</v>
      </c>
      <c r="S87" s="63"/>
    </row>
    <row r="88" spans="2:19">
      <c r="B88" s="62" t="s">
        <v>693</v>
      </c>
      <c r="C88" s="63" t="s">
        <v>153</v>
      </c>
      <c r="D88" s="55"/>
      <c r="E88" s="63"/>
      <c r="F88" s="55"/>
      <c r="G88" s="63"/>
      <c r="H88" s="55"/>
      <c r="I88" s="63"/>
      <c r="J88" s="55"/>
      <c r="K88" s="63"/>
      <c r="L88" s="55"/>
      <c r="M88" s="63"/>
      <c r="N88" s="55"/>
      <c r="O88" s="63"/>
      <c r="P88" s="55"/>
      <c r="Q88" s="63"/>
      <c r="R88" s="64">
        <f t="shared" si="7"/>
        <v>0</v>
      </c>
      <c r="S88" s="63"/>
    </row>
    <row r="89" spans="2:19">
      <c r="B89" s="62" t="s">
        <v>694</v>
      </c>
      <c r="C89" s="63" t="s">
        <v>154</v>
      </c>
      <c r="D89" s="55"/>
      <c r="E89" s="63"/>
      <c r="F89" s="55"/>
      <c r="G89" s="63"/>
      <c r="H89" s="55"/>
      <c r="I89" s="63"/>
      <c r="J89" s="55"/>
      <c r="K89" s="63"/>
      <c r="L89" s="55"/>
      <c r="M89" s="63"/>
      <c r="N89" s="55"/>
      <c r="O89" s="63"/>
      <c r="P89" s="55"/>
      <c r="Q89" s="63"/>
      <c r="R89" s="64">
        <f t="shared" si="7"/>
        <v>0</v>
      </c>
      <c r="S89" s="63"/>
    </row>
    <row r="90" spans="2:19">
      <c r="B90" s="62" t="s">
        <v>695</v>
      </c>
      <c r="C90" s="61" t="s">
        <v>452</v>
      </c>
      <c r="D90" s="64">
        <f>SUM(D85:D89)</f>
        <v>0</v>
      </c>
      <c r="E90" s="61"/>
      <c r="F90" s="64">
        <f>SUM(F85:F89)</f>
        <v>0</v>
      </c>
      <c r="G90" s="61"/>
      <c r="H90" s="64">
        <f>SUM(H85:H89)</f>
        <v>0</v>
      </c>
      <c r="I90" s="61"/>
      <c r="J90" s="64">
        <f>SUM(J85:J89)</f>
        <v>0</v>
      </c>
      <c r="K90" s="61"/>
      <c r="L90" s="64">
        <f>SUM(L85:L89)</f>
        <v>0</v>
      </c>
      <c r="M90" s="61"/>
      <c r="N90" s="64">
        <f>SUM(N85:N89)</f>
        <v>0</v>
      </c>
      <c r="O90" s="61"/>
      <c r="P90" s="64">
        <f>SUM(P85:P89)</f>
        <v>0</v>
      </c>
      <c r="Q90" s="61"/>
      <c r="R90" s="64">
        <f>SUM(R85:R89)</f>
        <v>0</v>
      </c>
      <c r="S90" s="61"/>
    </row>
    <row r="91" spans="2:19">
      <c r="B91" s="62" t="s">
        <v>696</v>
      </c>
      <c r="C91" s="63" t="s">
        <v>453</v>
      </c>
      <c r="D91" s="65">
        <f>IFERROR((D88+D89)/D90, 0)</f>
        <v>0</v>
      </c>
      <c r="E91" s="147"/>
      <c r="F91" s="65">
        <f>IFERROR((F88+F89)/F90, 0)</f>
        <v>0</v>
      </c>
      <c r="G91" s="147"/>
      <c r="H91" s="65">
        <f>IFERROR((H88+H89)/H90, 0)</f>
        <v>0</v>
      </c>
      <c r="I91" s="147"/>
      <c r="J91" s="65">
        <f>IFERROR((J88+J89)/J90, 0)</f>
        <v>0</v>
      </c>
      <c r="K91" s="147"/>
      <c r="L91" s="65">
        <f>IFERROR((L88+L89)/L90, 0)</f>
        <v>0</v>
      </c>
      <c r="M91" s="147"/>
      <c r="N91" s="65">
        <f>IFERROR((N88+N89)/N90, 0)</f>
        <v>0</v>
      </c>
      <c r="O91" s="147"/>
      <c r="P91" s="65">
        <f>IFERROR((P88+P89)/P90, 0)</f>
        <v>0</v>
      </c>
      <c r="Q91" s="147"/>
      <c r="R91" s="65">
        <f>IFERROR((R88+R89)/R90, 0)</f>
        <v>0</v>
      </c>
      <c r="S91" s="147"/>
    </row>
    <row r="95" spans="2:19">
      <c r="C95" s="370" t="s">
        <v>684</v>
      </c>
      <c r="D95" s="371"/>
      <c r="E95" s="371"/>
      <c r="F95" s="371"/>
      <c r="G95" s="371"/>
      <c r="H95" s="371"/>
      <c r="I95" s="371"/>
      <c r="J95" s="371"/>
      <c r="K95" s="371"/>
      <c r="L95" s="371"/>
      <c r="M95" s="371"/>
      <c r="N95" s="371"/>
      <c r="O95" s="371"/>
      <c r="P95" s="371"/>
      <c r="Q95" s="371"/>
      <c r="R95" s="371"/>
      <c r="S95" s="372"/>
    </row>
    <row r="96" spans="2:19">
      <c r="C96" s="146" t="s">
        <v>405</v>
      </c>
      <c r="D96" s="68">
        <v>1</v>
      </c>
      <c r="E96" s="68">
        <v>2</v>
      </c>
      <c r="F96" s="68">
        <v>3</v>
      </c>
      <c r="G96" s="68">
        <v>4</v>
      </c>
      <c r="H96" s="68">
        <v>5</v>
      </c>
      <c r="I96" s="68">
        <v>6</v>
      </c>
      <c r="J96" s="68">
        <v>7</v>
      </c>
      <c r="K96" s="68">
        <v>8</v>
      </c>
      <c r="L96" s="68">
        <v>9</v>
      </c>
      <c r="M96" s="68">
        <v>10</v>
      </c>
      <c r="N96" s="68">
        <v>11</v>
      </c>
      <c r="O96" s="68">
        <v>12</v>
      </c>
      <c r="P96" s="68">
        <v>13</v>
      </c>
      <c r="Q96" s="68">
        <v>14</v>
      </c>
      <c r="R96" s="68">
        <v>15</v>
      </c>
      <c r="S96" s="68">
        <v>16</v>
      </c>
    </row>
    <row r="97" spans="2:19" ht="45">
      <c r="B97" s="145" t="s">
        <v>320</v>
      </c>
      <c r="C97" s="145" t="s">
        <v>461</v>
      </c>
      <c r="D97" s="145" t="s">
        <v>155</v>
      </c>
      <c r="E97" s="145" t="s">
        <v>383</v>
      </c>
      <c r="F97" s="145" t="s">
        <v>502</v>
      </c>
      <c r="G97" s="145" t="s">
        <v>383</v>
      </c>
      <c r="H97" s="145" t="s">
        <v>503</v>
      </c>
      <c r="I97" s="145" t="s">
        <v>383</v>
      </c>
      <c r="J97" s="145" t="s">
        <v>156</v>
      </c>
      <c r="K97" s="145" t="s">
        <v>383</v>
      </c>
      <c r="L97" s="145" t="s">
        <v>157</v>
      </c>
      <c r="M97" s="145" t="s">
        <v>383</v>
      </c>
      <c r="N97" s="145" t="s">
        <v>681</v>
      </c>
      <c r="O97" s="145" t="s">
        <v>383</v>
      </c>
      <c r="P97" s="171" t="s">
        <v>950</v>
      </c>
      <c r="Q97" s="145" t="s">
        <v>383</v>
      </c>
      <c r="R97" s="145" t="s">
        <v>10</v>
      </c>
      <c r="S97" s="145" t="s">
        <v>383</v>
      </c>
    </row>
    <row r="98" spans="2:19">
      <c r="B98" s="62" t="s">
        <v>697</v>
      </c>
      <c r="C98" s="63" t="s">
        <v>462</v>
      </c>
      <c r="D98" s="55"/>
      <c r="E98" s="63"/>
      <c r="F98" s="55"/>
      <c r="G98" s="63"/>
      <c r="H98" s="55"/>
      <c r="I98" s="63"/>
      <c r="J98" s="55"/>
      <c r="K98" s="63"/>
      <c r="L98" s="55"/>
      <c r="M98" s="63"/>
      <c r="N98" s="55"/>
      <c r="O98" s="63"/>
      <c r="P98" s="55"/>
      <c r="Q98" s="63"/>
      <c r="R98" s="64">
        <f>D98+F98+H98+J98+L98+N98+P98</f>
        <v>0</v>
      </c>
      <c r="S98" s="63"/>
    </row>
    <row r="99" spans="2:19">
      <c r="B99" s="62" t="s">
        <v>698</v>
      </c>
      <c r="C99" s="63" t="s">
        <v>463</v>
      </c>
      <c r="D99" s="55"/>
      <c r="E99" s="63"/>
      <c r="F99" s="55"/>
      <c r="G99" s="63"/>
      <c r="H99" s="55"/>
      <c r="I99" s="63"/>
      <c r="J99" s="55"/>
      <c r="K99" s="63"/>
      <c r="L99" s="55"/>
      <c r="M99" s="63"/>
      <c r="N99" s="55"/>
      <c r="O99" s="63"/>
      <c r="P99" s="55"/>
      <c r="Q99" s="63"/>
      <c r="R99" s="64">
        <f t="shared" ref="R99:R102" si="8">D99+F99+H99+J99+L99+N99+P99</f>
        <v>0</v>
      </c>
      <c r="S99" s="63"/>
    </row>
    <row r="100" spans="2:19">
      <c r="B100" s="62" t="s">
        <v>699</v>
      </c>
      <c r="C100" s="63" t="s">
        <v>152</v>
      </c>
      <c r="D100" s="55"/>
      <c r="E100" s="63"/>
      <c r="F100" s="55"/>
      <c r="G100" s="63"/>
      <c r="H100" s="55"/>
      <c r="I100" s="63"/>
      <c r="J100" s="55"/>
      <c r="K100" s="63"/>
      <c r="L100" s="55"/>
      <c r="M100" s="63"/>
      <c r="N100" s="55"/>
      <c r="O100" s="63"/>
      <c r="P100" s="55"/>
      <c r="Q100" s="63"/>
      <c r="R100" s="64">
        <f t="shared" si="8"/>
        <v>0</v>
      </c>
      <c r="S100" s="63"/>
    </row>
    <row r="101" spans="2:19">
      <c r="B101" s="62" t="s">
        <v>700</v>
      </c>
      <c r="C101" s="63" t="s">
        <v>153</v>
      </c>
      <c r="D101" s="55"/>
      <c r="E101" s="63"/>
      <c r="F101" s="55"/>
      <c r="G101" s="63"/>
      <c r="H101" s="55"/>
      <c r="I101" s="63"/>
      <c r="J101" s="55"/>
      <c r="K101" s="63"/>
      <c r="L101" s="55"/>
      <c r="M101" s="63"/>
      <c r="N101" s="55"/>
      <c r="O101" s="63"/>
      <c r="P101" s="55"/>
      <c r="Q101" s="63"/>
      <c r="R101" s="64">
        <f t="shared" si="8"/>
        <v>0</v>
      </c>
      <c r="S101" s="63"/>
    </row>
    <row r="102" spans="2:19">
      <c r="B102" s="62" t="s">
        <v>701</v>
      </c>
      <c r="C102" s="63" t="s">
        <v>154</v>
      </c>
      <c r="D102" s="55"/>
      <c r="E102" s="63"/>
      <c r="F102" s="55"/>
      <c r="G102" s="63"/>
      <c r="H102" s="55"/>
      <c r="I102" s="63"/>
      <c r="J102" s="55"/>
      <c r="K102" s="63"/>
      <c r="L102" s="55"/>
      <c r="M102" s="63"/>
      <c r="N102" s="55"/>
      <c r="O102" s="63"/>
      <c r="P102" s="55"/>
      <c r="Q102" s="63"/>
      <c r="R102" s="64">
        <f t="shared" si="8"/>
        <v>0</v>
      </c>
      <c r="S102" s="63"/>
    </row>
    <row r="103" spans="2:19">
      <c r="B103" s="62" t="s">
        <v>702</v>
      </c>
      <c r="C103" s="61" t="s">
        <v>452</v>
      </c>
      <c r="D103" s="64">
        <f>SUM(D98:D102)</f>
        <v>0</v>
      </c>
      <c r="E103" s="61"/>
      <c r="F103" s="64">
        <f>SUM(F98:F102)</f>
        <v>0</v>
      </c>
      <c r="G103" s="61"/>
      <c r="H103" s="64">
        <f>SUM(H98:H102)</f>
        <v>0</v>
      </c>
      <c r="I103" s="61"/>
      <c r="J103" s="64">
        <f>SUM(J98:J102)</f>
        <v>0</v>
      </c>
      <c r="K103" s="61"/>
      <c r="L103" s="64">
        <f>SUM(L98:L102)</f>
        <v>0</v>
      </c>
      <c r="M103" s="61"/>
      <c r="N103" s="64">
        <f>SUM(N98:N102)</f>
        <v>0</v>
      </c>
      <c r="O103" s="61"/>
      <c r="P103" s="64">
        <f>SUM(P98:P102)</f>
        <v>0</v>
      </c>
      <c r="Q103" s="61"/>
      <c r="R103" s="64">
        <f>SUM(R98:R102)</f>
        <v>0</v>
      </c>
      <c r="S103" s="61"/>
    </row>
    <row r="104" spans="2:19">
      <c r="B104" s="62" t="s">
        <v>703</v>
      </c>
      <c r="C104" s="63" t="s">
        <v>453</v>
      </c>
      <c r="D104" s="65">
        <f>IFERROR((D101+D102)/D103, 0)</f>
        <v>0</v>
      </c>
      <c r="E104" s="147"/>
      <c r="F104" s="65">
        <f>IFERROR((F101+F102)/F103, 0)</f>
        <v>0</v>
      </c>
      <c r="G104" s="147"/>
      <c r="H104" s="65">
        <f>IFERROR((H101+H102)/H103, 0)</f>
        <v>0</v>
      </c>
      <c r="I104" s="147"/>
      <c r="J104" s="65">
        <f>IFERROR((J101+J102)/J103, 0)</f>
        <v>0</v>
      </c>
      <c r="K104" s="147"/>
      <c r="L104" s="65">
        <f>IFERROR((L101+L102)/L103, 0)</f>
        <v>0</v>
      </c>
      <c r="M104" s="147"/>
      <c r="N104" s="65">
        <f>IFERROR((N101+N102)/N103, 0)</f>
        <v>0</v>
      </c>
      <c r="O104" s="147"/>
      <c r="P104" s="65">
        <f>IFERROR((P101+P102)/P103, 0)</f>
        <v>0</v>
      </c>
      <c r="Q104" s="147"/>
      <c r="R104" s="65">
        <f>IFERROR((R101+R102)/R103, 0)</f>
        <v>0</v>
      </c>
      <c r="S104" s="147"/>
    </row>
    <row r="108" spans="2:19">
      <c r="C108" s="370" t="s">
        <v>685</v>
      </c>
      <c r="D108" s="371"/>
      <c r="E108" s="371"/>
      <c r="F108" s="371"/>
      <c r="G108" s="371"/>
      <c r="H108" s="371"/>
      <c r="I108" s="371"/>
      <c r="J108" s="371"/>
      <c r="K108" s="371"/>
      <c r="L108" s="371"/>
      <c r="M108" s="371"/>
      <c r="N108" s="371"/>
      <c r="O108" s="371"/>
      <c r="P108" s="371"/>
      <c r="Q108" s="371"/>
      <c r="R108" s="371"/>
      <c r="S108" s="372"/>
    </row>
    <row r="109" spans="2:19">
      <c r="C109" s="146" t="s">
        <v>405</v>
      </c>
      <c r="D109" s="68">
        <v>1</v>
      </c>
      <c r="E109" s="68">
        <v>2</v>
      </c>
      <c r="F109" s="68">
        <v>3</v>
      </c>
      <c r="G109" s="68">
        <v>4</v>
      </c>
      <c r="H109" s="68">
        <v>5</v>
      </c>
      <c r="I109" s="68">
        <v>6</v>
      </c>
      <c r="J109" s="68">
        <v>7</v>
      </c>
      <c r="K109" s="68">
        <v>8</v>
      </c>
      <c r="L109" s="68">
        <v>9</v>
      </c>
      <c r="M109" s="68">
        <v>10</v>
      </c>
      <c r="N109" s="68">
        <v>11</v>
      </c>
      <c r="O109" s="68">
        <v>12</v>
      </c>
      <c r="P109" s="68">
        <v>13</v>
      </c>
      <c r="Q109" s="68">
        <v>14</v>
      </c>
      <c r="R109" s="68">
        <v>15</v>
      </c>
      <c r="S109" s="68">
        <v>16</v>
      </c>
    </row>
    <row r="110" spans="2:19" ht="45">
      <c r="B110" s="145" t="s">
        <v>320</v>
      </c>
      <c r="C110" s="145" t="s">
        <v>674</v>
      </c>
      <c r="D110" s="145" t="s">
        <v>155</v>
      </c>
      <c r="E110" s="145" t="s">
        <v>383</v>
      </c>
      <c r="F110" s="145" t="s">
        <v>502</v>
      </c>
      <c r="G110" s="145" t="s">
        <v>383</v>
      </c>
      <c r="H110" s="145" t="s">
        <v>503</v>
      </c>
      <c r="I110" s="145" t="s">
        <v>383</v>
      </c>
      <c r="J110" s="145" t="s">
        <v>156</v>
      </c>
      <c r="K110" s="145" t="s">
        <v>383</v>
      </c>
      <c r="L110" s="145" t="s">
        <v>157</v>
      </c>
      <c r="M110" s="145" t="s">
        <v>383</v>
      </c>
      <c r="N110" s="145" t="s">
        <v>681</v>
      </c>
      <c r="O110" s="145" t="s">
        <v>383</v>
      </c>
      <c r="P110" s="171" t="s">
        <v>950</v>
      </c>
      <c r="Q110" s="145" t="s">
        <v>383</v>
      </c>
      <c r="R110" s="145" t="s">
        <v>10</v>
      </c>
      <c r="S110" s="145" t="s">
        <v>383</v>
      </c>
    </row>
    <row r="111" spans="2:19">
      <c r="B111" s="62" t="s">
        <v>704</v>
      </c>
      <c r="C111" s="63" t="s">
        <v>669</v>
      </c>
      <c r="D111" s="55"/>
      <c r="E111" s="63"/>
      <c r="F111" s="55"/>
      <c r="G111" s="63"/>
      <c r="H111" s="55"/>
      <c r="I111" s="63"/>
      <c r="J111" s="55"/>
      <c r="K111" s="63"/>
      <c r="L111" s="55"/>
      <c r="M111" s="63"/>
      <c r="N111" s="55"/>
      <c r="O111" s="63"/>
      <c r="P111" s="55"/>
      <c r="Q111" s="63"/>
      <c r="R111" s="64">
        <f>D111+F111+H111+J111+L111+N111+P111</f>
        <v>0</v>
      </c>
      <c r="S111" s="63"/>
    </row>
    <row r="112" spans="2:19">
      <c r="B112" s="62" t="s">
        <v>705</v>
      </c>
      <c r="C112" s="63" t="s">
        <v>670</v>
      </c>
      <c r="D112" s="55"/>
      <c r="E112" s="63"/>
      <c r="F112" s="55"/>
      <c r="G112" s="63"/>
      <c r="H112" s="55"/>
      <c r="I112" s="63"/>
      <c r="J112" s="55"/>
      <c r="K112" s="63"/>
      <c r="L112" s="55"/>
      <c r="M112" s="63"/>
      <c r="N112" s="55"/>
      <c r="O112" s="63"/>
      <c r="P112" s="55"/>
      <c r="Q112" s="63"/>
      <c r="R112" s="64">
        <f t="shared" ref="R112:R115" si="9">D112+F112+H112+J112+L112+N112+P112</f>
        <v>0</v>
      </c>
      <c r="S112" s="63"/>
    </row>
    <row r="113" spans="2:19">
      <c r="B113" s="62" t="s">
        <v>706</v>
      </c>
      <c r="C113" s="63" t="s">
        <v>671</v>
      </c>
      <c r="D113" s="55"/>
      <c r="E113" s="63"/>
      <c r="F113" s="55"/>
      <c r="G113" s="63"/>
      <c r="H113" s="55"/>
      <c r="I113" s="63"/>
      <c r="J113" s="55"/>
      <c r="K113" s="63"/>
      <c r="L113" s="55"/>
      <c r="M113" s="63"/>
      <c r="N113" s="55"/>
      <c r="O113" s="63"/>
      <c r="P113" s="55"/>
      <c r="Q113" s="63"/>
      <c r="R113" s="64">
        <f t="shared" si="9"/>
        <v>0</v>
      </c>
      <c r="S113" s="63"/>
    </row>
    <row r="114" spans="2:19">
      <c r="B114" s="62" t="s">
        <v>707</v>
      </c>
      <c r="C114" s="63" t="s">
        <v>672</v>
      </c>
      <c r="D114" s="55"/>
      <c r="E114" s="63"/>
      <c r="F114" s="55"/>
      <c r="G114" s="63"/>
      <c r="H114" s="55"/>
      <c r="I114" s="63"/>
      <c r="J114" s="55"/>
      <c r="K114" s="63"/>
      <c r="L114" s="55"/>
      <c r="M114" s="63"/>
      <c r="N114" s="55"/>
      <c r="O114" s="63"/>
      <c r="P114" s="55"/>
      <c r="Q114" s="63"/>
      <c r="R114" s="64">
        <f t="shared" si="9"/>
        <v>0</v>
      </c>
      <c r="S114" s="63"/>
    </row>
    <row r="115" spans="2:19">
      <c r="B115" s="62" t="s">
        <v>708</v>
      </c>
      <c r="C115" s="63" t="s">
        <v>673</v>
      </c>
      <c r="D115" s="55"/>
      <c r="E115" s="63"/>
      <c r="F115" s="55"/>
      <c r="G115" s="63"/>
      <c r="H115" s="55"/>
      <c r="I115" s="63"/>
      <c r="J115" s="55"/>
      <c r="K115" s="63"/>
      <c r="L115" s="55"/>
      <c r="M115" s="63"/>
      <c r="N115" s="55"/>
      <c r="O115" s="63"/>
      <c r="P115" s="55"/>
      <c r="Q115" s="63"/>
      <c r="R115" s="64">
        <f t="shared" si="9"/>
        <v>0</v>
      </c>
      <c r="S115" s="63"/>
    </row>
    <row r="116" spans="2:19">
      <c r="B116" s="62" t="s">
        <v>709</v>
      </c>
      <c r="C116" s="61" t="s">
        <v>452</v>
      </c>
      <c r="D116" s="64">
        <f>SUM(D111:D115)</f>
        <v>0</v>
      </c>
      <c r="E116" s="61"/>
      <c r="F116" s="64">
        <f>SUM(F111:F115)</f>
        <v>0</v>
      </c>
      <c r="G116" s="61"/>
      <c r="H116" s="64">
        <f>SUM(H111:H115)</f>
        <v>0</v>
      </c>
      <c r="I116" s="61"/>
      <c r="J116" s="64">
        <f>SUM(J111:J115)</f>
        <v>0</v>
      </c>
      <c r="K116" s="61"/>
      <c r="L116" s="64">
        <f>SUM(L111:L115)</f>
        <v>0</v>
      </c>
      <c r="M116" s="61"/>
      <c r="N116" s="64">
        <f>SUM(N111:N115)</f>
        <v>0</v>
      </c>
      <c r="O116" s="61"/>
      <c r="P116" s="64">
        <f>SUM(P111:P115)</f>
        <v>0</v>
      </c>
      <c r="Q116" s="61"/>
      <c r="R116" s="64">
        <f>SUM(R111:R115)</f>
        <v>0</v>
      </c>
      <c r="S116" s="61"/>
    </row>
    <row r="120" spans="2:19">
      <c r="C120" s="370" t="s">
        <v>686</v>
      </c>
      <c r="D120" s="371"/>
      <c r="E120" s="371"/>
      <c r="F120" s="371"/>
      <c r="G120" s="371"/>
      <c r="H120" s="371"/>
      <c r="I120" s="371"/>
      <c r="J120" s="371"/>
      <c r="K120" s="371"/>
      <c r="L120" s="371"/>
      <c r="M120" s="371"/>
      <c r="N120" s="371"/>
      <c r="O120" s="371"/>
      <c r="P120" s="371"/>
      <c r="Q120" s="371"/>
      <c r="R120" s="371"/>
      <c r="S120" s="372"/>
    </row>
    <row r="121" spans="2:19">
      <c r="C121" s="146" t="s">
        <v>405</v>
      </c>
      <c r="D121" s="68">
        <v>1</v>
      </c>
      <c r="E121" s="68">
        <v>2</v>
      </c>
      <c r="F121" s="68">
        <v>3</v>
      </c>
      <c r="G121" s="68">
        <v>4</v>
      </c>
      <c r="H121" s="68">
        <v>5</v>
      </c>
      <c r="I121" s="68">
        <v>6</v>
      </c>
      <c r="J121" s="68">
        <v>7</v>
      </c>
      <c r="K121" s="68">
        <v>8</v>
      </c>
      <c r="L121" s="68">
        <v>9</v>
      </c>
      <c r="M121" s="68">
        <v>10</v>
      </c>
      <c r="N121" s="68">
        <v>11</v>
      </c>
      <c r="O121" s="68">
        <v>12</v>
      </c>
      <c r="P121" s="68">
        <v>13</v>
      </c>
      <c r="Q121" s="68">
        <v>14</v>
      </c>
      <c r="R121" s="68">
        <v>15</v>
      </c>
      <c r="S121" s="68">
        <v>16</v>
      </c>
    </row>
    <row r="122" spans="2:19" ht="45">
      <c r="B122" s="145" t="s">
        <v>320</v>
      </c>
      <c r="C122" s="145" t="s">
        <v>674</v>
      </c>
      <c r="D122" s="145" t="s">
        <v>155</v>
      </c>
      <c r="E122" s="145" t="s">
        <v>383</v>
      </c>
      <c r="F122" s="145" t="s">
        <v>502</v>
      </c>
      <c r="G122" s="145" t="s">
        <v>383</v>
      </c>
      <c r="H122" s="145" t="s">
        <v>503</v>
      </c>
      <c r="I122" s="145" t="s">
        <v>383</v>
      </c>
      <c r="J122" s="145" t="s">
        <v>156</v>
      </c>
      <c r="K122" s="145" t="s">
        <v>383</v>
      </c>
      <c r="L122" s="145" t="s">
        <v>157</v>
      </c>
      <c r="M122" s="145" t="s">
        <v>383</v>
      </c>
      <c r="N122" s="145" t="s">
        <v>681</v>
      </c>
      <c r="O122" s="145" t="s">
        <v>383</v>
      </c>
      <c r="P122" s="171" t="s">
        <v>950</v>
      </c>
      <c r="Q122" s="145" t="s">
        <v>383</v>
      </c>
      <c r="R122" s="145" t="s">
        <v>10</v>
      </c>
      <c r="S122" s="145" t="s">
        <v>383</v>
      </c>
    </row>
    <row r="123" spans="2:19">
      <c r="B123" s="62" t="s">
        <v>710</v>
      </c>
      <c r="C123" s="63" t="s">
        <v>669</v>
      </c>
      <c r="D123" s="55"/>
      <c r="E123" s="63"/>
      <c r="F123" s="55"/>
      <c r="G123" s="63"/>
      <c r="H123" s="55"/>
      <c r="I123" s="63"/>
      <c r="J123" s="55"/>
      <c r="K123" s="63"/>
      <c r="L123" s="55"/>
      <c r="M123" s="63"/>
      <c r="N123" s="55"/>
      <c r="O123" s="63"/>
      <c r="P123" s="55"/>
      <c r="Q123" s="63"/>
      <c r="R123" s="64">
        <f>D123+F123+H123+J123+L123+N123+P123</f>
        <v>0</v>
      </c>
      <c r="S123" s="63"/>
    </row>
    <row r="124" spans="2:19">
      <c r="B124" s="62" t="s">
        <v>711</v>
      </c>
      <c r="C124" s="63" t="s">
        <v>670</v>
      </c>
      <c r="D124" s="55"/>
      <c r="E124" s="63"/>
      <c r="F124" s="55"/>
      <c r="G124" s="63"/>
      <c r="H124" s="55"/>
      <c r="I124" s="63"/>
      <c r="J124" s="55"/>
      <c r="K124" s="63"/>
      <c r="L124" s="55"/>
      <c r="M124" s="63"/>
      <c r="N124" s="55"/>
      <c r="O124" s="63"/>
      <c r="P124" s="55"/>
      <c r="Q124" s="63"/>
      <c r="R124" s="64">
        <f t="shared" ref="R124:R127" si="10">D124+F124+H124+J124+L124+N124+P124</f>
        <v>0</v>
      </c>
      <c r="S124" s="63"/>
    </row>
    <row r="125" spans="2:19">
      <c r="B125" s="62" t="s">
        <v>712</v>
      </c>
      <c r="C125" s="63" t="s">
        <v>671</v>
      </c>
      <c r="D125" s="55"/>
      <c r="E125" s="63"/>
      <c r="F125" s="55"/>
      <c r="G125" s="63"/>
      <c r="H125" s="55"/>
      <c r="I125" s="63"/>
      <c r="J125" s="55"/>
      <c r="K125" s="63"/>
      <c r="L125" s="55"/>
      <c r="M125" s="63"/>
      <c r="N125" s="55"/>
      <c r="O125" s="63"/>
      <c r="P125" s="55"/>
      <c r="Q125" s="63"/>
      <c r="R125" s="64">
        <f t="shared" si="10"/>
        <v>0</v>
      </c>
      <c r="S125" s="63"/>
    </row>
    <row r="126" spans="2:19">
      <c r="B126" s="62" t="s">
        <v>713</v>
      </c>
      <c r="C126" s="63" t="s">
        <v>672</v>
      </c>
      <c r="D126" s="55"/>
      <c r="E126" s="63"/>
      <c r="F126" s="55"/>
      <c r="G126" s="63"/>
      <c r="H126" s="55"/>
      <c r="I126" s="63"/>
      <c r="J126" s="55"/>
      <c r="K126" s="63"/>
      <c r="L126" s="55"/>
      <c r="M126" s="63"/>
      <c r="N126" s="55"/>
      <c r="O126" s="63"/>
      <c r="P126" s="55"/>
      <c r="Q126" s="63"/>
      <c r="R126" s="64">
        <f>D126+F126+H126+J126+L126+N126+P126</f>
        <v>0</v>
      </c>
      <c r="S126" s="63"/>
    </row>
    <row r="127" spans="2:19">
      <c r="B127" s="62" t="s">
        <v>714</v>
      </c>
      <c r="C127" s="63" t="s">
        <v>673</v>
      </c>
      <c r="D127" s="55"/>
      <c r="E127" s="63"/>
      <c r="F127" s="55"/>
      <c r="G127" s="63"/>
      <c r="H127" s="55"/>
      <c r="I127" s="63"/>
      <c r="J127" s="55"/>
      <c r="K127" s="63"/>
      <c r="L127" s="55"/>
      <c r="M127" s="63"/>
      <c r="N127" s="55"/>
      <c r="O127" s="63"/>
      <c r="P127" s="55"/>
      <c r="Q127" s="63"/>
      <c r="R127" s="64">
        <f t="shared" si="10"/>
        <v>0</v>
      </c>
      <c r="S127" s="63"/>
    </row>
    <row r="128" spans="2:19">
      <c r="B128" s="62" t="s">
        <v>715</v>
      </c>
      <c r="C128" s="61" t="s">
        <v>452</v>
      </c>
      <c r="D128" s="64">
        <f>SUM(D123:D127)</f>
        <v>0</v>
      </c>
      <c r="E128" s="61"/>
      <c r="F128" s="64">
        <f>SUM(F123:F127)</f>
        <v>0</v>
      </c>
      <c r="G128" s="61"/>
      <c r="H128" s="64">
        <f>SUM(H123:H127)</f>
        <v>0</v>
      </c>
      <c r="I128" s="61"/>
      <c r="J128" s="64">
        <f>SUM(J123:J127)</f>
        <v>0</v>
      </c>
      <c r="K128" s="61"/>
      <c r="L128" s="64">
        <f>SUM(L123:L127)</f>
        <v>0</v>
      </c>
      <c r="M128" s="61"/>
      <c r="N128" s="64">
        <f>SUM(N123:N127)</f>
        <v>0</v>
      </c>
      <c r="O128" s="61"/>
      <c r="P128" s="64">
        <f>SUM(P123:P127)</f>
        <v>0</v>
      </c>
      <c r="Q128" s="61"/>
      <c r="R128" s="64">
        <f>SUM(R123:R127)</f>
        <v>0</v>
      </c>
      <c r="S128" s="61"/>
    </row>
    <row r="132" spans="3:4">
      <c r="C132" s="66" t="s">
        <v>504</v>
      </c>
      <c r="D132" s="2"/>
    </row>
    <row r="133" spans="3:4">
      <c r="C133" s="2" t="s">
        <v>462</v>
      </c>
      <c r="D133" s="121" t="s">
        <v>537</v>
      </c>
    </row>
    <row r="134" spans="3:4">
      <c r="C134" s="2" t="s">
        <v>463</v>
      </c>
      <c r="D134" s="121" t="s">
        <v>538</v>
      </c>
    </row>
    <row r="135" spans="3:4">
      <c r="C135" s="2" t="s">
        <v>152</v>
      </c>
      <c r="D135" s="121" t="s">
        <v>540</v>
      </c>
    </row>
    <row r="136" spans="3:4">
      <c r="C136" s="2" t="s">
        <v>153</v>
      </c>
      <c r="D136" s="121" t="s">
        <v>541</v>
      </c>
    </row>
    <row r="137" spans="3:4">
      <c r="C137" s="2" t="s">
        <v>154</v>
      </c>
      <c r="D137" s="121" t="s">
        <v>539</v>
      </c>
    </row>
    <row r="138" spans="3:4">
      <c r="C138" s="2"/>
      <c r="D138" s="121"/>
    </row>
    <row r="139" spans="3:4">
      <c r="C139" s="66" t="s">
        <v>505</v>
      </c>
      <c r="D139" s="121"/>
    </row>
    <row r="140" spans="3:4">
      <c r="C140" s="2" t="s">
        <v>462</v>
      </c>
      <c r="D140" s="121" t="s">
        <v>542</v>
      </c>
    </row>
    <row r="141" spans="3:4">
      <c r="C141" s="2" t="s">
        <v>463</v>
      </c>
      <c r="D141" s="121" t="s">
        <v>543</v>
      </c>
    </row>
    <row r="142" spans="3:4">
      <c r="C142" s="2" t="s">
        <v>152</v>
      </c>
      <c r="D142" s="121" t="s">
        <v>544</v>
      </c>
    </row>
    <row r="143" spans="3:4">
      <c r="C143" s="2" t="s">
        <v>153</v>
      </c>
      <c r="D143" s="121" t="s">
        <v>545</v>
      </c>
    </row>
    <row r="144" spans="3:4">
      <c r="C144" s="2" t="s">
        <v>154</v>
      </c>
      <c r="D144" s="121" t="s">
        <v>546</v>
      </c>
    </row>
    <row r="148" spans="3:4">
      <c r="C148" s="9" t="s">
        <v>687</v>
      </c>
    </row>
    <row r="149" spans="3:4">
      <c r="C149" t="s">
        <v>669</v>
      </c>
      <c r="D149" s="14" t="s">
        <v>716</v>
      </c>
    </row>
    <row r="150" spans="3:4">
      <c r="C150" t="s">
        <v>670</v>
      </c>
      <c r="D150" s="14" t="s">
        <v>719</v>
      </c>
    </row>
    <row r="151" spans="3:4">
      <c r="C151" t="s">
        <v>671</v>
      </c>
      <c r="D151" s="14" t="s">
        <v>717</v>
      </c>
    </row>
    <row r="152" spans="3:4">
      <c r="C152" t="s">
        <v>672</v>
      </c>
      <c r="D152" s="14" t="s">
        <v>718</v>
      </c>
    </row>
    <row r="153" spans="3:4">
      <c r="C153" t="s">
        <v>673</v>
      </c>
      <c r="D153" t="s">
        <v>688</v>
      </c>
    </row>
  </sheetData>
  <mergeCells count="10">
    <mergeCell ref="C120:S120"/>
    <mergeCell ref="C69:S69"/>
    <mergeCell ref="C82:S82"/>
    <mergeCell ref="C95:S95"/>
    <mergeCell ref="C6:U6"/>
    <mergeCell ref="C45:U45"/>
    <mergeCell ref="C32:U32"/>
    <mergeCell ref="C19:U19"/>
    <mergeCell ref="C108:S108"/>
    <mergeCell ref="C57:U57"/>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827C7-DD6F-4212-879F-60093205112B}">
  <dimension ref="B2:EF1489"/>
  <sheetViews>
    <sheetView zoomScaleNormal="100" workbookViewId="0">
      <selection sqref="A1:XFD1048576"/>
    </sheetView>
  </sheetViews>
  <sheetFormatPr defaultColWidth="8.7109375" defaultRowHeight="15"/>
  <cols>
    <col min="1" max="1" width="8.7109375" style="2"/>
    <col min="2" max="2" width="13.28515625" style="2" customWidth="1"/>
    <col min="3" max="3" width="41.5703125" style="2" bestFit="1" customWidth="1"/>
    <col min="4" max="4" width="37.85546875" style="2" bestFit="1" customWidth="1"/>
    <col min="5" max="10" width="22.28515625" style="2" customWidth="1"/>
    <col min="11" max="15" width="19.5703125" style="2" customWidth="1"/>
    <col min="16" max="16" width="19.5703125" style="179" customWidth="1"/>
    <col min="17" max="18" width="25.28515625" style="2" customWidth="1"/>
    <col min="19" max="19" width="25.28515625" style="2" bestFit="1" customWidth="1"/>
    <col min="20" max="25" width="17" style="2" customWidth="1"/>
    <col min="26" max="39" width="12.28515625" style="2" customWidth="1"/>
    <col min="40" max="53" width="12.28515625" style="122" customWidth="1"/>
    <col min="54" max="67" width="12.28515625" style="2" customWidth="1"/>
    <col min="68" max="68" width="26" style="2" customWidth="1"/>
    <col min="69" max="69" width="18.140625" style="2" customWidth="1"/>
    <col min="70" max="70" width="20.28515625" style="2" customWidth="1"/>
    <col min="71" max="74" width="22.28515625" style="2" customWidth="1"/>
    <col min="75" max="75" width="15" style="2" customWidth="1"/>
    <col min="76" max="76" width="20.85546875" style="2" bestFit="1" customWidth="1"/>
    <col min="77" max="83" width="12.42578125" style="2" customWidth="1"/>
    <col min="84" max="84" width="27.5703125" style="2" customWidth="1"/>
    <col min="85" max="85" width="10.5703125" style="2" customWidth="1"/>
    <col min="86" max="92" width="12.42578125" style="2" customWidth="1"/>
    <col min="93" max="93" width="26" style="2" customWidth="1"/>
    <col min="94" max="94" width="18.140625" style="2" customWidth="1"/>
    <col min="95" max="95" width="20.28515625" style="2" customWidth="1"/>
    <col min="96" max="99" width="22.28515625" style="2" customWidth="1"/>
    <col min="100" max="100" width="15" style="2" customWidth="1"/>
    <col min="101" max="101" width="20.85546875" style="2" bestFit="1" customWidth="1"/>
    <col min="102" max="108" width="12.42578125" style="2" customWidth="1"/>
    <col min="109" max="109" width="20.7109375" style="2" customWidth="1"/>
    <col min="110" max="117" width="12.28515625" style="2" customWidth="1"/>
    <col min="118" max="118" width="20.28515625" style="2" customWidth="1"/>
    <col min="119" max="119" width="22.5703125" style="2" customWidth="1"/>
    <col min="120" max="122" width="18" style="122" customWidth="1"/>
    <col min="123" max="123" width="17.85546875" style="2" bestFit="1" customWidth="1"/>
    <col min="124" max="124" width="17" style="2" customWidth="1"/>
    <col min="125" max="125" width="13.5703125" style="2" customWidth="1"/>
    <col min="126" max="126" width="15.7109375" style="2" customWidth="1"/>
    <col min="127" max="127" width="21.42578125" style="2" customWidth="1"/>
    <col min="128" max="128" width="20.5703125" style="2" customWidth="1"/>
    <col min="129" max="129" width="19.42578125" style="2" customWidth="1"/>
    <col min="130" max="130" width="25" style="2" customWidth="1"/>
    <col min="131" max="131" width="16.140625" style="2" customWidth="1"/>
    <col min="132" max="132" width="18.85546875" style="2" customWidth="1"/>
    <col min="133" max="133" width="21.5703125" style="2" customWidth="1"/>
    <col min="134" max="134" width="13.85546875" style="2" customWidth="1"/>
    <col min="135" max="135" width="15.85546875" style="2" customWidth="1"/>
    <col min="136" max="136" width="21.7109375" style="2" customWidth="1"/>
    <col min="137" max="16384" width="8.7109375" style="2"/>
  </cols>
  <sheetData>
    <row r="2" spans="2:136" ht="26.25">
      <c r="B2" s="112" t="s">
        <v>981</v>
      </c>
    </row>
    <row r="4" spans="2:136" ht="26.25">
      <c r="B4" s="60" t="s">
        <v>547</v>
      </c>
      <c r="BP4" s="123"/>
      <c r="BQ4" s="123"/>
      <c r="CO4" s="123"/>
      <c r="CP4" s="123"/>
    </row>
    <row r="5" spans="2:136">
      <c r="AA5" s="131"/>
      <c r="AB5" s="131"/>
      <c r="AC5" s="131"/>
      <c r="AD5" s="131"/>
      <c r="AE5" s="131"/>
      <c r="AF5" s="131"/>
      <c r="AG5" s="131"/>
      <c r="AH5" s="131"/>
      <c r="AI5" s="131"/>
      <c r="AJ5" s="131"/>
      <c r="AK5" s="131"/>
      <c r="AL5" s="131"/>
      <c r="AM5" s="131"/>
      <c r="AN5" s="125"/>
      <c r="AO5" s="125"/>
      <c r="AP5" s="125"/>
      <c r="AQ5" s="125"/>
      <c r="AR5" s="125"/>
      <c r="AS5" s="125"/>
      <c r="AT5" s="125"/>
      <c r="AU5" s="125"/>
      <c r="AV5" s="125"/>
      <c r="AW5" s="125"/>
      <c r="AX5" s="125"/>
      <c r="AY5" s="125"/>
      <c r="AZ5" s="125"/>
      <c r="BA5" s="125"/>
    </row>
    <row r="6" spans="2:136" s="66" customFormat="1">
      <c r="B6" s="132" t="s">
        <v>549</v>
      </c>
      <c r="C6" s="61" t="s">
        <v>548</v>
      </c>
      <c r="D6" s="136"/>
      <c r="E6" s="136"/>
      <c r="F6" s="136"/>
      <c r="G6" s="136"/>
      <c r="H6" s="136"/>
      <c r="I6" s="136"/>
      <c r="J6" s="136"/>
      <c r="K6" s="136"/>
      <c r="L6" s="136"/>
      <c r="M6" s="136"/>
      <c r="N6" s="136"/>
      <c r="O6" s="136"/>
      <c r="P6" s="180"/>
      <c r="Q6" s="136"/>
      <c r="R6" s="136"/>
      <c r="S6" s="136"/>
      <c r="T6" s="136"/>
      <c r="U6" s="136"/>
      <c r="V6" s="136"/>
      <c r="W6" s="136"/>
      <c r="X6" s="136"/>
      <c r="Y6" s="136"/>
      <c r="Z6" s="57">
        <f>SUMIF($F$13:$F$1048576, 'Dropdown options'!$F19, '5. SRC27 Projects Programmes'!Z$13:Z$1048576)</f>
        <v>0</v>
      </c>
      <c r="AA6" s="57">
        <f>SUMIF($F$13:$F$1048576, 'Dropdown options'!$F19, '5. SRC27 Projects Programmes'!AA$13:AA$1048576)</f>
        <v>0</v>
      </c>
      <c r="AB6" s="57">
        <f>SUMIF($F$13:$F$1048576, 'Dropdown options'!$F19, '5. SRC27 Projects Programmes'!AB$13:AB$1048576)</f>
        <v>0</v>
      </c>
      <c r="AC6" s="57">
        <f>SUMIF($F$13:$F$1048576, 'Dropdown options'!$F19, '5. SRC27 Projects Programmes'!AC$13:AC$1048576)</f>
        <v>0</v>
      </c>
      <c r="AD6" s="57">
        <f>SUMIF($F$13:$F$1048576, 'Dropdown options'!$F19, '5. SRC27 Projects Programmes'!AD$13:AD$1048576)</f>
        <v>0</v>
      </c>
      <c r="AE6" s="57">
        <f>SUMIF($F$13:$F$1048576, 'Dropdown options'!$F19, '5. SRC27 Projects Programmes'!AE$13:AE$1048576)</f>
        <v>0</v>
      </c>
      <c r="AF6" s="57">
        <f>SUMIF($F$13:$F$1048576, 'Dropdown options'!$F19, '5. SRC27 Projects Programmes'!AF$13:AF$1048576)</f>
        <v>0</v>
      </c>
      <c r="AG6" s="57">
        <f>SUMIF($F$13:$F$1048576, 'Dropdown options'!$F19, '5. SRC27 Projects Programmes'!AG$13:AG$1048576)</f>
        <v>0</v>
      </c>
      <c r="AH6" s="57">
        <f>SUMIF($F$13:$F$1048576, 'Dropdown options'!$F19, '5. SRC27 Projects Programmes'!AH$13:AH$1048576)</f>
        <v>0</v>
      </c>
      <c r="AI6" s="57">
        <f>SUMIF($F$13:$F$1048576, 'Dropdown options'!$F19, '5. SRC27 Projects Programmes'!AI$13:AI$1048576)</f>
        <v>0</v>
      </c>
      <c r="AJ6" s="57">
        <f>SUMIF($F$13:$F$1048576, 'Dropdown options'!$F19, '5. SRC27 Projects Programmes'!AJ$13:AJ$1048576)</f>
        <v>0</v>
      </c>
      <c r="AK6" s="57">
        <f>SUMIF($F$13:$F$1048576, 'Dropdown options'!$F19, '5. SRC27 Projects Programmes'!AK$13:AK$1048576)</f>
        <v>0</v>
      </c>
      <c r="AL6" s="57">
        <f>SUMIF($F$13:$F$1048576, 'Dropdown options'!$F19, '5. SRC27 Projects Programmes'!AL$13:AL$1048576)</f>
        <v>0</v>
      </c>
      <c r="AM6" s="57">
        <f>SUMIF($F$13:$F$1048576, 'Dropdown options'!$F19, '5. SRC27 Projects Programmes'!AM$13:AM$1048576)</f>
        <v>0</v>
      </c>
      <c r="AN6" s="57">
        <f>SUMIF($F$13:$F$1048576, 'Dropdown options'!$F19, '5. SRC27 Projects Programmes'!AN$13:AN$1048576)</f>
        <v>0</v>
      </c>
      <c r="AO6" s="57">
        <f>SUMIF($F$13:$F$1048576, 'Dropdown options'!$F19, '5. SRC27 Projects Programmes'!AO$13:AO$1048576)</f>
        <v>0</v>
      </c>
      <c r="AP6" s="57">
        <f>SUMIF($F$13:$F$1048576, 'Dropdown options'!$F19, '5. SRC27 Projects Programmes'!AP$13:AP$1048576)</f>
        <v>0</v>
      </c>
      <c r="AQ6" s="57">
        <f>SUMIF($F$13:$F$1048576, 'Dropdown options'!$F19, '5. SRC27 Projects Programmes'!AQ$13:AQ$1048576)</f>
        <v>0</v>
      </c>
      <c r="AR6" s="57">
        <f>SUMIF($F$13:$F$1048576, 'Dropdown options'!$F19, '5. SRC27 Projects Programmes'!AR$13:AR$1048576)</f>
        <v>0</v>
      </c>
      <c r="AS6" s="57">
        <f>SUMIF($F$13:$F$1048576, 'Dropdown options'!$F19, '5. SRC27 Projects Programmes'!AS$13:AS$1048576)</f>
        <v>0</v>
      </c>
      <c r="AT6" s="57">
        <f>SUMIF($F$13:$F$1048576, 'Dropdown options'!$F19, '5. SRC27 Projects Programmes'!AT$13:AT$1048576)</f>
        <v>0</v>
      </c>
      <c r="AU6" s="57">
        <f>SUMIF($F$13:$F$1048576, 'Dropdown options'!$F19, '5. SRC27 Projects Programmes'!AU$13:AU$1048576)</f>
        <v>0</v>
      </c>
      <c r="AV6" s="57">
        <f>SUMIF($F$13:$F$1048576, 'Dropdown options'!$F19, '5. SRC27 Projects Programmes'!AV$13:AV$1048576)</f>
        <v>0</v>
      </c>
      <c r="AW6" s="57">
        <f>SUMIF($F$13:$F$1048576, 'Dropdown options'!$F19, '5. SRC27 Projects Programmes'!AW$13:AW$1048576)</f>
        <v>0</v>
      </c>
      <c r="AX6" s="57">
        <f>SUMIF($F$13:$F$1048576, 'Dropdown options'!$F19, '5. SRC27 Projects Programmes'!AX$13:AX$1048576)</f>
        <v>0</v>
      </c>
      <c r="AY6" s="57">
        <f>SUMIF($F$13:$F$1048576, 'Dropdown options'!$F19, '5. SRC27 Projects Programmes'!AY$13:AY$1048576)</f>
        <v>0</v>
      </c>
      <c r="AZ6" s="57">
        <f>SUMIF($F$13:$F$1048576, 'Dropdown options'!$F19, '5. SRC27 Projects Programmes'!AZ$13:AZ$1048576)</f>
        <v>0</v>
      </c>
      <c r="BA6" s="57">
        <f>SUMIF($F$13:$F$1048576, 'Dropdown options'!$F19, '5. SRC27 Projects Programmes'!BA$13:BA$1048576)</f>
        <v>0</v>
      </c>
      <c r="BB6" s="57">
        <f>SUMIF($F$13:$F$1048576, 'Dropdown options'!$F19, '5. SRC27 Projects Programmes'!BB$13:BB$1048576)</f>
        <v>0</v>
      </c>
      <c r="BC6" s="57">
        <f>SUMIF($F$13:$F$1048576, 'Dropdown options'!$F19, '5. SRC27 Projects Programmes'!BC$13:BC$1048576)</f>
        <v>0</v>
      </c>
      <c r="BD6" s="57">
        <f>SUMIF($F$13:$F$1048576, 'Dropdown options'!$F19, '5. SRC27 Projects Programmes'!BD$13:BD$1048576)</f>
        <v>0</v>
      </c>
      <c r="BE6" s="57">
        <f>SUMIF($F$13:$F$1048576, 'Dropdown options'!$F19, '5. SRC27 Projects Programmes'!BE$13:BE$1048576)</f>
        <v>0</v>
      </c>
      <c r="BF6" s="57">
        <f>SUMIF($F$13:$F$1048576, 'Dropdown options'!$F19, '5. SRC27 Projects Programmes'!BF$13:BF$1048576)</f>
        <v>0</v>
      </c>
      <c r="BG6" s="57">
        <f>SUMIF($F$13:$F$1048576, 'Dropdown options'!$F19, '5. SRC27 Projects Programmes'!BG$13:BG$1048576)</f>
        <v>0</v>
      </c>
      <c r="BH6" s="57">
        <f>SUMIF($F$13:$F$1048576, 'Dropdown options'!$F19, '5. SRC27 Projects Programmes'!BH$13:BH$1048576)</f>
        <v>0</v>
      </c>
      <c r="BI6" s="57">
        <f>SUMIF($F$13:$F$1048576, 'Dropdown options'!$F19, '5. SRC27 Projects Programmes'!BI$13:BI$1048576)</f>
        <v>0</v>
      </c>
      <c r="BJ6" s="57">
        <f>SUMIF($F$13:$F$1048576, 'Dropdown options'!$F19, '5. SRC27 Projects Programmes'!BJ$13:BJ$1048576)</f>
        <v>0</v>
      </c>
      <c r="BK6" s="57">
        <f>SUMIF($F$13:$F$1048576, 'Dropdown options'!$F19, '5. SRC27 Projects Programmes'!BK$13:BK$1048576)</f>
        <v>0</v>
      </c>
      <c r="BL6" s="57">
        <f>SUMIF($F$13:$F$1048576, 'Dropdown options'!$F19, '5. SRC27 Projects Programmes'!BL$13:BL$1048576)</f>
        <v>0</v>
      </c>
      <c r="BM6" s="57">
        <f>SUMIF($F$13:$F$1048576, 'Dropdown options'!$F19, '5. SRC27 Projects Programmes'!BM$13:BM$1048576)</f>
        <v>0</v>
      </c>
      <c r="BN6" s="57">
        <f>SUMIF($F$13:$F$1048576, 'Dropdown options'!$F19, '5. SRC27 Projects Programmes'!BN$13:BN$1048576)</f>
        <v>0</v>
      </c>
      <c r="BO6" s="57">
        <f>SUMIF($F$13:$F$1048576, 'Dropdown options'!$F19, '5. SRC27 Projects Programmes'!BO$13:BO$1048576)</f>
        <v>0</v>
      </c>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57">
        <f>SUMIF($F$13:$F$1048576, 'Dropdown options'!$F19, '5. SRC27 Projects Programmes'!DO$13:DO$1048576)</f>
        <v>0</v>
      </c>
      <c r="DP6" s="57">
        <f>SUMIF($F$13:$F$1048576, 'Dropdown options'!$F19, '5. SRC27 Projects Programmes'!DP$13:DP$1048576)</f>
        <v>0</v>
      </c>
      <c r="DQ6" s="57">
        <f>SUMIF($F$13:$F$1048576, 'Dropdown options'!$F19, '5. SRC27 Projects Programmes'!DQ$13:DQ$1048576)</f>
        <v>0</v>
      </c>
      <c r="DR6" s="57">
        <f>SUMIF($F$13:$F$1048576, 'Dropdown options'!$F19, '5. SRC27 Projects Programmes'!DR$13:DR$1048576)</f>
        <v>0</v>
      </c>
      <c r="DS6" s="136"/>
      <c r="DT6" s="136"/>
      <c r="DU6" s="136"/>
      <c r="DV6" s="136"/>
      <c r="DW6" s="136"/>
      <c r="DX6" s="136"/>
      <c r="DY6" s="136"/>
      <c r="DZ6" s="136"/>
      <c r="EA6" s="136"/>
      <c r="EB6" s="136"/>
      <c r="EC6" s="136"/>
      <c r="ED6" s="136"/>
      <c r="EE6" s="136"/>
      <c r="EF6" s="136"/>
    </row>
    <row r="7" spans="2:136" s="66" customFormat="1">
      <c r="B7" s="132" t="s">
        <v>550</v>
      </c>
      <c r="C7" s="61" t="s">
        <v>381</v>
      </c>
      <c r="D7" s="136"/>
      <c r="E7" s="136"/>
      <c r="F7" s="136"/>
      <c r="G7" s="136"/>
      <c r="H7" s="136"/>
      <c r="I7" s="136"/>
      <c r="J7" s="136"/>
      <c r="K7" s="136"/>
      <c r="L7" s="136"/>
      <c r="M7" s="136"/>
      <c r="N7" s="136"/>
      <c r="O7" s="136"/>
      <c r="P7" s="180"/>
      <c r="Q7" s="136"/>
      <c r="R7" s="136"/>
      <c r="S7" s="136"/>
      <c r="T7" s="136"/>
      <c r="U7" s="136"/>
      <c r="V7" s="136"/>
      <c r="W7" s="136"/>
      <c r="X7" s="136"/>
      <c r="Y7" s="136"/>
      <c r="Z7" s="57">
        <f>SUMIF($F$13:$F$1048576, 'Dropdown options'!$F20, '5. SRC27 Projects Programmes'!Z$13:Z$1048576)</f>
        <v>0</v>
      </c>
      <c r="AA7" s="57">
        <f>SUMIF($F$13:$F$1048576, 'Dropdown options'!$F20, '5. SRC27 Projects Programmes'!AA$13:AA$1048576)</f>
        <v>0</v>
      </c>
      <c r="AB7" s="57">
        <f>SUMIF($F$13:$F$1048576, 'Dropdown options'!$F20, '5. SRC27 Projects Programmes'!AB$13:AB$1048576)</f>
        <v>0</v>
      </c>
      <c r="AC7" s="57">
        <f>SUMIF($F$13:$F$1048576, 'Dropdown options'!$F20, '5. SRC27 Projects Programmes'!AC$13:AC$1048576)</f>
        <v>0</v>
      </c>
      <c r="AD7" s="57">
        <f>SUMIF($F$13:$F$1048576, 'Dropdown options'!$F20, '5. SRC27 Projects Programmes'!AD$13:AD$1048576)</f>
        <v>0</v>
      </c>
      <c r="AE7" s="57">
        <f>SUMIF($F$13:$F$1048576, 'Dropdown options'!$F20, '5. SRC27 Projects Programmes'!AE$13:AE$1048576)</f>
        <v>0</v>
      </c>
      <c r="AF7" s="57">
        <f>SUMIF($F$13:$F$1048576, 'Dropdown options'!$F20, '5. SRC27 Projects Programmes'!AF$13:AF$1048576)</f>
        <v>0</v>
      </c>
      <c r="AG7" s="57">
        <f>SUMIF($F$13:$F$1048576, 'Dropdown options'!$F20, '5. SRC27 Projects Programmes'!AG$13:AG$1048576)</f>
        <v>0</v>
      </c>
      <c r="AH7" s="57">
        <f>SUMIF($F$13:$F$1048576, 'Dropdown options'!$F20, '5. SRC27 Projects Programmes'!AH$13:AH$1048576)</f>
        <v>0</v>
      </c>
      <c r="AI7" s="57">
        <f>SUMIF($F$13:$F$1048576, 'Dropdown options'!$F20, '5. SRC27 Projects Programmes'!AI$13:AI$1048576)</f>
        <v>0</v>
      </c>
      <c r="AJ7" s="57">
        <f>SUMIF($F$13:$F$1048576, 'Dropdown options'!$F20, '5. SRC27 Projects Programmes'!AJ$13:AJ$1048576)</f>
        <v>0</v>
      </c>
      <c r="AK7" s="57">
        <f>SUMIF($F$13:$F$1048576, 'Dropdown options'!$F20, '5. SRC27 Projects Programmes'!AK$13:AK$1048576)</f>
        <v>0</v>
      </c>
      <c r="AL7" s="57">
        <f>SUMIF($F$13:$F$1048576, 'Dropdown options'!$F20, '5. SRC27 Projects Programmes'!AL$13:AL$1048576)</f>
        <v>0</v>
      </c>
      <c r="AM7" s="57">
        <f>SUMIF($F$13:$F$1048576, 'Dropdown options'!$F20, '5. SRC27 Projects Programmes'!AM$13:AM$1048576)</f>
        <v>0</v>
      </c>
      <c r="AN7" s="57">
        <f>SUMIF($F$13:$F$1048576, 'Dropdown options'!$F20, '5. SRC27 Projects Programmes'!AN$13:AN$1048576)</f>
        <v>0</v>
      </c>
      <c r="AO7" s="57">
        <f>SUMIF($F$13:$F$1048576, 'Dropdown options'!$F20, '5. SRC27 Projects Programmes'!AO$13:AO$1048576)</f>
        <v>0</v>
      </c>
      <c r="AP7" s="57">
        <f>SUMIF($F$13:$F$1048576, 'Dropdown options'!$F20, '5. SRC27 Projects Programmes'!AP$13:AP$1048576)</f>
        <v>0</v>
      </c>
      <c r="AQ7" s="57">
        <f>SUMIF($F$13:$F$1048576, 'Dropdown options'!$F20, '5. SRC27 Projects Programmes'!AQ$13:AQ$1048576)</f>
        <v>0</v>
      </c>
      <c r="AR7" s="57">
        <f>SUMIF($F$13:$F$1048576, 'Dropdown options'!$F20, '5. SRC27 Projects Programmes'!AR$13:AR$1048576)</f>
        <v>0</v>
      </c>
      <c r="AS7" s="57">
        <f>SUMIF($F$13:$F$1048576, 'Dropdown options'!$F20, '5. SRC27 Projects Programmes'!AS$13:AS$1048576)</f>
        <v>0</v>
      </c>
      <c r="AT7" s="57">
        <f>SUMIF($F$13:$F$1048576, 'Dropdown options'!$F20, '5. SRC27 Projects Programmes'!AT$13:AT$1048576)</f>
        <v>0</v>
      </c>
      <c r="AU7" s="57">
        <f>SUMIF($F$13:$F$1048576, 'Dropdown options'!$F20, '5. SRC27 Projects Programmes'!AU$13:AU$1048576)</f>
        <v>0</v>
      </c>
      <c r="AV7" s="57">
        <f>SUMIF($F$13:$F$1048576, 'Dropdown options'!$F20, '5. SRC27 Projects Programmes'!AV$13:AV$1048576)</f>
        <v>0</v>
      </c>
      <c r="AW7" s="57">
        <f>SUMIF($F$13:$F$1048576, 'Dropdown options'!$F20, '5. SRC27 Projects Programmes'!AW$13:AW$1048576)</f>
        <v>0</v>
      </c>
      <c r="AX7" s="57">
        <f>SUMIF($F$13:$F$1048576, 'Dropdown options'!$F20, '5. SRC27 Projects Programmes'!AX$13:AX$1048576)</f>
        <v>0</v>
      </c>
      <c r="AY7" s="57">
        <f>SUMIF($F$13:$F$1048576, 'Dropdown options'!$F20, '5. SRC27 Projects Programmes'!AY$13:AY$1048576)</f>
        <v>0</v>
      </c>
      <c r="AZ7" s="57">
        <f>SUMIF($F$13:$F$1048576, 'Dropdown options'!$F20, '5. SRC27 Projects Programmes'!AZ$13:AZ$1048576)</f>
        <v>0</v>
      </c>
      <c r="BA7" s="57">
        <f>SUMIF($F$13:$F$1048576, 'Dropdown options'!$F20, '5. SRC27 Projects Programmes'!BA$13:BA$1048576)</f>
        <v>0</v>
      </c>
      <c r="BB7" s="57">
        <f>SUMIF($F$13:$F$1048576, 'Dropdown options'!$F20, '5. SRC27 Projects Programmes'!BB$13:BB$1048576)</f>
        <v>0</v>
      </c>
      <c r="BC7" s="57">
        <f>SUMIF($F$13:$F$1048576, 'Dropdown options'!$F20, '5. SRC27 Projects Programmes'!BC$13:BC$1048576)</f>
        <v>0</v>
      </c>
      <c r="BD7" s="57">
        <f>SUMIF($F$13:$F$1048576, 'Dropdown options'!$F20, '5. SRC27 Projects Programmes'!BD$13:BD$1048576)</f>
        <v>0</v>
      </c>
      <c r="BE7" s="57">
        <f>SUMIF($F$13:$F$1048576, 'Dropdown options'!$F20, '5. SRC27 Projects Programmes'!BE$13:BE$1048576)</f>
        <v>0</v>
      </c>
      <c r="BF7" s="57">
        <f>SUMIF($F$13:$F$1048576, 'Dropdown options'!$F20, '5. SRC27 Projects Programmes'!BF$13:BF$1048576)</f>
        <v>0</v>
      </c>
      <c r="BG7" s="57">
        <f>SUMIF($F$13:$F$1048576, 'Dropdown options'!$F20, '5. SRC27 Projects Programmes'!BG$13:BG$1048576)</f>
        <v>0</v>
      </c>
      <c r="BH7" s="57">
        <f>SUMIF($F$13:$F$1048576, 'Dropdown options'!$F20, '5. SRC27 Projects Programmes'!BH$13:BH$1048576)</f>
        <v>0</v>
      </c>
      <c r="BI7" s="57">
        <f>SUMIF($F$13:$F$1048576, 'Dropdown options'!$F20, '5. SRC27 Projects Programmes'!BI$13:BI$1048576)</f>
        <v>0</v>
      </c>
      <c r="BJ7" s="57">
        <f>SUMIF($F$13:$F$1048576, 'Dropdown options'!$F20, '5. SRC27 Projects Programmes'!BJ$13:BJ$1048576)</f>
        <v>0</v>
      </c>
      <c r="BK7" s="57">
        <f>SUMIF($F$13:$F$1048576, 'Dropdown options'!$F20, '5. SRC27 Projects Programmes'!BK$13:BK$1048576)</f>
        <v>0</v>
      </c>
      <c r="BL7" s="57">
        <f>SUMIF($F$13:$F$1048576, 'Dropdown options'!$F20, '5. SRC27 Projects Programmes'!BL$13:BL$1048576)</f>
        <v>0</v>
      </c>
      <c r="BM7" s="57">
        <f>SUMIF($F$13:$F$1048576, 'Dropdown options'!$F20, '5. SRC27 Projects Programmes'!BM$13:BM$1048576)</f>
        <v>0</v>
      </c>
      <c r="BN7" s="57">
        <f>SUMIF($F$13:$F$1048576, 'Dropdown options'!$F20, '5. SRC27 Projects Programmes'!BN$13:BN$1048576)</f>
        <v>0</v>
      </c>
      <c r="BO7" s="57">
        <f>SUMIF($F$13:$F$1048576, 'Dropdown options'!$F20, '5. SRC27 Projects Programmes'!BO$13:BO$1048576)</f>
        <v>0</v>
      </c>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57">
        <f>SUMIF($F$13:$F$1048576, 'Dropdown options'!$F20, '5. SRC27 Projects Programmes'!DO$13:DO$1048576)</f>
        <v>0</v>
      </c>
      <c r="DP7" s="57">
        <f>SUMIF($F$13:$F$1048576, 'Dropdown options'!$F20, '5. SRC27 Projects Programmes'!DP$13:DP$1048576)</f>
        <v>0</v>
      </c>
      <c r="DQ7" s="57">
        <f>SUMIF($F$13:$F$1048576, 'Dropdown options'!$F20, '5. SRC27 Projects Programmes'!DQ$13:DQ$1048576)</f>
        <v>0</v>
      </c>
      <c r="DR7" s="57">
        <f>SUMIF($F$13:$F$1048576, 'Dropdown options'!$F20, '5. SRC27 Projects Programmes'!DR$13:DR$1048576)</f>
        <v>0</v>
      </c>
      <c r="DS7" s="136"/>
      <c r="DT7" s="136"/>
      <c r="DU7" s="136"/>
      <c r="DV7" s="136"/>
      <c r="DW7" s="136"/>
      <c r="DX7" s="136"/>
      <c r="DY7" s="136"/>
      <c r="DZ7" s="136"/>
      <c r="EA7" s="136"/>
      <c r="EB7" s="136"/>
      <c r="EC7" s="136"/>
      <c r="ED7" s="136"/>
      <c r="EE7" s="136"/>
      <c r="EF7" s="136"/>
    </row>
    <row r="8" spans="2:136" s="66" customFormat="1">
      <c r="B8" s="132" t="s">
        <v>551</v>
      </c>
      <c r="C8" s="61" t="s">
        <v>283</v>
      </c>
      <c r="D8" s="136"/>
      <c r="E8" s="136"/>
      <c r="F8" s="136"/>
      <c r="G8" s="136"/>
      <c r="H8" s="136"/>
      <c r="I8" s="136"/>
      <c r="J8" s="136"/>
      <c r="K8" s="136"/>
      <c r="L8" s="136"/>
      <c r="M8" s="136"/>
      <c r="N8" s="136"/>
      <c r="O8" s="136"/>
      <c r="P8" s="180"/>
      <c r="Q8" s="136"/>
      <c r="R8" s="136"/>
      <c r="S8" s="136"/>
      <c r="T8" s="136"/>
      <c r="U8" s="136"/>
      <c r="V8" s="136"/>
      <c r="W8" s="136"/>
      <c r="X8" s="136"/>
      <c r="Y8" s="136"/>
      <c r="Z8" s="57">
        <f t="shared" ref="Z8:BO8" si="0">SUM(Z13:Z1048576)</f>
        <v>0</v>
      </c>
      <c r="AA8" s="57">
        <f t="shared" si="0"/>
        <v>0</v>
      </c>
      <c r="AB8" s="57">
        <f t="shared" si="0"/>
        <v>0</v>
      </c>
      <c r="AC8" s="57">
        <f t="shared" si="0"/>
        <v>0</v>
      </c>
      <c r="AD8" s="57">
        <f t="shared" si="0"/>
        <v>0</v>
      </c>
      <c r="AE8" s="57">
        <f t="shared" si="0"/>
        <v>0</v>
      </c>
      <c r="AF8" s="57">
        <f t="shared" si="0"/>
        <v>0</v>
      </c>
      <c r="AG8" s="57">
        <f t="shared" si="0"/>
        <v>0</v>
      </c>
      <c r="AH8" s="57">
        <f t="shared" si="0"/>
        <v>0</v>
      </c>
      <c r="AI8" s="57">
        <f t="shared" si="0"/>
        <v>0</v>
      </c>
      <c r="AJ8" s="57">
        <f t="shared" si="0"/>
        <v>0</v>
      </c>
      <c r="AK8" s="57">
        <f t="shared" si="0"/>
        <v>0</v>
      </c>
      <c r="AL8" s="57">
        <f t="shared" si="0"/>
        <v>0</v>
      </c>
      <c r="AM8" s="57">
        <f t="shared" si="0"/>
        <v>0</v>
      </c>
      <c r="AN8" s="57">
        <f t="shared" si="0"/>
        <v>0</v>
      </c>
      <c r="AO8" s="57">
        <f t="shared" si="0"/>
        <v>0</v>
      </c>
      <c r="AP8" s="57">
        <f t="shared" si="0"/>
        <v>0</v>
      </c>
      <c r="AQ8" s="57">
        <f t="shared" si="0"/>
        <v>0</v>
      </c>
      <c r="AR8" s="57">
        <f t="shared" si="0"/>
        <v>0</v>
      </c>
      <c r="AS8" s="57">
        <f t="shared" si="0"/>
        <v>0</v>
      </c>
      <c r="AT8" s="57">
        <f t="shared" si="0"/>
        <v>0</v>
      </c>
      <c r="AU8" s="57">
        <f t="shared" si="0"/>
        <v>0</v>
      </c>
      <c r="AV8" s="57">
        <f t="shared" si="0"/>
        <v>0</v>
      </c>
      <c r="AW8" s="57">
        <f t="shared" si="0"/>
        <v>0</v>
      </c>
      <c r="AX8" s="57">
        <f t="shared" si="0"/>
        <v>0</v>
      </c>
      <c r="AY8" s="57">
        <f t="shared" si="0"/>
        <v>0</v>
      </c>
      <c r="AZ8" s="57">
        <f t="shared" si="0"/>
        <v>0</v>
      </c>
      <c r="BA8" s="57">
        <f t="shared" si="0"/>
        <v>0</v>
      </c>
      <c r="BB8" s="57">
        <f t="shared" si="0"/>
        <v>0</v>
      </c>
      <c r="BC8" s="57">
        <f t="shared" si="0"/>
        <v>0</v>
      </c>
      <c r="BD8" s="57">
        <f t="shared" si="0"/>
        <v>0</v>
      </c>
      <c r="BE8" s="57">
        <f t="shared" si="0"/>
        <v>0</v>
      </c>
      <c r="BF8" s="57">
        <f t="shared" si="0"/>
        <v>0</v>
      </c>
      <c r="BG8" s="57">
        <f t="shared" si="0"/>
        <v>0</v>
      </c>
      <c r="BH8" s="57">
        <f t="shared" si="0"/>
        <v>0</v>
      </c>
      <c r="BI8" s="57">
        <f t="shared" si="0"/>
        <v>0</v>
      </c>
      <c r="BJ8" s="57">
        <f t="shared" si="0"/>
        <v>0</v>
      </c>
      <c r="BK8" s="57">
        <f t="shared" si="0"/>
        <v>0</v>
      </c>
      <c r="BL8" s="57">
        <f t="shared" si="0"/>
        <v>0</v>
      </c>
      <c r="BM8" s="57">
        <f t="shared" si="0"/>
        <v>0</v>
      </c>
      <c r="BN8" s="57">
        <f t="shared" si="0"/>
        <v>0</v>
      </c>
      <c r="BO8" s="57">
        <f t="shared" si="0"/>
        <v>0</v>
      </c>
      <c r="BP8" s="136"/>
      <c r="BQ8" s="136"/>
      <c r="BR8" s="136"/>
      <c r="BS8" s="136"/>
      <c r="BT8" s="136"/>
      <c r="BU8" s="136"/>
      <c r="BV8" s="136"/>
      <c r="BW8" s="136"/>
      <c r="BX8" s="136"/>
      <c r="BY8" s="136"/>
      <c r="BZ8" s="136"/>
      <c r="CA8" s="136"/>
      <c r="CB8" s="136"/>
      <c r="CC8" s="136"/>
      <c r="CD8" s="136"/>
      <c r="CE8" s="136"/>
      <c r="CF8" s="136"/>
      <c r="CG8" s="136"/>
      <c r="CH8" s="136"/>
      <c r="CI8" s="136"/>
      <c r="CJ8" s="136"/>
      <c r="CK8" s="136"/>
      <c r="CL8" s="136"/>
      <c r="CM8" s="136"/>
      <c r="CN8" s="136"/>
      <c r="CO8" s="136"/>
      <c r="CP8" s="136"/>
      <c r="CQ8" s="136"/>
      <c r="CR8" s="136"/>
      <c r="CS8" s="136"/>
      <c r="CT8" s="136"/>
      <c r="CU8" s="136"/>
      <c r="CV8" s="136"/>
      <c r="CW8" s="136"/>
      <c r="CX8" s="136"/>
      <c r="CY8" s="136"/>
      <c r="CZ8" s="136"/>
      <c r="DA8" s="136"/>
      <c r="DB8" s="136"/>
      <c r="DC8" s="136"/>
      <c r="DD8" s="136"/>
      <c r="DE8" s="136"/>
      <c r="DF8" s="136"/>
      <c r="DG8" s="136"/>
      <c r="DH8" s="136"/>
      <c r="DI8" s="136"/>
      <c r="DJ8" s="136"/>
      <c r="DK8" s="136"/>
      <c r="DL8" s="136"/>
      <c r="DM8" s="136"/>
      <c r="DN8" s="136"/>
      <c r="DO8" s="57">
        <f>SUM(DO13:DO1048576)</f>
        <v>0</v>
      </c>
      <c r="DP8" s="57">
        <f>SUM(DP13:DP1048576)</f>
        <v>0</v>
      </c>
      <c r="DQ8" s="57">
        <f>SUM(DQ13:DQ1048576)</f>
        <v>0</v>
      </c>
      <c r="DR8" s="57">
        <f>SUM(DR13:DR1048576)</f>
        <v>0</v>
      </c>
      <c r="DS8" s="136"/>
      <c r="DT8" s="136"/>
      <c r="DU8" s="136"/>
      <c r="DV8" s="136"/>
      <c r="DW8" s="136"/>
      <c r="DX8" s="136"/>
      <c r="DY8" s="136"/>
      <c r="DZ8" s="136"/>
      <c r="EA8" s="136"/>
      <c r="EB8" s="136"/>
      <c r="EC8" s="136"/>
      <c r="ED8" s="136"/>
      <c r="EE8" s="136"/>
      <c r="EF8" s="136"/>
    </row>
    <row r="9" spans="2:136">
      <c r="AA9" s="124"/>
      <c r="AB9" s="124"/>
      <c r="AC9" s="124"/>
      <c r="AD9" s="124"/>
      <c r="AE9" s="124"/>
      <c r="AF9" s="124"/>
      <c r="AG9" s="124"/>
      <c r="AH9" s="124"/>
      <c r="AI9" s="124"/>
      <c r="AJ9" s="124"/>
      <c r="AK9" s="124"/>
      <c r="AL9" s="124"/>
      <c r="AM9" s="124"/>
      <c r="AN9" s="125"/>
      <c r="AO9" s="125"/>
      <c r="AP9" s="125"/>
      <c r="AQ9" s="125"/>
      <c r="AR9" s="125"/>
      <c r="AS9" s="125"/>
      <c r="AT9" s="125"/>
      <c r="AU9" s="125"/>
      <c r="AV9" s="125"/>
      <c r="AW9" s="125"/>
      <c r="AX9" s="125"/>
      <c r="AY9" s="125"/>
      <c r="AZ9" s="125"/>
      <c r="BA9" s="125"/>
    </row>
    <row r="10" spans="2:136">
      <c r="B10" s="377" t="s">
        <v>393</v>
      </c>
      <c r="C10" s="377"/>
      <c r="D10" s="377"/>
      <c r="E10" s="377"/>
      <c r="F10" s="377"/>
      <c r="G10" s="377"/>
      <c r="H10" s="377"/>
      <c r="I10" s="377"/>
      <c r="J10" s="377"/>
      <c r="K10" s="377"/>
      <c r="L10" s="377"/>
      <c r="M10" s="377"/>
      <c r="N10" s="377"/>
      <c r="O10" s="377"/>
      <c r="P10" s="377"/>
      <c r="Q10" s="377"/>
      <c r="R10" s="377"/>
      <c r="S10" s="377"/>
      <c r="T10" s="377"/>
      <c r="U10" s="377"/>
      <c r="V10" s="377"/>
      <c r="W10" s="377"/>
      <c r="X10" s="377"/>
      <c r="Y10" s="150"/>
      <c r="Z10" s="378" t="s">
        <v>394</v>
      </c>
      <c r="AA10" s="378"/>
      <c r="AB10" s="378"/>
      <c r="AC10" s="378"/>
      <c r="AD10" s="378"/>
      <c r="AE10" s="378"/>
      <c r="AF10" s="378"/>
      <c r="AG10" s="378"/>
      <c r="AH10" s="378"/>
      <c r="AI10" s="378"/>
      <c r="AJ10" s="378"/>
      <c r="AK10" s="378"/>
      <c r="AL10" s="378"/>
      <c r="AM10" s="378"/>
      <c r="AN10" s="378" t="s">
        <v>395</v>
      </c>
      <c r="AO10" s="378"/>
      <c r="AP10" s="378"/>
      <c r="AQ10" s="378"/>
      <c r="AR10" s="378"/>
      <c r="AS10" s="378"/>
      <c r="AT10" s="378"/>
      <c r="AU10" s="378"/>
      <c r="AV10" s="378"/>
      <c r="AW10" s="378"/>
      <c r="AX10" s="378"/>
      <c r="AY10" s="378"/>
      <c r="AZ10" s="378"/>
      <c r="BA10" s="378"/>
      <c r="BB10" s="378" t="s">
        <v>396</v>
      </c>
      <c r="BC10" s="378"/>
      <c r="BD10" s="378"/>
      <c r="BE10" s="378"/>
      <c r="BF10" s="378"/>
      <c r="BG10" s="378"/>
      <c r="BH10" s="378"/>
      <c r="BI10" s="378"/>
      <c r="BJ10" s="378"/>
      <c r="BK10" s="378"/>
      <c r="BL10" s="378"/>
      <c r="BM10" s="378"/>
      <c r="BN10" s="378"/>
      <c r="BO10" s="378"/>
      <c r="BP10" s="374" t="s">
        <v>397</v>
      </c>
      <c r="BQ10" s="375"/>
      <c r="BR10" s="375"/>
      <c r="BS10" s="375"/>
      <c r="BT10" s="375"/>
      <c r="BU10" s="375"/>
      <c r="BV10" s="375"/>
      <c r="BW10" s="375"/>
      <c r="BX10" s="375"/>
      <c r="BY10" s="375"/>
      <c r="BZ10" s="375"/>
      <c r="CA10" s="375"/>
      <c r="CB10" s="375"/>
      <c r="CC10" s="375"/>
      <c r="CD10" s="375"/>
      <c r="CE10" s="376"/>
      <c r="CF10" s="312" t="s">
        <v>398</v>
      </c>
      <c r="CG10" s="312"/>
      <c r="CH10" s="312"/>
      <c r="CI10" s="312"/>
      <c r="CJ10" s="312"/>
      <c r="CK10" s="312"/>
      <c r="CL10" s="312"/>
      <c r="CM10" s="312"/>
      <c r="CN10" s="312"/>
      <c r="CO10" s="374" t="s">
        <v>399</v>
      </c>
      <c r="CP10" s="375"/>
      <c r="CQ10" s="375"/>
      <c r="CR10" s="375"/>
      <c r="CS10" s="375"/>
      <c r="CT10" s="375"/>
      <c r="CU10" s="375"/>
      <c r="CV10" s="375"/>
      <c r="CW10" s="375"/>
      <c r="CX10" s="375"/>
      <c r="CY10" s="375"/>
      <c r="CZ10" s="375"/>
      <c r="DA10" s="375"/>
      <c r="DB10" s="375"/>
      <c r="DC10" s="375"/>
      <c r="DD10" s="376"/>
      <c r="DE10" s="312" t="s">
        <v>400</v>
      </c>
      <c r="DF10" s="312"/>
      <c r="DG10" s="312"/>
      <c r="DH10" s="312"/>
      <c r="DI10" s="312"/>
      <c r="DJ10" s="312"/>
      <c r="DK10" s="312"/>
      <c r="DL10" s="312"/>
      <c r="DM10" s="312"/>
      <c r="DN10" s="312" t="s">
        <v>401</v>
      </c>
      <c r="DO10" s="312"/>
      <c r="DP10" s="374" t="s">
        <v>533</v>
      </c>
      <c r="DQ10" s="375"/>
      <c r="DR10" s="376"/>
      <c r="DS10" s="313" t="s">
        <v>1097</v>
      </c>
      <c r="DT10" s="313"/>
      <c r="DU10" s="313"/>
      <c r="DV10" s="313"/>
      <c r="DW10" s="313" t="s">
        <v>1098</v>
      </c>
      <c r="DX10" s="313"/>
      <c r="DY10" s="313" t="s">
        <v>1099</v>
      </c>
      <c r="DZ10" s="313"/>
      <c r="EA10" s="313"/>
      <c r="EB10" s="313" t="s">
        <v>1100</v>
      </c>
      <c r="EC10" s="313"/>
      <c r="ED10" s="313"/>
      <c r="EE10" s="313"/>
      <c r="EF10" s="313"/>
    </row>
    <row r="11" spans="2:136">
      <c r="B11" s="143">
        <v>1</v>
      </c>
      <c r="C11" s="143">
        <v>2</v>
      </c>
      <c r="D11" s="143">
        <v>3</v>
      </c>
      <c r="E11" s="143">
        <v>4</v>
      </c>
      <c r="F11" s="143">
        <v>5</v>
      </c>
      <c r="G11" s="143" t="s">
        <v>1155</v>
      </c>
      <c r="H11" s="143" t="s">
        <v>1156</v>
      </c>
      <c r="I11" s="143" t="s">
        <v>1180</v>
      </c>
      <c r="J11" s="143" t="s">
        <v>1181</v>
      </c>
      <c r="K11" s="143">
        <v>8</v>
      </c>
      <c r="L11" s="143" t="s">
        <v>1148</v>
      </c>
      <c r="M11" s="143" t="s">
        <v>1149</v>
      </c>
      <c r="N11" s="143">
        <v>10</v>
      </c>
      <c r="O11" s="143">
        <v>11</v>
      </c>
      <c r="P11" s="143">
        <v>12</v>
      </c>
      <c r="Q11" s="143">
        <v>13</v>
      </c>
      <c r="R11" s="143">
        <v>14</v>
      </c>
      <c r="S11" s="143">
        <v>15</v>
      </c>
      <c r="T11" s="143">
        <v>16</v>
      </c>
      <c r="U11" s="143">
        <v>17</v>
      </c>
      <c r="V11" s="143">
        <v>18</v>
      </c>
      <c r="W11" s="143">
        <v>19</v>
      </c>
      <c r="X11" s="143">
        <v>20</v>
      </c>
      <c r="Y11" s="143">
        <v>21</v>
      </c>
      <c r="Z11" s="143">
        <v>22</v>
      </c>
      <c r="AA11" s="143">
        <v>23</v>
      </c>
      <c r="AB11" s="143">
        <v>24</v>
      </c>
      <c r="AC11" s="143">
        <v>25</v>
      </c>
      <c r="AD11" s="143">
        <v>26</v>
      </c>
      <c r="AE11" s="143">
        <v>27</v>
      </c>
      <c r="AF11" s="143">
        <v>28</v>
      </c>
      <c r="AG11" s="143">
        <v>29</v>
      </c>
      <c r="AH11" s="143">
        <v>30</v>
      </c>
      <c r="AI11" s="143">
        <v>31</v>
      </c>
      <c r="AJ11" s="143">
        <v>32</v>
      </c>
      <c r="AK11" s="143">
        <v>33</v>
      </c>
      <c r="AL11" s="143">
        <v>34</v>
      </c>
      <c r="AM11" s="143">
        <v>35</v>
      </c>
      <c r="AN11" s="143">
        <v>36</v>
      </c>
      <c r="AO11" s="143">
        <v>37</v>
      </c>
      <c r="AP11" s="143">
        <v>38</v>
      </c>
      <c r="AQ11" s="143">
        <v>39</v>
      </c>
      <c r="AR11" s="143">
        <v>40</v>
      </c>
      <c r="AS11" s="143">
        <v>41</v>
      </c>
      <c r="AT11" s="143">
        <v>42</v>
      </c>
      <c r="AU11" s="143">
        <v>43</v>
      </c>
      <c r="AV11" s="143">
        <v>44</v>
      </c>
      <c r="AW11" s="143">
        <v>45</v>
      </c>
      <c r="AX11" s="143">
        <v>46</v>
      </c>
      <c r="AY11" s="143">
        <v>47</v>
      </c>
      <c r="AZ11" s="143">
        <v>48</v>
      </c>
      <c r="BA11" s="143">
        <v>49</v>
      </c>
      <c r="BB11" s="143">
        <v>50</v>
      </c>
      <c r="BC11" s="143">
        <v>51</v>
      </c>
      <c r="BD11" s="143">
        <v>52</v>
      </c>
      <c r="BE11" s="143">
        <v>53</v>
      </c>
      <c r="BF11" s="143">
        <v>54</v>
      </c>
      <c r="BG11" s="143">
        <v>55</v>
      </c>
      <c r="BH11" s="143">
        <v>56</v>
      </c>
      <c r="BI11" s="143">
        <v>57</v>
      </c>
      <c r="BJ11" s="143">
        <v>58</v>
      </c>
      <c r="BK11" s="143">
        <v>59</v>
      </c>
      <c r="BL11" s="143">
        <v>60</v>
      </c>
      <c r="BM11" s="143">
        <v>61</v>
      </c>
      <c r="BN11" s="143">
        <v>62</v>
      </c>
      <c r="BO11" s="143">
        <v>63</v>
      </c>
      <c r="BP11" s="143">
        <v>64</v>
      </c>
      <c r="BQ11" s="143">
        <v>65</v>
      </c>
      <c r="BR11" s="143">
        <v>66</v>
      </c>
      <c r="BS11" s="143">
        <v>67</v>
      </c>
      <c r="BT11" s="143">
        <v>68</v>
      </c>
      <c r="BU11" s="143">
        <v>69</v>
      </c>
      <c r="BV11" s="143">
        <v>70</v>
      </c>
      <c r="BW11" s="143">
        <v>71</v>
      </c>
      <c r="BX11" s="143">
        <v>72</v>
      </c>
      <c r="BY11" s="143">
        <v>73</v>
      </c>
      <c r="BZ11" s="143">
        <v>74</v>
      </c>
      <c r="CA11" s="143">
        <v>75</v>
      </c>
      <c r="CB11" s="143">
        <v>76</v>
      </c>
      <c r="CC11" s="143">
        <v>77</v>
      </c>
      <c r="CD11" s="143">
        <v>78</v>
      </c>
      <c r="CE11" s="143">
        <v>79</v>
      </c>
      <c r="CF11" s="143">
        <v>80</v>
      </c>
      <c r="CG11" s="143">
        <v>81</v>
      </c>
      <c r="CH11" s="143">
        <v>82</v>
      </c>
      <c r="CI11" s="143">
        <v>83</v>
      </c>
      <c r="CJ11" s="143">
        <v>84</v>
      </c>
      <c r="CK11" s="143">
        <v>85</v>
      </c>
      <c r="CL11" s="143">
        <v>86</v>
      </c>
      <c r="CM11" s="143">
        <v>87</v>
      </c>
      <c r="CN11" s="143">
        <v>88</v>
      </c>
      <c r="CO11" s="143">
        <v>89</v>
      </c>
      <c r="CP11" s="143">
        <v>90</v>
      </c>
      <c r="CQ11" s="143">
        <v>91</v>
      </c>
      <c r="CR11" s="143">
        <v>92</v>
      </c>
      <c r="CS11" s="143">
        <v>93</v>
      </c>
      <c r="CT11" s="143">
        <v>94</v>
      </c>
      <c r="CU11" s="143">
        <v>95</v>
      </c>
      <c r="CV11" s="143">
        <v>96</v>
      </c>
      <c r="CW11" s="143">
        <v>97</v>
      </c>
      <c r="CX11" s="143">
        <v>98</v>
      </c>
      <c r="CY11" s="143">
        <v>99</v>
      </c>
      <c r="CZ11" s="143">
        <v>100</v>
      </c>
      <c r="DA11" s="143">
        <v>101</v>
      </c>
      <c r="DB11" s="143">
        <v>102</v>
      </c>
      <c r="DC11" s="143">
        <v>103</v>
      </c>
      <c r="DD11" s="143">
        <v>104</v>
      </c>
      <c r="DE11" s="143">
        <v>105</v>
      </c>
      <c r="DF11" s="143">
        <v>106</v>
      </c>
      <c r="DG11" s="143">
        <v>107</v>
      </c>
      <c r="DH11" s="143">
        <v>108</v>
      </c>
      <c r="DI11" s="143">
        <v>109</v>
      </c>
      <c r="DJ11" s="143">
        <v>110</v>
      </c>
      <c r="DK11" s="143">
        <v>111</v>
      </c>
      <c r="DL11" s="143">
        <v>112</v>
      </c>
      <c r="DM11" s="143">
        <v>113</v>
      </c>
      <c r="DN11" s="143">
        <v>114</v>
      </c>
      <c r="DO11" s="143">
        <v>115</v>
      </c>
      <c r="DP11" s="143">
        <v>116</v>
      </c>
      <c r="DQ11" s="143">
        <v>117</v>
      </c>
      <c r="DR11" s="143">
        <v>118</v>
      </c>
      <c r="DS11" s="143">
        <v>119</v>
      </c>
      <c r="DT11" s="143">
        <v>120</v>
      </c>
      <c r="DU11" s="143">
        <v>121</v>
      </c>
      <c r="DV11" s="143">
        <v>122</v>
      </c>
      <c r="DW11" s="143">
        <v>123</v>
      </c>
      <c r="DX11" s="143">
        <v>124</v>
      </c>
      <c r="DY11" s="143">
        <v>125</v>
      </c>
      <c r="DZ11" s="143">
        <v>126</v>
      </c>
      <c r="EA11" s="143">
        <v>127</v>
      </c>
      <c r="EB11" s="143">
        <v>128</v>
      </c>
      <c r="EC11" s="143">
        <v>129</v>
      </c>
      <c r="ED11" s="143">
        <v>130</v>
      </c>
      <c r="EE11" s="143">
        <v>131</v>
      </c>
      <c r="EF11" s="143">
        <v>132</v>
      </c>
    </row>
    <row r="12" spans="2:136" s="35" customFormat="1" ht="75">
      <c r="B12" s="115" t="s">
        <v>282</v>
      </c>
      <c r="C12" s="115" t="s">
        <v>158</v>
      </c>
      <c r="D12" s="115" t="s">
        <v>34</v>
      </c>
      <c r="E12" s="115" t="s">
        <v>555</v>
      </c>
      <c r="F12" s="115" t="s">
        <v>311</v>
      </c>
      <c r="G12" s="28" t="s">
        <v>595</v>
      </c>
      <c r="H12" s="28" t="s">
        <v>575</v>
      </c>
      <c r="I12" s="28" t="s">
        <v>1157</v>
      </c>
      <c r="J12" s="28" t="s">
        <v>1182</v>
      </c>
      <c r="K12" s="115" t="s">
        <v>284</v>
      </c>
      <c r="L12" s="115" t="s">
        <v>1145</v>
      </c>
      <c r="M12" s="115" t="s">
        <v>1144</v>
      </c>
      <c r="N12" s="115" t="s">
        <v>285</v>
      </c>
      <c r="O12" s="115" t="s">
        <v>313</v>
      </c>
      <c r="P12" s="183" t="s">
        <v>819</v>
      </c>
      <c r="Q12" s="115" t="s">
        <v>314</v>
      </c>
      <c r="R12" s="115" t="s">
        <v>596</v>
      </c>
      <c r="S12" s="115" t="s">
        <v>315</v>
      </c>
      <c r="T12" s="115" t="s">
        <v>288</v>
      </c>
      <c r="U12" s="115" t="s">
        <v>1067</v>
      </c>
      <c r="V12" s="115" t="s">
        <v>289</v>
      </c>
      <c r="W12" s="115" t="s">
        <v>999</v>
      </c>
      <c r="X12" s="115" t="s">
        <v>982</v>
      </c>
      <c r="Y12" s="115" t="s">
        <v>1068</v>
      </c>
      <c r="Z12" s="26" t="s">
        <v>290</v>
      </c>
      <c r="AA12" s="26" t="s">
        <v>291</v>
      </c>
      <c r="AB12" s="26" t="s">
        <v>292</v>
      </c>
      <c r="AC12" s="26" t="s">
        <v>293</v>
      </c>
      <c r="AD12" s="26" t="s">
        <v>506</v>
      </c>
      <c r="AE12" s="26" t="s">
        <v>294</v>
      </c>
      <c r="AF12" s="26" t="s">
        <v>295</v>
      </c>
      <c r="AG12" s="28" t="s">
        <v>297</v>
      </c>
      <c r="AH12" s="28" t="s">
        <v>299</v>
      </c>
      <c r="AI12" s="26" t="s">
        <v>7</v>
      </c>
      <c r="AJ12" s="26" t="s">
        <v>8</v>
      </c>
      <c r="AK12" s="26" t="s">
        <v>9</v>
      </c>
      <c r="AL12" s="28" t="s">
        <v>296</v>
      </c>
      <c r="AM12" s="28" t="s">
        <v>298</v>
      </c>
      <c r="AN12" s="26" t="s">
        <v>290</v>
      </c>
      <c r="AO12" s="26" t="s">
        <v>291</v>
      </c>
      <c r="AP12" s="26" t="s">
        <v>292</v>
      </c>
      <c r="AQ12" s="26" t="s">
        <v>293</v>
      </c>
      <c r="AR12" s="26" t="s">
        <v>506</v>
      </c>
      <c r="AS12" s="26" t="s">
        <v>294</v>
      </c>
      <c r="AT12" s="26" t="s">
        <v>295</v>
      </c>
      <c r="AU12" s="115" t="s">
        <v>297</v>
      </c>
      <c r="AV12" s="115" t="s">
        <v>299</v>
      </c>
      <c r="AW12" s="26" t="s">
        <v>7</v>
      </c>
      <c r="AX12" s="26" t="s">
        <v>8</v>
      </c>
      <c r="AY12" s="26" t="s">
        <v>9</v>
      </c>
      <c r="AZ12" s="115" t="s">
        <v>296</v>
      </c>
      <c r="BA12" s="115" t="s">
        <v>298</v>
      </c>
      <c r="BB12" s="26" t="s">
        <v>290</v>
      </c>
      <c r="BC12" s="26" t="s">
        <v>291</v>
      </c>
      <c r="BD12" s="26" t="s">
        <v>292</v>
      </c>
      <c r="BE12" s="26" t="s">
        <v>293</v>
      </c>
      <c r="BF12" s="26" t="s">
        <v>506</v>
      </c>
      <c r="BG12" s="26" t="s">
        <v>294</v>
      </c>
      <c r="BH12" s="26" t="s">
        <v>295</v>
      </c>
      <c r="BI12" s="115" t="s">
        <v>297</v>
      </c>
      <c r="BJ12" s="115" t="s">
        <v>299</v>
      </c>
      <c r="BK12" s="26" t="s">
        <v>7</v>
      </c>
      <c r="BL12" s="26" t="s">
        <v>8</v>
      </c>
      <c r="BM12" s="26" t="s">
        <v>9</v>
      </c>
      <c r="BN12" s="115" t="s">
        <v>296</v>
      </c>
      <c r="BO12" s="115" t="s">
        <v>298</v>
      </c>
      <c r="BP12" s="115" t="s">
        <v>571</v>
      </c>
      <c r="BQ12" s="115" t="s">
        <v>300</v>
      </c>
      <c r="BR12" s="115" t="s">
        <v>93</v>
      </c>
      <c r="BS12" s="115" t="s">
        <v>94</v>
      </c>
      <c r="BT12" s="115" t="s">
        <v>95</v>
      </c>
      <c r="BU12" s="115" t="s">
        <v>573</v>
      </c>
      <c r="BV12" s="115" t="s">
        <v>281</v>
      </c>
      <c r="BW12" s="115" t="s">
        <v>97</v>
      </c>
      <c r="BX12" s="115" t="s">
        <v>574</v>
      </c>
      <c r="BY12" s="26" t="s">
        <v>291</v>
      </c>
      <c r="BZ12" s="26" t="s">
        <v>292</v>
      </c>
      <c r="CA12" s="26" t="s">
        <v>293</v>
      </c>
      <c r="CB12" s="26" t="s">
        <v>506</v>
      </c>
      <c r="CC12" s="26" t="s">
        <v>294</v>
      </c>
      <c r="CD12" s="26" t="s">
        <v>295</v>
      </c>
      <c r="CE12" s="115" t="s">
        <v>297</v>
      </c>
      <c r="CF12" s="115" t="s">
        <v>301</v>
      </c>
      <c r="CG12" s="115" t="s">
        <v>97</v>
      </c>
      <c r="CH12" s="26" t="s">
        <v>291</v>
      </c>
      <c r="CI12" s="26" t="s">
        <v>292</v>
      </c>
      <c r="CJ12" s="26" t="s">
        <v>293</v>
      </c>
      <c r="CK12" s="26" t="s">
        <v>506</v>
      </c>
      <c r="CL12" s="26" t="s">
        <v>294</v>
      </c>
      <c r="CM12" s="26" t="s">
        <v>295</v>
      </c>
      <c r="CN12" s="115" t="s">
        <v>297</v>
      </c>
      <c r="CO12" s="115" t="s">
        <v>571</v>
      </c>
      <c r="CP12" s="115" t="s">
        <v>599</v>
      </c>
      <c r="CQ12" s="115" t="s">
        <v>93</v>
      </c>
      <c r="CR12" s="115" t="s">
        <v>94</v>
      </c>
      <c r="CS12" s="115" t="s">
        <v>95</v>
      </c>
      <c r="CT12" s="115" t="s">
        <v>573</v>
      </c>
      <c r="CU12" s="115" t="s">
        <v>281</v>
      </c>
      <c r="CV12" s="115" t="s">
        <v>97</v>
      </c>
      <c r="CW12" s="115" t="s">
        <v>574</v>
      </c>
      <c r="CX12" s="26" t="s">
        <v>291</v>
      </c>
      <c r="CY12" s="26" t="s">
        <v>292</v>
      </c>
      <c r="CZ12" s="26" t="s">
        <v>293</v>
      </c>
      <c r="DA12" s="26" t="s">
        <v>506</v>
      </c>
      <c r="DB12" s="26" t="s">
        <v>294</v>
      </c>
      <c r="DC12" s="26" t="s">
        <v>295</v>
      </c>
      <c r="DD12" s="115" t="s">
        <v>297</v>
      </c>
      <c r="DE12" s="115" t="s">
        <v>302</v>
      </c>
      <c r="DF12" s="115" t="s">
        <v>97</v>
      </c>
      <c r="DG12" s="26" t="s">
        <v>291</v>
      </c>
      <c r="DH12" s="26" t="s">
        <v>292</v>
      </c>
      <c r="DI12" s="26" t="s">
        <v>293</v>
      </c>
      <c r="DJ12" s="26" t="s">
        <v>506</v>
      </c>
      <c r="DK12" s="26" t="s">
        <v>294</v>
      </c>
      <c r="DL12" s="26" t="s">
        <v>295</v>
      </c>
      <c r="DM12" s="115" t="s">
        <v>297</v>
      </c>
      <c r="DN12" s="115" t="s">
        <v>307</v>
      </c>
      <c r="DO12" s="115" t="s">
        <v>308</v>
      </c>
      <c r="DP12" s="115" t="s">
        <v>303</v>
      </c>
      <c r="DQ12" s="115" t="s">
        <v>304</v>
      </c>
      <c r="DR12" s="115" t="s">
        <v>588</v>
      </c>
      <c r="DS12" s="115" t="s">
        <v>1101</v>
      </c>
      <c r="DT12" s="115" t="s">
        <v>39</v>
      </c>
      <c r="DU12" s="115" t="s">
        <v>507</v>
      </c>
      <c r="DV12" s="115" t="s">
        <v>508</v>
      </c>
      <c r="DW12" s="115" t="s">
        <v>1102</v>
      </c>
      <c r="DX12" s="115" t="s">
        <v>39</v>
      </c>
      <c r="DY12" s="115" t="s">
        <v>1103</v>
      </c>
      <c r="DZ12" s="115" t="s">
        <v>1104</v>
      </c>
      <c r="EA12" s="115" t="s">
        <v>309</v>
      </c>
      <c r="EB12" s="115" t="s">
        <v>1105</v>
      </c>
      <c r="EC12" s="115" t="s">
        <v>1104</v>
      </c>
      <c r="ED12" s="115" t="s">
        <v>159</v>
      </c>
      <c r="EE12" s="115" t="s">
        <v>305</v>
      </c>
      <c r="EF12" s="115" t="s">
        <v>306</v>
      </c>
    </row>
    <row r="13" spans="2:136" s="121" customFormat="1">
      <c r="B13" s="126"/>
      <c r="C13" s="23"/>
      <c r="D13" s="23" t="s">
        <v>249</v>
      </c>
      <c r="E13" s="23" t="s">
        <v>249</v>
      </c>
      <c r="F13" s="23" t="s">
        <v>249</v>
      </c>
      <c r="G13" s="23" t="s">
        <v>249</v>
      </c>
      <c r="H13" s="23" t="s">
        <v>249</v>
      </c>
      <c r="I13" s="23"/>
      <c r="J13" s="23"/>
      <c r="K13" s="56"/>
      <c r="L13" s="56"/>
      <c r="M13" s="56"/>
      <c r="N13" s="56"/>
      <c r="O13" s="56"/>
      <c r="P13" s="181"/>
      <c r="Q13" s="23" t="s">
        <v>249</v>
      </c>
      <c r="R13" s="23" t="s">
        <v>249</v>
      </c>
      <c r="S13" s="23" t="s">
        <v>249</v>
      </c>
      <c r="T13" s="54"/>
      <c r="U13" s="127"/>
      <c r="V13" s="127"/>
      <c r="W13" s="127"/>
      <c r="X13" s="127"/>
      <c r="Y13" s="127"/>
      <c r="Z13" s="53"/>
      <c r="AA13" s="53"/>
      <c r="AB13" s="53"/>
      <c r="AC13" s="53"/>
      <c r="AD13" s="53"/>
      <c r="AE13" s="53"/>
      <c r="AF13" s="53"/>
      <c r="AG13" s="57">
        <f>SUM(AA13:AF13)</f>
        <v>0</v>
      </c>
      <c r="AH13" s="53"/>
      <c r="AI13" s="53"/>
      <c r="AJ13" s="53"/>
      <c r="AK13" s="53"/>
      <c r="AL13" s="57">
        <f>SUM(AI13:AK13,AG13,Z13)</f>
        <v>0</v>
      </c>
      <c r="AM13" s="53"/>
      <c r="AN13" s="53"/>
      <c r="AO13" s="53"/>
      <c r="AP13" s="53"/>
      <c r="AQ13" s="53"/>
      <c r="AR13" s="53"/>
      <c r="AS13" s="53"/>
      <c r="AT13" s="53"/>
      <c r="AU13" s="57">
        <f>SUM(AO13:AT13)</f>
        <v>0</v>
      </c>
      <c r="AV13" s="53"/>
      <c r="AW13" s="53"/>
      <c r="AX13" s="53"/>
      <c r="AY13" s="53"/>
      <c r="AZ13" s="57">
        <f>SUM(AW13:AY13,AU13,AN13)</f>
        <v>0</v>
      </c>
      <c r="BA13" s="53"/>
      <c r="BB13" s="53"/>
      <c r="BC13" s="53"/>
      <c r="BD13" s="53"/>
      <c r="BE13" s="53"/>
      <c r="BF13" s="53"/>
      <c r="BG13" s="53"/>
      <c r="BH13" s="53"/>
      <c r="BI13" s="57">
        <f t="shared" ref="BI13:BI22" si="1">SUM(BC13:BH13)</f>
        <v>0</v>
      </c>
      <c r="BJ13" s="53"/>
      <c r="BK13" s="53"/>
      <c r="BL13" s="53"/>
      <c r="BM13" s="53"/>
      <c r="BN13" s="57">
        <f t="shared" ref="BN13:BN22" si="2">SUM(BK13:BM13,BI13,BB13)</f>
        <v>0</v>
      </c>
      <c r="BO13" s="53"/>
      <c r="BP13" s="23" t="s">
        <v>249</v>
      </c>
      <c r="BQ13" s="23"/>
      <c r="BR13" s="23"/>
      <c r="BS13" s="23"/>
      <c r="BT13" s="23"/>
      <c r="BU13" s="23"/>
      <c r="BV13" s="55"/>
      <c r="BW13" s="128"/>
      <c r="BX13" s="56"/>
      <c r="BY13" s="55"/>
      <c r="BZ13" s="55"/>
      <c r="CA13" s="55"/>
      <c r="CB13" s="55"/>
      <c r="CC13" s="55"/>
      <c r="CD13" s="55"/>
      <c r="CE13" s="64">
        <f>SUM(BY13:CD13)</f>
        <v>0</v>
      </c>
      <c r="CF13" s="128"/>
      <c r="CG13" s="128"/>
      <c r="CH13" s="55"/>
      <c r="CI13" s="55"/>
      <c r="CJ13" s="55"/>
      <c r="CK13" s="55"/>
      <c r="CL13" s="55"/>
      <c r="CM13" s="55"/>
      <c r="CN13" s="64">
        <f t="shared" ref="CN13:CN22" si="3">SUM(CH13:CM13)</f>
        <v>0</v>
      </c>
      <c r="CO13" s="23" t="s">
        <v>249</v>
      </c>
      <c r="CP13" s="23"/>
      <c r="CQ13" s="23"/>
      <c r="CR13" s="23"/>
      <c r="CS13" s="23"/>
      <c r="CT13" s="23"/>
      <c r="CU13" s="55"/>
      <c r="CV13" s="128"/>
      <c r="CW13" s="56"/>
      <c r="CX13" s="55"/>
      <c r="CY13" s="55"/>
      <c r="CZ13" s="55"/>
      <c r="DA13" s="55"/>
      <c r="DB13" s="55"/>
      <c r="DC13" s="55"/>
      <c r="DD13" s="64">
        <f t="shared" ref="DD13:DD22" si="4">SUM(CX13:DC13)</f>
        <v>0</v>
      </c>
      <c r="DE13" s="23"/>
      <c r="DF13" s="23"/>
      <c r="DG13" s="55"/>
      <c r="DH13" s="55"/>
      <c r="DI13" s="55"/>
      <c r="DJ13" s="55"/>
      <c r="DK13" s="55"/>
      <c r="DL13" s="55"/>
      <c r="DM13" s="64">
        <f t="shared" ref="DM13:DM22" si="5">SUM(DG13:DL13)</f>
        <v>0</v>
      </c>
      <c r="DN13" s="23" t="s">
        <v>249</v>
      </c>
      <c r="DO13" s="53"/>
      <c r="DP13" s="53"/>
      <c r="DQ13" s="53"/>
      <c r="DR13" s="57">
        <f>DP13+DQ13</f>
        <v>0</v>
      </c>
      <c r="DS13" s="23" t="s">
        <v>249</v>
      </c>
      <c r="DT13" s="55"/>
      <c r="DU13" s="55"/>
      <c r="DV13" s="55"/>
      <c r="DW13" s="23" t="s">
        <v>249</v>
      </c>
      <c r="DX13" s="55"/>
      <c r="DY13" s="23" t="s">
        <v>249</v>
      </c>
      <c r="DZ13" s="23" t="s">
        <v>249</v>
      </c>
      <c r="EA13" s="55"/>
      <c r="EB13" s="23" t="s">
        <v>249</v>
      </c>
      <c r="EC13" s="23" t="s">
        <v>249</v>
      </c>
      <c r="ED13" s="54"/>
      <c r="EE13" s="55"/>
      <c r="EF13" s="55"/>
    </row>
    <row r="14" spans="2:136" s="121" customFormat="1">
      <c r="B14" s="126"/>
      <c r="C14" s="23"/>
      <c r="D14" s="23" t="s">
        <v>249</v>
      </c>
      <c r="E14" s="23" t="s">
        <v>249</v>
      </c>
      <c r="F14" s="23" t="s">
        <v>249</v>
      </c>
      <c r="G14" s="23" t="s">
        <v>249</v>
      </c>
      <c r="H14" s="23" t="s">
        <v>249</v>
      </c>
      <c r="I14" s="23"/>
      <c r="J14" s="23"/>
      <c r="K14" s="56"/>
      <c r="L14" s="56"/>
      <c r="M14" s="56"/>
      <c r="N14" s="56"/>
      <c r="O14" s="56"/>
      <c r="P14" s="181"/>
      <c r="Q14" s="23" t="s">
        <v>249</v>
      </c>
      <c r="R14" s="23" t="s">
        <v>249</v>
      </c>
      <c r="S14" s="23" t="s">
        <v>249</v>
      </c>
      <c r="T14" s="54"/>
      <c r="U14" s="127"/>
      <c r="V14" s="127"/>
      <c r="W14" s="127"/>
      <c r="X14" s="127"/>
      <c r="Y14" s="127"/>
      <c r="Z14" s="53"/>
      <c r="AA14" s="53"/>
      <c r="AB14" s="53"/>
      <c r="AC14" s="53"/>
      <c r="AD14" s="53"/>
      <c r="AE14" s="53"/>
      <c r="AF14" s="53"/>
      <c r="AG14" s="57">
        <f t="shared" ref="AG14:AG22" si="6">SUM(AA14:AF14)</f>
        <v>0</v>
      </c>
      <c r="AH14" s="53"/>
      <c r="AI14" s="53"/>
      <c r="AJ14" s="53"/>
      <c r="AK14" s="53"/>
      <c r="AL14" s="57">
        <f t="shared" ref="AL14:AL22" si="7">SUM(AI14:AK14,AG14,Z14)</f>
        <v>0</v>
      </c>
      <c r="AM14" s="53"/>
      <c r="AN14" s="53"/>
      <c r="AO14" s="53"/>
      <c r="AP14" s="53"/>
      <c r="AQ14" s="53"/>
      <c r="AR14" s="53"/>
      <c r="AS14" s="53"/>
      <c r="AT14" s="53"/>
      <c r="AU14" s="57">
        <f t="shared" ref="AU14:AU22" si="8">SUM(AO14:AT14)</f>
        <v>0</v>
      </c>
      <c r="AV14" s="53"/>
      <c r="AW14" s="53"/>
      <c r="AX14" s="53"/>
      <c r="AY14" s="53"/>
      <c r="AZ14" s="57">
        <f t="shared" ref="AZ14:AZ22" si="9">SUM(AW14:AY14,AU14,AN14)</f>
        <v>0</v>
      </c>
      <c r="BA14" s="53"/>
      <c r="BB14" s="53"/>
      <c r="BC14" s="53"/>
      <c r="BD14" s="53"/>
      <c r="BE14" s="53"/>
      <c r="BF14" s="53"/>
      <c r="BG14" s="53"/>
      <c r="BH14" s="53"/>
      <c r="BI14" s="57">
        <f t="shared" si="1"/>
        <v>0</v>
      </c>
      <c r="BJ14" s="53"/>
      <c r="BK14" s="53"/>
      <c r="BL14" s="53"/>
      <c r="BM14" s="53"/>
      <c r="BN14" s="57">
        <f t="shared" si="2"/>
        <v>0</v>
      </c>
      <c r="BO14" s="53"/>
      <c r="BP14" s="23" t="s">
        <v>249</v>
      </c>
      <c r="BQ14" s="23"/>
      <c r="BR14" s="23"/>
      <c r="BS14" s="23"/>
      <c r="BT14" s="23"/>
      <c r="BU14" s="23"/>
      <c r="BV14" s="55"/>
      <c r="BW14" s="23"/>
      <c r="BX14" s="56"/>
      <c r="BY14" s="55"/>
      <c r="BZ14" s="55"/>
      <c r="CA14" s="55"/>
      <c r="CB14" s="55"/>
      <c r="CC14" s="55"/>
      <c r="CD14" s="55"/>
      <c r="CE14" s="64">
        <f t="shared" ref="CE14:CE22" si="10">SUM(BY14:CD14)</f>
        <v>0</v>
      </c>
      <c r="CF14" s="128"/>
      <c r="CG14" s="128"/>
      <c r="CH14" s="55"/>
      <c r="CI14" s="55"/>
      <c r="CJ14" s="55"/>
      <c r="CK14" s="55"/>
      <c r="CL14" s="55"/>
      <c r="CM14" s="55"/>
      <c r="CN14" s="64">
        <f t="shared" si="3"/>
        <v>0</v>
      </c>
      <c r="CO14" s="23" t="s">
        <v>249</v>
      </c>
      <c r="CP14" s="23"/>
      <c r="CQ14" s="23"/>
      <c r="CR14" s="23"/>
      <c r="CS14" s="23"/>
      <c r="CT14" s="23"/>
      <c r="CU14" s="55"/>
      <c r="CV14" s="128"/>
      <c r="CW14" s="56"/>
      <c r="CX14" s="55"/>
      <c r="CY14" s="55"/>
      <c r="CZ14" s="55"/>
      <c r="DA14" s="55"/>
      <c r="DB14" s="55"/>
      <c r="DC14" s="55"/>
      <c r="DD14" s="64">
        <f t="shared" si="4"/>
        <v>0</v>
      </c>
      <c r="DE14" s="23"/>
      <c r="DF14" s="23"/>
      <c r="DG14" s="55"/>
      <c r="DH14" s="55"/>
      <c r="DI14" s="55"/>
      <c r="DJ14" s="55"/>
      <c r="DK14" s="55"/>
      <c r="DL14" s="55"/>
      <c r="DM14" s="64">
        <f t="shared" si="5"/>
        <v>0</v>
      </c>
      <c r="DN14" s="23" t="s">
        <v>249</v>
      </c>
      <c r="DO14" s="53"/>
      <c r="DP14" s="53"/>
      <c r="DQ14" s="53"/>
      <c r="DR14" s="57">
        <f t="shared" ref="DR14:DR22" si="11">DP14+DQ14</f>
        <v>0</v>
      </c>
      <c r="DS14" s="23" t="s">
        <v>249</v>
      </c>
      <c r="DT14" s="55"/>
      <c r="DU14" s="55"/>
      <c r="DV14" s="55"/>
      <c r="DW14" s="23" t="s">
        <v>249</v>
      </c>
      <c r="DX14" s="55"/>
      <c r="DY14" s="23" t="s">
        <v>249</v>
      </c>
      <c r="DZ14" s="23" t="s">
        <v>249</v>
      </c>
      <c r="EA14" s="55"/>
      <c r="EB14" s="23" t="s">
        <v>249</v>
      </c>
      <c r="EC14" s="23" t="s">
        <v>249</v>
      </c>
      <c r="ED14" s="54"/>
      <c r="EE14" s="55"/>
      <c r="EF14" s="55"/>
    </row>
    <row r="15" spans="2:136" s="121" customFormat="1">
      <c r="B15" s="126"/>
      <c r="C15" s="23"/>
      <c r="D15" s="23" t="s">
        <v>249</v>
      </c>
      <c r="E15" s="23" t="s">
        <v>249</v>
      </c>
      <c r="F15" s="23" t="s">
        <v>249</v>
      </c>
      <c r="G15" s="23" t="s">
        <v>249</v>
      </c>
      <c r="H15" s="23" t="s">
        <v>249</v>
      </c>
      <c r="I15" s="23"/>
      <c r="J15" s="23"/>
      <c r="K15" s="56"/>
      <c r="L15" s="56"/>
      <c r="M15" s="56"/>
      <c r="N15" s="56"/>
      <c r="O15" s="56"/>
      <c r="P15" s="181"/>
      <c r="Q15" s="23" t="s">
        <v>249</v>
      </c>
      <c r="R15" s="23" t="s">
        <v>249</v>
      </c>
      <c r="S15" s="23" t="s">
        <v>249</v>
      </c>
      <c r="T15" s="54"/>
      <c r="U15" s="127"/>
      <c r="V15" s="127"/>
      <c r="W15" s="127"/>
      <c r="X15" s="127"/>
      <c r="Y15" s="127"/>
      <c r="Z15" s="53"/>
      <c r="AA15" s="53"/>
      <c r="AB15" s="53"/>
      <c r="AC15" s="53"/>
      <c r="AD15" s="53"/>
      <c r="AE15" s="53"/>
      <c r="AF15" s="53"/>
      <c r="AG15" s="57">
        <f t="shared" si="6"/>
        <v>0</v>
      </c>
      <c r="AH15" s="53"/>
      <c r="AI15" s="53"/>
      <c r="AJ15" s="53"/>
      <c r="AK15" s="53"/>
      <c r="AL15" s="57">
        <f t="shared" si="7"/>
        <v>0</v>
      </c>
      <c r="AM15" s="53"/>
      <c r="AN15" s="53"/>
      <c r="AO15" s="53"/>
      <c r="AP15" s="53"/>
      <c r="AQ15" s="53"/>
      <c r="AR15" s="53"/>
      <c r="AS15" s="53"/>
      <c r="AT15" s="53"/>
      <c r="AU15" s="57">
        <f t="shared" si="8"/>
        <v>0</v>
      </c>
      <c r="AV15" s="53"/>
      <c r="AW15" s="53"/>
      <c r="AX15" s="53"/>
      <c r="AY15" s="53"/>
      <c r="AZ15" s="57">
        <f t="shared" si="9"/>
        <v>0</v>
      </c>
      <c r="BA15" s="53"/>
      <c r="BB15" s="53"/>
      <c r="BC15" s="53"/>
      <c r="BD15" s="53"/>
      <c r="BE15" s="53"/>
      <c r="BF15" s="53"/>
      <c r="BG15" s="53"/>
      <c r="BH15" s="53"/>
      <c r="BI15" s="57">
        <f t="shared" si="1"/>
        <v>0</v>
      </c>
      <c r="BJ15" s="53"/>
      <c r="BK15" s="53"/>
      <c r="BL15" s="53"/>
      <c r="BM15" s="53"/>
      <c r="BN15" s="57">
        <f t="shared" si="2"/>
        <v>0</v>
      </c>
      <c r="BO15" s="53"/>
      <c r="BP15" s="23" t="s">
        <v>249</v>
      </c>
      <c r="BQ15" s="23"/>
      <c r="BR15" s="23"/>
      <c r="BS15" s="23"/>
      <c r="BT15" s="23"/>
      <c r="BU15" s="23"/>
      <c r="BV15" s="55"/>
      <c r="BW15" s="129"/>
      <c r="BX15" s="56"/>
      <c r="BY15" s="55"/>
      <c r="BZ15" s="55"/>
      <c r="CA15" s="55"/>
      <c r="CB15" s="55"/>
      <c r="CC15" s="55"/>
      <c r="CD15" s="55"/>
      <c r="CE15" s="64">
        <f t="shared" si="10"/>
        <v>0</v>
      </c>
      <c r="CF15" s="128"/>
      <c r="CG15" s="128"/>
      <c r="CH15" s="55"/>
      <c r="CI15" s="55"/>
      <c r="CJ15" s="55"/>
      <c r="CK15" s="55"/>
      <c r="CL15" s="55"/>
      <c r="CM15" s="55"/>
      <c r="CN15" s="64">
        <f t="shared" si="3"/>
        <v>0</v>
      </c>
      <c r="CO15" s="23" t="s">
        <v>249</v>
      </c>
      <c r="CP15" s="23"/>
      <c r="CQ15" s="23"/>
      <c r="CR15" s="23"/>
      <c r="CS15" s="23"/>
      <c r="CT15" s="23"/>
      <c r="CU15" s="55"/>
      <c r="CV15" s="128"/>
      <c r="CW15" s="56"/>
      <c r="CX15" s="55"/>
      <c r="CY15" s="55"/>
      <c r="CZ15" s="55"/>
      <c r="DA15" s="55"/>
      <c r="DB15" s="55"/>
      <c r="DC15" s="55"/>
      <c r="DD15" s="64">
        <f t="shared" si="4"/>
        <v>0</v>
      </c>
      <c r="DE15" s="23"/>
      <c r="DF15" s="23"/>
      <c r="DG15" s="55"/>
      <c r="DH15" s="55"/>
      <c r="DI15" s="55"/>
      <c r="DJ15" s="55"/>
      <c r="DK15" s="55"/>
      <c r="DL15" s="55"/>
      <c r="DM15" s="64">
        <f t="shared" si="5"/>
        <v>0</v>
      </c>
      <c r="DN15" s="23" t="s">
        <v>249</v>
      </c>
      <c r="DO15" s="53"/>
      <c r="DP15" s="53"/>
      <c r="DQ15" s="53"/>
      <c r="DR15" s="57">
        <f t="shared" si="11"/>
        <v>0</v>
      </c>
      <c r="DS15" s="23" t="s">
        <v>249</v>
      </c>
      <c r="DT15" s="55"/>
      <c r="DU15" s="55"/>
      <c r="DV15" s="55"/>
      <c r="DW15" s="23" t="s">
        <v>249</v>
      </c>
      <c r="DX15" s="55"/>
      <c r="DY15" s="23" t="s">
        <v>249</v>
      </c>
      <c r="DZ15" s="23" t="s">
        <v>249</v>
      </c>
      <c r="EA15" s="55"/>
      <c r="EB15" s="23" t="s">
        <v>249</v>
      </c>
      <c r="EC15" s="23" t="s">
        <v>249</v>
      </c>
      <c r="ED15" s="54"/>
      <c r="EE15" s="55"/>
      <c r="EF15" s="55"/>
    </row>
    <row r="16" spans="2:136" s="121" customFormat="1">
      <c r="B16" s="126"/>
      <c r="C16" s="23"/>
      <c r="D16" s="23" t="s">
        <v>249</v>
      </c>
      <c r="E16" s="23" t="s">
        <v>249</v>
      </c>
      <c r="F16" s="23" t="s">
        <v>249</v>
      </c>
      <c r="G16" s="23" t="s">
        <v>249</v>
      </c>
      <c r="H16" s="23" t="s">
        <v>249</v>
      </c>
      <c r="I16" s="23"/>
      <c r="J16" s="23"/>
      <c r="K16" s="56"/>
      <c r="L16" s="56"/>
      <c r="M16" s="56"/>
      <c r="N16" s="56"/>
      <c r="O16" s="56"/>
      <c r="P16" s="181"/>
      <c r="Q16" s="23" t="s">
        <v>249</v>
      </c>
      <c r="R16" s="23" t="s">
        <v>249</v>
      </c>
      <c r="S16" s="23" t="s">
        <v>249</v>
      </c>
      <c r="T16" s="54"/>
      <c r="U16" s="127"/>
      <c r="V16" s="127"/>
      <c r="W16" s="127"/>
      <c r="X16" s="127"/>
      <c r="Y16" s="127"/>
      <c r="Z16" s="53"/>
      <c r="AA16" s="53"/>
      <c r="AB16" s="53"/>
      <c r="AC16" s="53"/>
      <c r="AD16" s="53"/>
      <c r="AE16" s="53"/>
      <c r="AF16" s="53"/>
      <c r="AG16" s="57">
        <f t="shared" si="6"/>
        <v>0</v>
      </c>
      <c r="AH16" s="53"/>
      <c r="AI16" s="53"/>
      <c r="AJ16" s="53"/>
      <c r="AK16" s="53"/>
      <c r="AL16" s="57">
        <f t="shared" si="7"/>
        <v>0</v>
      </c>
      <c r="AM16" s="53"/>
      <c r="AN16" s="53"/>
      <c r="AO16" s="53"/>
      <c r="AP16" s="53"/>
      <c r="AQ16" s="53"/>
      <c r="AR16" s="53"/>
      <c r="AS16" s="53"/>
      <c r="AT16" s="53"/>
      <c r="AU16" s="57">
        <f t="shared" si="8"/>
        <v>0</v>
      </c>
      <c r="AV16" s="53"/>
      <c r="AW16" s="53"/>
      <c r="AX16" s="53"/>
      <c r="AY16" s="53"/>
      <c r="AZ16" s="57">
        <f t="shared" si="9"/>
        <v>0</v>
      </c>
      <c r="BA16" s="53"/>
      <c r="BB16" s="53"/>
      <c r="BC16" s="53"/>
      <c r="BD16" s="53"/>
      <c r="BE16" s="53"/>
      <c r="BF16" s="53"/>
      <c r="BG16" s="53"/>
      <c r="BH16" s="53"/>
      <c r="BI16" s="57">
        <f t="shared" si="1"/>
        <v>0</v>
      </c>
      <c r="BJ16" s="53"/>
      <c r="BK16" s="53"/>
      <c r="BL16" s="53"/>
      <c r="BM16" s="53"/>
      <c r="BN16" s="57">
        <f t="shared" si="2"/>
        <v>0</v>
      </c>
      <c r="BO16" s="53"/>
      <c r="BP16" s="23" t="s">
        <v>249</v>
      </c>
      <c r="BQ16" s="23"/>
      <c r="BR16" s="23"/>
      <c r="BS16" s="23"/>
      <c r="BT16" s="23"/>
      <c r="BU16" s="23"/>
      <c r="BV16" s="55"/>
      <c r="BW16" s="129"/>
      <c r="BX16" s="56"/>
      <c r="BY16" s="55"/>
      <c r="BZ16" s="55"/>
      <c r="CA16" s="55"/>
      <c r="CB16" s="55"/>
      <c r="CC16" s="55"/>
      <c r="CD16" s="55"/>
      <c r="CE16" s="64">
        <f t="shared" si="10"/>
        <v>0</v>
      </c>
      <c r="CF16" s="128"/>
      <c r="CG16" s="128"/>
      <c r="CH16" s="55"/>
      <c r="CI16" s="55"/>
      <c r="CJ16" s="55"/>
      <c r="CK16" s="55"/>
      <c r="CL16" s="55"/>
      <c r="CM16" s="55"/>
      <c r="CN16" s="64">
        <f t="shared" si="3"/>
        <v>0</v>
      </c>
      <c r="CO16" s="23" t="s">
        <v>249</v>
      </c>
      <c r="CP16" s="23"/>
      <c r="CQ16" s="23"/>
      <c r="CR16" s="23"/>
      <c r="CS16" s="23"/>
      <c r="CT16" s="23"/>
      <c r="CU16" s="55"/>
      <c r="CV16" s="128"/>
      <c r="CW16" s="56"/>
      <c r="CX16" s="55"/>
      <c r="CY16" s="55"/>
      <c r="CZ16" s="55"/>
      <c r="DA16" s="55"/>
      <c r="DB16" s="55"/>
      <c r="DC16" s="55"/>
      <c r="DD16" s="64">
        <f t="shared" si="4"/>
        <v>0</v>
      </c>
      <c r="DE16" s="23"/>
      <c r="DF16" s="23"/>
      <c r="DG16" s="55"/>
      <c r="DH16" s="55"/>
      <c r="DI16" s="55"/>
      <c r="DJ16" s="55"/>
      <c r="DK16" s="55"/>
      <c r="DL16" s="55"/>
      <c r="DM16" s="64">
        <f t="shared" si="5"/>
        <v>0</v>
      </c>
      <c r="DN16" s="23" t="s">
        <v>249</v>
      </c>
      <c r="DO16" s="53"/>
      <c r="DP16" s="53"/>
      <c r="DQ16" s="53"/>
      <c r="DR16" s="57">
        <f t="shared" si="11"/>
        <v>0</v>
      </c>
      <c r="DS16" s="23" t="s">
        <v>249</v>
      </c>
      <c r="DT16" s="55"/>
      <c r="DU16" s="55"/>
      <c r="DV16" s="55"/>
      <c r="DW16" s="23" t="s">
        <v>249</v>
      </c>
      <c r="DX16" s="55"/>
      <c r="DY16" s="23" t="s">
        <v>249</v>
      </c>
      <c r="DZ16" s="23" t="s">
        <v>249</v>
      </c>
      <c r="EA16" s="55"/>
      <c r="EB16" s="23" t="s">
        <v>249</v>
      </c>
      <c r="EC16" s="23" t="s">
        <v>249</v>
      </c>
      <c r="ED16" s="54"/>
      <c r="EE16" s="55"/>
      <c r="EF16" s="55"/>
    </row>
    <row r="17" spans="2:136" s="121" customFormat="1">
      <c r="B17" s="126"/>
      <c r="C17" s="23"/>
      <c r="D17" s="23" t="s">
        <v>249</v>
      </c>
      <c r="E17" s="23" t="s">
        <v>249</v>
      </c>
      <c r="F17" s="23" t="s">
        <v>249</v>
      </c>
      <c r="G17" s="23" t="s">
        <v>249</v>
      </c>
      <c r="H17" s="23" t="s">
        <v>249</v>
      </c>
      <c r="I17" s="23"/>
      <c r="J17" s="23"/>
      <c r="K17" s="56"/>
      <c r="L17" s="56"/>
      <c r="M17" s="56"/>
      <c r="N17" s="56"/>
      <c r="O17" s="56"/>
      <c r="P17" s="181"/>
      <c r="Q17" s="23" t="s">
        <v>249</v>
      </c>
      <c r="R17" s="23" t="s">
        <v>249</v>
      </c>
      <c r="S17" s="23" t="s">
        <v>249</v>
      </c>
      <c r="T17" s="54"/>
      <c r="U17" s="127"/>
      <c r="V17" s="127"/>
      <c r="W17" s="127"/>
      <c r="X17" s="127"/>
      <c r="Y17" s="127"/>
      <c r="Z17" s="53"/>
      <c r="AA17" s="53"/>
      <c r="AB17" s="53"/>
      <c r="AC17" s="53"/>
      <c r="AD17" s="53"/>
      <c r="AE17" s="53"/>
      <c r="AF17" s="53"/>
      <c r="AG17" s="57">
        <f t="shared" si="6"/>
        <v>0</v>
      </c>
      <c r="AH17" s="53"/>
      <c r="AI17" s="53"/>
      <c r="AJ17" s="53"/>
      <c r="AK17" s="53"/>
      <c r="AL17" s="57">
        <f t="shared" si="7"/>
        <v>0</v>
      </c>
      <c r="AM17" s="53"/>
      <c r="AN17" s="53"/>
      <c r="AO17" s="53"/>
      <c r="AP17" s="53"/>
      <c r="AQ17" s="53"/>
      <c r="AR17" s="53"/>
      <c r="AS17" s="53"/>
      <c r="AT17" s="53"/>
      <c r="AU17" s="57">
        <f t="shared" si="8"/>
        <v>0</v>
      </c>
      <c r="AV17" s="53"/>
      <c r="AW17" s="53"/>
      <c r="AX17" s="53"/>
      <c r="AY17" s="53"/>
      <c r="AZ17" s="57">
        <f t="shared" si="9"/>
        <v>0</v>
      </c>
      <c r="BA17" s="53"/>
      <c r="BB17" s="53"/>
      <c r="BC17" s="53"/>
      <c r="BD17" s="53"/>
      <c r="BE17" s="53"/>
      <c r="BF17" s="53"/>
      <c r="BG17" s="53"/>
      <c r="BH17" s="53"/>
      <c r="BI17" s="57">
        <f t="shared" si="1"/>
        <v>0</v>
      </c>
      <c r="BJ17" s="53"/>
      <c r="BK17" s="53"/>
      <c r="BL17" s="53"/>
      <c r="BM17" s="53"/>
      <c r="BN17" s="57">
        <f t="shared" si="2"/>
        <v>0</v>
      </c>
      <c r="BO17" s="53"/>
      <c r="BP17" s="23" t="s">
        <v>249</v>
      </c>
      <c r="BQ17" s="23"/>
      <c r="BR17" s="23"/>
      <c r="BS17" s="23"/>
      <c r="BT17" s="23"/>
      <c r="BU17" s="23"/>
      <c r="BV17" s="55"/>
      <c r="BW17" s="129"/>
      <c r="BX17" s="56"/>
      <c r="BY17" s="55"/>
      <c r="BZ17" s="55"/>
      <c r="CA17" s="55"/>
      <c r="CB17" s="55"/>
      <c r="CC17" s="55"/>
      <c r="CD17" s="55"/>
      <c r="CE17" s="64">
        <f t="shared" si="10"/>
        <v>0</v>
      </c>
      <c r="CF17" s="128"/>
      <c r="CG17" s="128"/>
      <c r="CH17" s="55"/>
      <c r="CI17" s="55"/>
      <c r="CJ17" s="55"/>
      <c r="CK17" s="55"/>
      <c r="CL17" s="55"/>
      <c r="CM17" s="55"/>
      <c r="CN17" s="64">
        <f t="shared" si="3"/>
        <v>0</v>
      </c>
      <c r="CO17" s="23" t="s">
        <v>249</v>
      </c>
      <c r="CP17" s="23"/>
      <c r="CQ17" s="23"/>
      <c r="CR17" s="23"/>
      <c r="CS17" s="23"/>
      <c r="CT17" s="23"/>
      <c r="CU17" s="55"/>
      <c r="CV17" s="128"/>
      <c r="CW17" s="56"/>
      <c r="CX17" s="55"/>
      <c r="CY17" s="55"/>
      <c r="CZ17" s="55"/>
      <c r="DA17" s="55"/>
      <c r="DB17" s="55"/>
      <c r="DC17" s="55"/>
      <c r="DD17" s="64">
        <f t="shared" si="4"/>
        <v>0</v>
      </c>
      <c r="DE17" s="23"/>
      <c r="DF17" s="23"/>
      <c r="DG17" s="55"/>
      <c r="DH17" s="55"/>
      <c r="DI17" s="55"/>
      <c r="DJ17" s="55"/>
      <c r="DK17" s="55"/>
      <c r="DL17" s="55"/>
      <c r="DM17" s="64">
        <f t="shared" si="5"/>
        <v>0</v>
      </c>
      <c r="DN17" s="23" t="s">
        <v>249</v>
      </c>
      <c r="DO17" s="53"/>
      <c r="DP17" s="53"/>
      <c r="DQ17" s="53"/>
      <c r="DR17" s="57">
        <f t="shared" si="11"/>
        <v>0</v>
      </c>
      <c r="DS17" s="23" t="s">
        <v>249</v>
      </c>
      <c r="DT17" s="55"/>
      <c r="DU17" s="55"/>
      <c r="DV17" s="55"/>
      <c r="DW17" s="23" t="s">
        <v>249</v>
      </c>
      <c r="DX17" s="55"/>
      <c r="DY17" s="23" t="s">
        <v>249</v>
      </c>
      <c r="DZ17" s="23" t="s">
        <v>249</v>
      </c>
      <c r="EA17" s="55"/>
      <c r="EB17" s="23" t="s">
        <v>249</v>
      </c>
      <c r="EC17" s="23" t="s">
        <v>249</v>
      </c>
      <c r="ED17" s="54"/>
      <c r="EE17" s="55"/>
      <c r="EF17" s="55"/>
    </row>
    <row r="18" spans="2:136" s="121" customFormat="1">
      <c r="B18" s="126"/>
      <c r="C18" s="23"/>
      <c r="D18" s="23" t="s">
        <v>249</v>
      </c>
      <c r="E18" s="23" t="s">
        <v>249</v>
      </c>
      <c r="F18" s="23" t="s">
        <v>249</v>
      </c>
      <c r="G18" s="23" t="s">
        <v>249</v>
      </c>
      <c r="H18" s="23" t="s">
        <v>249</v>
      </c>
      <c r="I18" s="23"/>
      <c r="J18" s="23"/>
      <c r="K18" s="56"/>
      <c r="L18" s="56"/>
      <c r="M18" s="56"/>
      <c r="N18" s="56"/>
      <c r="O18" s="56"/>
      <c r="P18" s="181"/>
      <c r="Q18" s="23" t="s">
        <v>249</v>
      </c>
      <c r="R18" s="23" t="s">
        <v>249</v>
      </c>
      <c r="S18" s="23" t="s">
        <v>249</v>
      </c>
      <c r="T18" s="54"/>
      <c r="U18" s="127"/>
      <c r="V18" s="127"/>
      <c r="W18" s="127"/>
      <c r="X18" s="127"/>
      <c r="Y18" s="127"/>
      <c r="Z18" s="53"/>
      <c r="AA18" s="53"/>
      <c r="AB18" s="53"/>
      <c r="AC18" s="53"/>
      <c r="AD18" s="53"/>
      <c r="AE18" s="53"/>
      <c r="AF18" s="53"/>
      <c r="AG18" s="57">
        <f t="shared" si="6"/>
        <v>0</v>
      </c>
      <c r="AH18" s="53"/>
      <c r="AI18" s="53"/>
      <c r="AJ18" s="53"/>
      <c r="AK18" s="53"/>
      <c r="AL18" s="57">
        <f t="shared" si="7"/>
        <v>0</v>
      </c>
      <c r="AM18" s="53"/>
      <c r="AN18" s="53"/>
      <c r="AO18" s="53"/>
      <c r="AP18" s="53"/>
      <c r="AQ18" s="53"/>
      <c r="AR18" s="53"/>
      <c r="AS18" s="53"/>
      <c r="AT18" s="53"/>
      <c r="AU18" s="57">
        <f t="shared" si="8"/>
        <v>0</v>
      </c>
      <c r="AV18" s="53"/>
      <c r="AW18" s="53"/>
      <c r="AX18" s="53"/>
      <c r="AY18" s="53"/>
      <c r="AZ18" s="57">
        <f t="shared" si="9"/>
        <v>0</v>
      </c>
      <c r="BA18" s="53"/>
      <c r="BB18" s="53"/>
      <c r="BC18" s="53"/>
      <c r="BD18" s="53"/>
      <c r="BE18" s="53"/>
      <c r="BF18" s="53"/>
      <c r="BG18" s="53"/>
      <c r="BH18" s="53"/>
      <c r="BI18" s="57">
        <f t="shared" si="1"/>
        <v>0</v>
      </c>
      <c r="BJ18" s="53"/>
      <c r="BK18" s="53"/>
      <c r="BL18" s="53"/>
      <c r="BM18" s="53"/>
      <c r="BN18" s="57">
        <f t="shared" si="2"/>
        <v>0</v>
      </c>
      <c r="BO18" s="53"/>
      <c r="BP18" s="23" t="s">
        <v>249</v>
      </c>
      <c r="BQ18" s="23"/>
      <c r="BR18" s="23"/>
      <c r="BS18" s="23"/>
      <c r="BT18" s="23"/>
      <c r="BU18" s="23"/>
      <c r="BV18" s="55"/>
      <c r="BW18" s="129"/>
      <c r="BX18" s="56"/>
      <c r="BY18" s="55"/>
      <c r="BZ18" s="55"/>
      <c r="CA18" s="55"/>
      <c r="CB18" s="55"/>
      <c r="CC18" s="55"/>
      <c r="CD18" s="55"/>
      <c r="CE18" s="64">
        <f t="shared" si="10"/>
        <v>0</v>
      </c>
      <c r="CF18" s="128"/>
      <c r="CG18" s="128"/>
      <c r="CH18" s="55"/>
      <c r="CI18" s="55"/>
      <c r="CJ18" s="55"/>
      <c r="CK18" s="55"/>
      <c r="CL18" s="55"/>
      <c r="CM18" s="55"/>
      <c r="CN18" s="64">
        <f t="shared" si="3"/>
        <v>0</v>
      </c>
      <c r="CO18" s="23" t="s">
        <v>249</v>
      </c>
      <c r="CP18" s="23"/>
      <c r="CQ18" s="23"/>
      <c r="CR18" s="23"/>
      <c r="CS18" s="23"/>
      <c r="CT18" s="23"/>
      <c r="CU18" s="55"/>
      <c r="CV18" s="128"/>
      <c r="CW18" s="56"/>
      <c r="CX18" s="55"/>
      <c r="CY18" s="55"/>
      <c r="CZ18" s="55"/>
      <c r="DA18" s="55"/>
      <c r="DB18" s="55"/>
      <c r="DC18" s="55"/>
      <c r="DD18" s="64">
        <f t="shared" si="4"/>
        <v>0</v>
      </c>
      <c r="DE18" s="23"/>
      <c r="DF18" s="23"/>
      <c r="DG18" s="55"/>
      <c r="DH18" s="55"/>
      <c r="DI18" s="55"/>
      <c r="DJ18" s="55"/>
      <c r="DK18" s="55"/>
      <c r="DL18" s="55"/>
      <c r="DM18" s="64">
        <f t="shared" si="5"/>
        <v>0</v>
      </c>
      <c r="DN18" s="23" t="s">
        <v>249</v>
      </c>
      <c r="DO18" s="53"/>
      <c r="DP18" s="53"/>
      <c r="DQ18" s="53"/>
      <c r="DR18" s="57">
        <f t="shared" si="11"/>
        <v>0</v>
      </c>
      <c r="DS18" s="23" t="s">
        <v>249</v>
      </c>
      <c r="DT18" s="55"/>
      <c r="DU18" s="55"/>
      <c r="DV18" s="55"/>
      <c r="DW18" s="23" t="s">
        <v>249</v>
      </c>
      <c r="DX18" s="55"/>
      <c r="DY18" s="23" t="s">
        <v>249</v>
      </c>
      <c r="DZ18" s="23" t="s">
        <v>249</v>
      </c>
      <c r="EA18" s="55"/>
      <c r="EB18" s="23" t="s">
        <v>249</v>
      </c>
      <c r="EC18" s="23" t="s">
        <v>249</v>
      </c>
      <c r="ED18" s="54"/>
      <c r="EE18" s="55"/>
      <c r="EF18" s="55"/>
    </row>
    <row r="19" spans="2:136" s="121" customFormat="1">
      <c r="B19" s="126"/>
      <c r="C19" s="23"/>
      <c r="D19" s="23" t="s">
        <v>249</v>
      </c>
      <c r="E19" s="23" t="s">
        <v>249</v>
      </c>
      <c r="F19" s="23" t="s">
        <v>249</v>
      </c>
      <c r="G19" s="23" t="s">
        <v>249</v>
      </c>
      <c r="H19" s="23" t="s">
        <v>249</v>
      </c>
      <c r="I19" s="23"/>
      <c r="J19" s="23"/>
      <c r="K19" s="56"/>
      <c r="L19" s="56"/>
      <c r="M19" s="56"/>
      <c r="N19" s="56"/>
      <c r="O19" s="56"/>
      <c r="P19" s="181"/>
      <c r="Q19" s="23" t="s">
        <v>249</v>
      </c>
      <c r="R19" s="23" t="s">
        <v>249</v>
      </c>
      <c r="S19" s="23" t="s">
        <v>249</v>
      </c>
      <c r="T19" s="54"/>
      <c r="U19" s="127"/>
      <c r="V19" s="127"/>
      <c r="W19" s="127"/>
      <c r="X19" s="127"/>
      <c r="Y19" s="127"/>
      <c r="Z19" s="53"/>
      <c r="AA19" s="53"/>
      <c r="AB19" s="53"/>
      <c r="AC19" s="53"/>
      <c r="AD19" s="53"/>
      <c r="AE19" s="53"/>
      <c r="AF19" s="53"/>
      <c r="AG19" s="57">
        <f t="shared" si="6"/>
        <v>0</v>
      </c>
      <c r="AH19" s="53"/>
      <c r="AI19" s="53"/>
      <c r="AJ19" s="53"/>
      <c r="AK19" s="53"/>
      <c r="AL19" s="57">
        <f t="shared" si="7"/>
        <v>0</v>
      </c>
      <c r="AM19" s="53"/>
      <c r="AN19" s="53"/>
      <c r="AO19" s="53"/>
      <c r="AP19" s="53"/>
      <c r="AQ19" s="53"/>
      <c r="AR19" s="53"/>
      <c r="AS19" s="53"/>
      <c r="AT19" s="53"/>
      <c r="AU19" s="57">
        <f t="shared" si="8"/>
        <v>0</v>
      </c>
      <c r="AV19" s="53"/>
      <c r="AW19" s="53"/>
      <c r="AX19" s="53"/>
      <c r="AY19" s="53"/>
      <c r="AZ19" s="57">
        <f t="shared" si="9"/>
        <v>0</v>
      </c>
      <c r="BA19" s="53"/>
      <c r="BB19" s="53"/>
      <c r="BC19" s="53"/>
      <c r="BD19" s="53"/>
      <c r="BE19" s="53"/>
      <c r="BF19" s="53"/>
      <c r="BG19" s="53"/>
      <c r="BH19" s="53"/>
      <c r="BI19" s="57">
        <f t="shared" si="1"/>
        <v>0</v>
      </c>
      <c r="BJ19" s="53"/>
      <c r="BK19" s="53"/>
      <c r="BL19" s="53"/>
      <c r="BM19" s="53"/>
      <c r="BN19" s="57">
        <f t="shared" si="2"/>
        <v>0</v>
      </c>
      <c r="BO19" s="53"/>
      <c r="BP19" s="23" t="s">
        <v>249</v>
      </c>
      <c r="BQ19" s="23"/>
      <c r="BR19" s="23"/>
      <c r="BS19" s="23"/>
      <c r="BT19" s="23"/>
      <c r="BU19" s="23"/>
      <c r="BV19" s="55"/>
      <c r="BW19" s="129"/>
      <c r="BX19" s="56"/>
      <c r="BY19" s="55"/>
      <c r="BZ19" s="55"/>
      <c r="CA19" s="55"/>
      <c r="CB19" s="55"/>
      <c r="CC19" s="55"/>
      <c r="CD19" s="55"/>
      <c r="CE19" s="64">
        <f t="shared" si="10"/>
        <v>0</v>
      </c>
      <c r="CF19" s="128"/>
      <c r="CG19" s="128"/>
      <c r="CH19" s="55"/>
      <c r="CI19" s="55"/>
      <c r="CJ19" s="55"/>
      <c r="CK19" s="55"/>
      <c r="CL19" s="55"/>
      <c r="CM19" s="55"/>
      <c r="CN19" s="64">
        <f t="shared" si="3"/>
        <v>0</v>
      </c>
      <c r="CO19" s="23" t="s">
        <v>249</v>
      </c>
      <c r="CP19" s="23"/>
      <c r="CQ19" s="23"/>
      <c r="CR19" s="23"/>
      <c r="CS19" s="23"/>
      <c r="CT19" s="23"/>
      <c r="CU19" s="55"/>
      <c r="CV19" s="128"/>
      <c r="CW19" s="56"/>
      <c r="CX19" s="55"/>
      <c r="CY19" s="55"/>
      <c r="CZ19" s="55"/>
      <c r="DA19" s="55"/>
      <c r="DB19" s="55"/>
      <c r="DC19" s="55"/>
      <c r="DD19" s="64">
        <f t="shared" si="4"/>
        <v>0</v>
      </c>
      <c r="DE19" s="23"/>
      <c r="DF19" s="23"/>
      <c r="DG19" s="55"/>
      <c r="DH19" s="55"/>
      <c r="DI19" s="55"/>
      <c r="DJ19" s="55"/>
      <c r="DK19" s="55"/>
      <c r="DL19" s="55"/>
      <c r="DM19" s="64">
        <f t="shared" si="5"/>
        <v>0</v>
      </c>
      <c r="DN19" s="23" t="s">
        <v>249</v>
      </c>
      <c r="DO19" s="53"/>
      <c r="DP19" s="53"/>
      <c r="DQ19" s="53"/>
      <c r="DR19" s="57">
        <f t="shared" si="11"/>
        <v>0</v>
      </c>
      <c r="DS19" s="23" t="s">
        <v>249</v>
      </c>
      <c r="DT19" s="55"/>
      <c r="DU19" s="55"/>
      <c r="DV19" s="55"/>
      <c r="DW19" s="23" t="s">
        <v>249</v>
      </c>
      <c r="DX19" s="55"/>
      <c r="DY19" s="23" t="s">
        <v>249</v>
      </c>
      <c r="DZ19" s="23" t="s">
        <v>249</v>
      </c>
      <c r="EA19" s="55"/>
      <c r="EB19" s="23" t="s">
        <v>249</v>
      </c>
      <c r="EC19" s="23" t="s">
        <v>249</v>
      </c>
      <c r="ED19" s="54"/>
      <c r="EE19" s="55"/>
      <c r="EF19" s="55"/>
    </row>
    <row r="20" spans="2:136" s="121" customFormat="1">
      <c r="B20" s="126"/>
      <c r="C20" s="23"/>
      <c r="D20" s="23" t="s">
        <v>249</v>
      </c>
      <c r="E20" s="23" t="s">
        <v>249</v>
      </c>
      <c r="F20" s="23" t="s">
        <v>249</v>
      </c>
      <c r="G20" s="23" t="s">
        <v>249</v>
      </c>
      <c r="H20" s="23" t="s">
        <v>249</v>
      </c>
      <c r="I20" s="23"/>
      <c r="J20" s="23"/>
      <c r="K20" s="56"/>
      <c r="L20" s="56"/>
      <c r="M20" s="56"/>
      <c r="N20" s="56"/>
      <c r="O20" s="56"/>
      <c r="P20" s="181"/>
      <c r="Q20" s="23" t="s">
        <v>249</v>
      </c>
      <c r="R20" s="23" t="s">
        <v>249</v>
      </c>
      <c r="S20" s="23" t="s">
        <v>249</v>
      </c>
      <c r="T20" s="54"/>
      <c r="U20" s="127"/>
      <c r="V20" s="127"/>
      <c r="W20" s="127"/>
      <c r="X20" s="127"/>
      <c r="Y20" s="127"/>
      <c r="Z20" s="53"/>
      <c r="AA20" s="53"/>
      <c r="AB20" s="53"/>
      <c r="AC20" s="53"/>
      <c r="AD20" s="53"/>
      <c r="AE20" s="53"/>
      <c r="AF20" s="53"/>
      <c r="AG20" s="57">
        <f t="shared" si="6"/>
        <v>0</v>
      </c>
      <c r="AH20" s="53"/>
      <c r="AI20" s="53"/>
      <c r="AJ20" s="53"/>
      <c r="AK20" s="53"/>
      <c r="AL20" s="57">
        <f t="shared" si="7"/>
        <v>0</v>
      </c>
      <c r="AM20" s="53"/>
      <c r="AN20" s="53"/>
      <c r="AO20" s="53"/>
      <c r="AP20" s="53"/>
      <c r="AQ20" s="53"/>
      <c r="AR20" s="53"/>
      <c r="AS20" s="53"/>
      <c r="AT20" s="53"/>
      <c r="AU20" s="57">
        <f t="shared" si="8"/>
        <v>0</v>
      </c>
      <c r="AV20" s="53"/>
      <c r="AW20" s="53"/>
      <c r="AX20" s="53"/>
      <c r="AY20" s="53"/>
      <c r="AZ20" s="57">
        <f t="shared" si="9"/>
        <v>0</v>
      </c>
      <c r="BA20" s="53"/>
      <c r="BB20" s="53"/>
      <c r="BC20" s="53"/>
      <c r="BD20" s="53"/>
      <c r="BE20" s="53"/>
      <c r="BF20" s="53"/>
      <c r="BG20" s="53"/>
      <c r="BH20" s="53"/>
      <c r="BI20" s="57">
        <f t="shared" si="1"/>
        <v>0</v>
      </c>
      <c r="BJ20" s="53"/>
      <c r="BK20" s="53"/>
      <c r="BL20" s="53"/>
      <c r="BM20" s="53"/>
      <c r="BN20" s="57">
        <f t="shared" si="2"/>
        <v>0</v>
      </c>
      <c r="BO20" s="53"/>
      <c r="BP20" s="23" t="s">
        <v>249</v>
      </c>
      <c r="BQ20" s="23"/>
      <c r="BR20" s="23"/>
      <c r="BS20" s="23"/>
      <c r="BT20" s="23"/>
      <c r="BU20" s="23"/>
      <c r="BV20" s="55"/>
      <c r="BW20" s="129"/>
      <c r="BX20" s="56"/>
      <c r="BY20" s="55"/>
      <c r="BZ20" s="55"/>
      <c r="CA20" s="55"/>
      <c r="CB20" s="55"/>
      <c r="CC20" s="55"/>
      <c r="CD20" s="55"/>
      <c r="CE20" s="64">
        <f t="shared" si="10"/>
        <v>0</v>
      </c>
      <c r="CF20" s="128"/>
      <c r="CG20" s="128"/>
      <c r="CH20" s="55"/>
      <c r="CI20" s="55"/>
      <c r="CJ20" s="55"/>
      <c r="CK20" s="55"/>
      <c r="CL20" s="55"/>
      <c r="CM20" s="55"/>
      <c r="CN20" s="64">
        <f t="shared" si="3"/>
        <v>0</v>
      </c>
      <c r="CO20" s="23" t="s">
        <v>249</v>
      </c>
      <c r="CP20" s="23"/>
      <c r="CQ20" s="23"/>
      <c r="CR20" s="23"/>
      <c r="CS20" s="23"/>
      <c r="CT20" s="23"/>
      <c r="CU20" s="55"/>
      <c r="CV20" s="128"/>
      <c r="CW20" s="56"/>
      <c r="CX20" s="55"/>
      <c r="CY20" s="55"/>
      <c r="CZ20" s="55"/>
      <c r="DA20" s="55"/>
      <c r="DB20" s="55"/>
      <c r="DC20" s="55"/>
      <c r="DD20" s="64">
        <f t="shared" si="4"/>
        <v>0</v>
      </c>
      <c r="DE20" s="23"/>
      <c r="DF20" s="23"/>
      <c r="DG20" s="55"/>
      <c r="DH20" s="55"/>
      <c r="DI20" s="55"/>
      <c r="DJ20" s="55"/>
      <c r="DK20" s="55"/>
      <c r="DL20" s="55"/>
      <c r="DM20" s="64">
        <f t="shared" si="5"/>
        <v>0</v>
      </c>
      <c r="DN20" s="23" t="s">
        <v>249</v>
      </c>
      <c r="DO20" s="53"/>
      <c r="DP20" s="53"/>
      <c r="DQ20" s="53"/>
      <c r="DR20" s="57">
        <f t="shared" si="11"/>
        <v>0</v>
      </c>
      <c r="DS20" s="23" t="s">
        <v>249</v>
      </c>
      <c r="DT20" s="55"/>
      <c r="DU20" s="55"/>
      <c r="DV20" s="55"/>
      <c r="DW20" s="23" t="s">
        <v>249</v>
      </c>
      <c r="DX20" s="55"/>
      <c r="DY20" s="23" t="s">
        <v>249</v>
      </c>
      <c r="DZ20" s="23" t="s">
        <v>249</v>
      </c>
      <c r="EA20" s="55"/>
      <c r="EB20" s="23" t="s">
        <v>249</v>
      </c>
      <c r="EC20" s="23" t="s">
        <v>249</v>
      </c>
      <c r="ED20" s="54"/>
      <c r="EE20" s="55"/>
      <c r="EF20" s="55"/>
    </row>
    <row r="21" spans="2:136" s="121" customFormat="1">
      <c r="B21" s="126"/>
      <c r="C21" s="23"/>
      <c r="D21" s="23" t="s">
        <v>249</v>
      </c>
      <c r="E21" s="23" t="s">
        <v>249</v>
      </c>
      <c r="F21" s="23" t="s">
        <v>249</v>
      </c>
      <c r="G21" s="23" t="s">
        <v>249</v>
      </c>
      <c r="H21" s="23" t="s">
        <v>249</v>
      </c>
      <c r="I21" s="23"/>
      <c r="J21" s="23"/>
      <c r="K21" s="56"/>
      <c r="L21" s="56"/>
      <c r="M21" s="56"/>
      <c r="N21" s="56"/>
      <c r="O21" s="56"/>
      <c r="P21" s="181"/>
      <c r="Q21" s="23" t="s">
        <v>249</v>
      </c>
      <c r="R21" s="23" t="s">
        <v>249</v>
      </c>
      <c r="S21" s="23" t="s">
        <v>249</v>
      </c>
      <c r="T21" s="54"/>
      <c r="U21" s="127"/>
      <c r="V21" s="127"/>
      <c r="W21" s="127"/>
      <c r="X21" s="127"/>
      <c r="Y21" s="127"/>
      <c r="Z21" s="53"/>
      <c r="AA21" s="53"/>
      <c r="AB21" s="53"/>
      <c r="AC21" s="53"/>
      <c r="AD21" s="53"/>
      <c r="AE21" s="53"/>
      <c r="AF21" s="53"/>
      <c r="AG21" s="57">
        <f t="shared" si="6"/>
        <v>0</v>
      </c>
      <c r="AH21" s="53"/>
      <c r="AI21" s="53"/>
      <c r="AJ21" s="53"/>
      <c r="AK21" s="53"/>
      <c r="AL21" s="57">
        <f t="shared" si="7"/>
        <v>0</v>
      </c>
      <c r="AM21" s="53"/>
      <c r="AN21" s="53"/>
      <c r="AO21" s="53"/>
      <c r="AP21" s="53"/>
      <c r="AQ21" s="53"/>
      <c r="AR21" s="53"/>
      <c r="AS21" s="53"/>
      <c r="AT21" s="53"/>
      <c r="AU21" s="57">
        <f t="shared" si="8"/>
        <v>0</v>
      </c>
      <c r="AV21" s="53"/>
      <c r="AW21" s="53"/>
      <c r="AX21" s="53"/>
      <c r="AY21" s="53"/>
      <c r="AZ21" s="57">
        <f t="shared" si="9"/>
        <v>0</v>
      </c>
      <c r="BA21" s="53"/>
      <c r="BB21" s="53"/>
      <c r="BC21" s="53"/>
      <c r="BD21" s="53"/>
      <c r="BE21" s="53"/>
      <c r="BF21" s="53"/>
      <c r="BG21" s="53"/>
      <c r="BH21" s="53"/>
      <c r="BI21" s="57">
        <f t="shared" si="1"/>
        <v>0</v>
      </c>
      <c r="BJ21" s="53"/>
      <c r="BK21" s="53"/>
      <c r="BL21" s="53"/>
      <c r="BM21" s="53"/>
      <c r="BN21" s="57">
        <f t="shared" si="2"/>
        <v>0</v>
      </c>
      <c r="BO21" s="53"/>
      <c r="BP21" s="23" t="s">
        <v>249</v>
      </c>
      <c r="BQ21" s="23"/>
      <c r="BR21" s="23"/>
      <c r="BS21" s="23"/>
      <c r="BT21" s="23"/>
      <c r="BU21" s="23"/>
      <c r="BV21" s="55"/>
      <c r="BW21" s="129"/>
      <c r="BX21" s="56"/>
      <c r="BY21" s="55"/>
      <c r="BZ21" s="55"/>
      <c r="CA21" s="55"/>
      <c r="CB21" s="55"/>
      <c r="CC21" s="55"/>
      <c r="CD21" s="55"/>
      <c r="CE21" s="64">
        <f t="shared" si="10"/>
        <v>0</v>
      </c>
      <c r="CF21" s="128"/>
      <c r="CG21" s="128"/>
      <c r="CH21" s="55"/>
      <c r="CI21" s="55"/>
      <c r="CJ21" s="55"/>
      <c r="CK21" s="55"/>
      <c r="CL21" s="55"/>
      <c r="CM21" s="55"/>
      <c r="CN21" s="64">
        <f t="shared" si="3"/>
        <v>0</v>
      </c>
      <c r="CO21" s="23" t="s">
        <v>249</v>
      </c>
      <c r="CP21" s="23"/>
      <c r="CQ21" s="23"/>
      <c r="CR21" s="23"/>
      <c r="CS21" s="23"/>
      <c r="CT21" s="23"/>
      <c r="CU21" s="55"/>
      <c r="CV21" s="128"/>
      <c r="CW21" s="56"/>
      <c r="CX21" s="55"/>
      <c r="CY21" s="55"/>
      <c r="CZ21" s="55"/>
      <c r="DA21" s="55"/>
      <c r="DB21" s="55"/>
      <c r="DC21" s="55"/>
      <c r="DD21" s="64">
        <f t="shared" si="4"/>
        <v>0</v>
      </c>
      <c r="DE21" s="23"/>
      <c r="DF21" s="23"/>
      <c r="DG21" s="55"/>
      <c r="DH21" s="55"/>
      <c r="DI21" s="55"/>
      <c r="DJ21" s="55"/>
      <c r="DK21" s="55"/>
      <c r="DL21" s="55"/>
      <c r="DM21" s="64">
        <f t="shared" si="5"/>
        <v>0</v>
      </c>
      <c r="DN21" s="23" t="s">
        <v>249</v>
      </c>
      <c r="DO21" s="53"/>
      <c r="DP21" s="53"/>
      <c r="DQ21" s="53"/>
      <c r="DR21" s="57">
        <f t="shared" si="11"/>
        <v>0</v>
      </c>
      <c r="DS21" s="23" t="s">
        <v>249</v>
      </c>
      <c r="DT21" s="55"/>
      <c r="DU21" s="55"/>
      <c r="DV21" s="55"/>
      <c r="DW21" s="23" t="s">
        <v>249</v>
      </c>
      <c r="DX21" s="55"/>
      <c r="DY21" s="23" t="s">
        <v>249</v>
      </c>
      <c r="DZ21" s="23" t="s">
        <v>249</v>
      </c>
      <c r="EA21" s="55"/>
      <c r="EB21" s="23" t="s">
        <v>249</v>
      </c>
      <c r="EC21" s="23" t="s">
        <v>249</v>
      </c>
      <c r="ED21" s="54"/>
      <c r="EE21" s="55"/>
      <c r="EF21" s="55"/>
    </row>
    <row r="22" spans="2:136" s="121" customFormat="1">
      <c r="B22" s="126"/>
      <c r="C22" s="23"/>
      <c r="D22" s="23" t="s">
        <v>249</v>
      </c>
      <c r="E22" s="23" t="s">
        <v>249</v>
      </c>
      <c r="F22" s="23" t="s">
        <v>249</v>
      </c>
      <c r="G22" s="23" t="s">
        <v>249</v>
      </c>
      <c r="H22" s="23" t="s">
        <v>249</v>
      </c>
      <c r="I22" s="23"/>
      <c r="J22" s="23"/>
      <c r="K22" s="56"/>
      <c r="L22" s="56"/>
      <c r="M22" s="56"/>
      <c r="N22" s="56"/>
      <c r="O22" s="56"/>
      <c r="P22" s="181"/>
      <c r="Q22" s="23" t="s">
        <v>249</v>
      </c>
      <c r="R22" s="23" t="s">
        <v>249</v>
      </c>
      <c r="S22" s="23" t="s">
        <v>249</v>
      </c>
      <c r="T22" s="54"/>
      <c r="U22" s="127"/>
      <c r="V22" s="127"/>
      <c r="W22" s="127"/>
      <c r="X22" s="127"/>
      <c r="Y22" s="127"/>
      <c r="Z22" s="53"/>
      <c r="AA22" s="53"/>
      <c r="AB22" s="53"/>
      <c r="AC22" s="53"/>
      <c r="AD22" s="53"/>
      <c r="AE22" s="53"/>
      <c r="AF22" s="53"/>
      <c r="AG22" s="57">
        <f t="shared" si="6"/>
        <v>0</v>
      </c>
      <c r="AH22" s="53"/>
      <c r="AI22" s="53"/>
      <c r="AJ22" s="53"/>
      <c r="AK22" s="53"/>
      <c r="AL22" s="57">
        <f t="shared" si="7"/>
        <v>0</v>
      </c>
      <c r="AM22" s="53"/>
      <c r="AN22" s="53"/>
      <c r="AO22" s="53"/>
      <c r="AP22" s="53"/>
      <c r="AQ22" s="53"/>
      <c r="AR22" s="53"/>
      <c r="AS22" s="53"/>
      <c r="AT22" s="53"/>
      <c r="AU22" s="57">
        <f t="shared" si="8"/>
        <v>0</v>
      </c>
      <c r="AV22" s="53"/>
      <c r="AW22" s="53"/>
      <c r="AX22" s="53"/>
      <c r="AY22" s="53"/>
      <c r="AZ22" s="57">
        <f t="shared" si="9"/>
        <v>0</v>
      </c>
      <c r="BA22" s="53"/>
      <c r="BB22" s="53"/>
      <c r="BC22" s="53"/>
      <c r="BD22" s="53"/>
      <c r="BE22" s="53"/>
      <c r="BF22" s="53"/>
      <c r="BG22" s="53"/>
      <c r="BH22" s="53"/>
      <c r="BI22" s="57">
        <f t="shared" si="1"/>
        <v>0</v>
      </c>
      <c r="BJ22" s="53"/>
      <c r="BK22" s="53"/>
      <c r="BL22" s="53"/>
      <c r="BM22" s="53"/>
      <c r="BN22" s="57">
        <f t="shared" si="2"/>
        <v>0</v>
      </c>
      <c r="BO22" s="53"/>
      <c r="BP22" s="23" t="s">
        <v>249</v>
      </c>
      <c r="BQ22" s="23"/>
      <c r="BR22" s="23"/>
      <c r="BS22" s="23"/>
      <c r="BT22" s="23"/>
      <c r="BU22" s="23"/>
      <c r="BV22" s="55"/>
      <c r="BW22" s="129"/>
      <c r="BX22" s="56"/>
      <c r="BY22" s="55"/>
      <c r="BZ22" s="55"/>
      <c r="CA22" s="55"/>
      <c r="CB22" s="55"/>
      <c r="CC22" s="55"/>
      <c r="CD22" s="55"/>
      <c r="CE22" s="64">
        <f t="shared" si="10"/>
        <v>0</v>
      </c>
      <c r="CF22" s="128"/>
      <c r="CG22" s="128"/>
      <c r="CH22" s="55"/>
      <c r="CI22" s="55"/>
      <c r="CJ22" s="55"/>
      <c r="CK22" s="55"/>
      <c r="CL22" s="55"/>
      <c r="CM22" s="55"/>
      <c r="CN22" s="64">
        <f t="shared" si="3"/>
        <v>0</v>
      </c>
      <c r="CO22" s="23" t="s">
        <v>249</v>
      </c>
      <c r="CP22" s="23"/>
      <c r="CQ22" s="23"/>
      <c r="CR22" s="23"/>
      <c r="CS22" s="23"/>
      <c r="CT22" s="23"/>
      <c r="CU22" s="55"/>
      <c r="CV22" s="128"/>
      <c r="CW22" s="56"/>
      <c r="CX22" s="55"/>
      <c r="CY22" s="55"/>
      <c r="CZ22" s="55"/>
      <c r="DA22" s="55"/>
      <c r="DB22" s="55"/>
      <c r="DC22" s="55"/>
      <c r="DD22" s="64">
        <f t="shared" si="4"/>
        <v>0</v>
      </c>
      <c r="DE22" s="23"/>
      <c r="DF22" s="23"/>
      <c r="DG22" s="55"/>
      <c r="DH22" s="55"/>
      <c r="DI22" s="55"/>
      <c r="DJ22" s="55"/>
      <c r="DK22" s="55"/>
      <c r="DL22" s="55"/>
      <c r="DM22" s="64">
        <f t="shared" si="5"/>
        <v>0</v>
      </c>
      <c r="DN22" s="23" t="s">
        <v>249</v>
      </c>
      <c r="DO22" s="53"/>
      <c r="DP22" s="53"/>
      <c r="DQ22" s="53"/>
      <c r="DR22" s="57">
        <f t="shared" si="11"/>
        <v>0</v>
      </c>
      <c r="DS22" s="23" t="s">
        <v>249</v>
      </c>
      <c r="DT22" s="55"/>
      <c r="DU22" s="55"/>
      <c r="DV22" s="55"/>
      <c r="DW22" s="23" t="s">
        <v>249</v>
      </c>
      <c r="DX22" s="55"/>
      <c r="DY22" s="23" t="s">
        <v>249</v>
      </c>
      <c r="DZ22" s="23" t="s">
        <v>249</v>
      </c>
      <c r="EA22" s="55"/>
      <c r="EB22" s="23" t="s">
        <v>249</v>
      </c>
      <c r="EC22" s="23" t="s">
        <v>249</v>
      </c>
      <c r="ED22" s="54"/>
      <c r="EE22" s="55"/>
      <c r="EF22" s="55"/>
    </row>
    <row r="23" spans="2:136" s="121" customFormat="1">
      <c r="K23" s="130"/>
      <c r="L23" s="130"/>
      <c r="M23" s="130"/>
      <c r="N23" s="130"/>
      <c r="O23" s="130"/>
      <c r="P23" s="182"/>
    </row>
    <row r="24" spans="2:136" s="121" customFormat="1">
      <c r="K24" s="130"/>
      <c r="L24" s="130"/>
      <c r="M24" s="130"/>
      <c r="N24" s="130"/>
      <c r="O24" s="130"/>
      <c r="P24" s="182"/>
    </row>
    <row r="25" spans="2:136" s="121" customFormat="1">
      <c r="K25" s="130"/>
      <c r="L25" s="130"/>
      <c r="M25" s="130"/>
      <c r="N25" s="130"/>
      <c r="O25" s="130"/>
      <c r="P25" s="182"/>
    </row>
    <row r="26" spans="2:136" s="121" customFormat="1">
      <c r="K26" s="130"/>
      <c r="L26" s="130"/>
      <c r="M26" s="130"/>
      <c r="N26" s="130"/>
      <c r="O26" s="130"/>
      <c r="P26" s="182"/>
    </row>
    <row r="27" spans="2:136" s="121" customFormat="1">
      <c r="K27" s="130"/>
      <c r="L27" s="130"/>
      <c r="M27" s="130"/>
      <c r="N27" s="130"/>
      <c r="O27" s="130"/>
      <c r="P27" s="182"/>
    </row>
    <row r="28" spans="2:136" s="121" customFormat="1">
      <c r="K28" s="130"/>
      <c r="L28" s="130"/>
      <c r="M28" s="130"/>
      <c r="N28" s="130"/>
      <c r="O28" s="130"/>
      <c r="P28" s="182"/>
    </row>
    <row r="29" spans="2:136" s="121" customFormat="1">
      <c r="K29" s="130"/>
      <c r="L29" s="130"/>
      <c r="M29" s="130"/>
      <c r="N29" s="130"/>
      <c r="O29" s="130"/>
      <c r="P29" s="182"/>
    </row>
    <row r="30" spans="2:136" s="121" customFormat="1">
      <c r="K30" s="130"/>
      <c r="L30" s="130"/>
      <c r="M30" s="130"/>
      <c r="N30" s="130"/>
      <c r="O30" s="130"/>
      <c r="P30" s="182"/>
    </row>
    <row r="31" spans="2:136" s="121" customFormat="1">
      <c r="K31" s="130"/>
      <c r="L31" s="130"/>
      <c r="M31" s="130"/>
      <c r="N31" s="130"/>
      <c r="O31" s="130"/>
      <c r="P31" s="182"/>
    </row>
    <row r="32" spans="2:136" s="121" customFormat="1">
      <c r="K32" s="130"/>
      <c r="L32" s="130"/>
      <c r="M32" s="130"/>
      <c r="N32" s="130"/>
      <c r="O32" s="130"/>
      <c r="P32" s="182"/>
    </row>
    <row r="33" spans="11:16" s="121" customFormat="1">
      <c r="K33" s="130"/>
      <c r="L33" s="130"/>
      <c r="M33" s="130"/>
      <c r="N33" s="130"/>
      <c r="O33" s="130"/>
      <c r="P33" s="182"/>
    </row>
    <row r="34" spans="11:16" s="121" customFormat="1">
      <c r="K34" s="130"/>
      <c r="L34" s="130"/>
      <c r="M34" s="130"/>
      <c r="N34" s="130"/>
      <c r="O34" s="130"/>
      <c r="P34" s="182"/>
    </row>
    <row r="35" spans="11:16" s="121" customFormat="1">
      <c r="K35" s="130"/>
      <c r="L35" s="130"/>
      <c r="M35" s="130"/>
      <c r="N35" s="130"/>
      <c r="O35" s="130"/>
      <c r="P35" s="182"/>
    </row>
    <row r="36" spans="11:16" s="121" customFormat="1">
      <c r="K36" s="130"/>
      <c r="L36" s="130"/>
      <c r="M36" s="130"/>
      <c r="N36" s="130"/>
      <c r="O36" s="130"/>
      <c r="P36" s="182"/>
    </row>
    <row r="37" spans="11:16" s="121" customFormat="1">
      <c r="K37" s="130"/>
      <c r="L37" s="130"/>
      <c r="M37" s="130"/>
      <c r="N37" s="130"/>
      <c r="O37" s="130"/>
      <c r="P37" s="182"/>
    </row>
    <row r="38" spans="11:16" s="121" customFormat="1">
      <c r="K38" s="130"/>
      <c r="L38" s="130"/>
      <c r="M38" s="130"/>
      <c r="N38" s="130"/>
      <c r="O38" s="130"/>
      <c r="P38" s="182"/>
    </row>
    <row r="39" spans="11:16" s="121" customFormat="1">
      <c r="K39" s="130"/>
      <c r="L39" s="130"/>
      <c r="M39" s="130"/>
      <c r="N39" s="130"/>
      <c r="O39" s="130"/>
      <c r="P39" s="182"/>
    </row>
    <row r="40" spans="11:16" s="121" customFormat="1">
      <c r="K40" s="130"/>
      <c r="L40" s="130"/>
      <c r="M40" s="130"/>
      <c r="N40" s="130"/>
      <c r="O40" s="130"/>
      <c r="P40" s="182"/>
    </row>
    <row r="41" spans="11:16" s="121" customFormat="1">
      <c r="K41" s="130"/>
      <c r="L41" s="130"/>
      <c r="M41" s="130"/>
      <c r="N41" s="130"/>
      <c r="O41" s="130"/>
      <c r="P41" s="182"/>
    </row>
    <row r="42" spans="11:16" s="121" customFormat="1">
      <c r="K42" s="130"/>
      <c r="L42" s="130"/>
      <c r="M42" s="130"/>
      <c r="N42" s="130"/>
      <c r="O42" s="130"/>
      <c r="P42" s="182"/>
    </row>
    <row r="43" spans="11:16" s="121" customFormat="1">
      <c r="K43" s="130"/>
      <c r="L43" s="130"/>
      <c r="M43" s="130"/>
      <c r="N43" s="130"/>
      <c r="O43" s="130"/>
      <c r="P43" s="182"/>
    </row>
    <row r="44" spans="11:16" s="121" customFormat="1">
      <c r="K44" s="130"/>
      <c r="L44" s="130"/>
      <c r="M44" s="130"/>
      <c r="N44" s="130"/>
      <c r="O44" s="130"/>
      <c r="P44" s="182"/>
    </row>
    <row r="45" spans="11:16" s="121" customFormat="1">
      <c r="K45" s="130"/>
      <c r="L45" s="130"/>
      <c r="M45" s="130"/>
      <c r="N45" s="130"/>
      <c r="O45" s="130"/>
      <c r="P45" s="182"/>
    </row>
    <row r="46" spans="11:16" s="121" customFormat="1">
      <c r="K46" s="130"/>
      <c r="L46" s="130"/>
      <c r="M46" s="130"/>
      <c r="N46" s="130"/>
      <c r="O46" s="130"/>
      <c r="P46" s="182"/>
    </row>
    <row r="47" spans="11:16" s="121" customFormat="1">
      <c r="K47" s="130"/>
      <c r="L47" s="130"/>
      <c r="M47" s="130"/>
      <c r="N47" s="130"/>
      <c r="O47" s="130"/>
      <c r="P47" s="182"/>
    </row>
    <row r="48" spans="11:16" s="121" customFormat="1">
      <c r="K48" s="130"/>
      <c r="L48" s="130"/>
      <c r="M48" s="130"/>
      <c r="N48" s="130"/>
      <c r="O48" s="130"/>
      <c r="P48" s="182"/>
    </row>
    <row r="49" spans="11:16" s="121" customFormat="1">
      <c r="K49" s="130"/>
      <c r="L49" s="130"/>
      <c r="M49" s="130"/>
      <c r="N49" s="130"/>
      <c r="O49" s="130"/>
      <c r="P49" s="182"/>
    </row>
    <row r="50" spans="11:16" s="121" customFormat="1">
      <c r="K50" s="130"/>
      <c r="L50" s="130"/>
      <c r="M50" s="130"/>
      <c r="N50" s="130"/>
      <c r="O50" s="130"/>
      <c r="P50" s="182"/>
    </row>
    <row r="51" spans="11:16" s="121" customFormat="1">
      <c r="K51" s="130"/>
      <c r="L51" s="130"/>
      <c r="M51" s="130"/>
      <c r="N51" s="130"/>
      <c r="O51" s="130"/>
      <c r="P51" s="182"/>
    </row>
    <row r="52" spans="11:16" s="121" customFormat="1">
      <c r="K52" s="130"/>
      <c r="L52" s="130"/>
      <c r="M52" s="130"/>
      <c r="N52" s="130"/>
      <c r="O52" s="130"/>
      <c r="P52" s="182"/>
    </row>
    <row r="53" spans="11:16" s="121" customFormat="1">
      <c r="K53" s="130"/>
      <c r="L53" s="130"/>
      <c r="M53" s="130"/>
      <c r="N53" s="130"/>
      <c r="O53" s="130"/>
      <c r="P53" s="182"/>
    </row>
    <row r="54" spans="11:16" s="121" customFormat="1">
      <c r="K54" s="130"/>
      <c r="L54" s="130"/>
      <c r="M54" s="130"/>
      <c r="N54" s="130"/>
      <c r="O54" s="130"/>
      <c r="P54" s="182"/>
    </row>
    <row r="55" spans="11:16" s="121" customFormat="1">
      <c r="K55" s="130"/>
      <c r="L55" s="130"/>
      <c r="M55" s="130"/>
      <c r="N55" s="130"/>
      <c r="O55" s="130"/>
      <c r="P55" s="182"/>
    </row>
    <row r="56" spans="11:16" s="121" customFormat="1">
      <c r="K56" s="130"/>
      <c r="L56" s="130"/>
      <c r="M56" s="130"/>
      <c r="N56" s="130"/>
      <c r="O56" s="130"/>
      <c r="P56" s="182"/>
    </row>
    <row r="57" spans="11:16" s="121" customFormat="1">
      <c r="K57" s="130"/>
      <c r="L57" s="130"/>
      <c r="M57" s="130"/>
      <c r="N57" s="130"/>
      <c r="O57" s="130"/>
      <c r="P57" s="182"/>
    </row>
    <row r="58" spans="11:16" s="121" customFormat="1">
      <c r="K58" s="130"/>
      <c r="L58" s="130"/>
      <c r="M58" s="130"/>
      <c r="N58" s="130"/>
      <c r="O58" s="130"/>
      <c r="P58" s="182"/>
    </row>
    <row r="59" spans="11:16" s="121" customFormat="1">
      <c r="K59" s="130"/>
      <c r="L59" s="130"/>
      <c r="M59" s="130"/>
      <c r="N59" s="130"/>
      <c r="O59" s="130"/>
      <c r="P59" s="182"/>
    </row>
    <row r="60" spans="11:16" s="121" customFormat="1">
      <c r="K60" s="130"/>
      <c r="L60" s="130"/>
      <c r="M60" s="130"/>
      <c r="N60" s="130"/>
      <c r="O60" s="130"/>
      <c r="P60" s="182"/>
    </row>
    <row r="61" spans="11:16" s="121" customFormat="1">
      <c r="K61" s="130"/>
      <c r="L61" s="130"/>
      <c r="M61" s="130"/>
      <c r="N61" s="130"/>
      <c r="O61" s="130"/>
      <c r="P61" s="182"/>
    </row>
    <row r="62" spans="11:16" s="121" customFormat="1">
      <c r="K62" s="130"/>
      <c r="L62" s="130"/>
      <c r="M62" s="130"/>
      <c r="N62" s="130"/>
      <c r="O62" s="130"/>
      <c r="P62" s="182"/>
    </row>
    <row r="63" spans="11:16" s="121" customFormat="1">
      <c r="K63" s="130"/>
      <c r="L63" s="130"/>
      <c r="M63" s="130"/>
      <c r="N63" s="130"/>
      <c r="O63" s="130"/>
      <c r="P63" s="182"/>
    </row>
    <row r="64" spans="11:16" s="121" customFormat="1">
      <c r="K64" s="130"/>
      <c r="L64" s="130"/>
      <c r="M64" s="130"/>
      <c r="N64" s="130"/>
      <c r="O64" s="130"/>
      <c r="P64" s="182"/>
    </row>
    <row r="65" spans="11:16" s="121" customFormat="1">
      <c r="K65" s="130"/>
      <c r="L65" s="130"/>
      <c r="M65" s="130"/>
      <c r="N65" s="130"/>
      <c r="O65" s="130"/>
      <c r="P65" s="182"/>
    </row>
    <row r="66" spans="11:16" s="121" customFormat="1">
      <c r="K66" s="130"/>
      <c r="L66" s="130"/>
      <c r="M66" s="130"/>
      <c r="N66" s="130"/>
      <c r="O66" s="130"/>
      <c r="P66" s="182"/>
    </row>
    <row r="67" spans="11:16" s="121" customFormat="1">
      <c r="K67" s="130"/>
      <c r="L67" s="130"/>
      <c r="M67" s="130"/>
      <c r="N67" s="130"/>
      <c r="O67" s="130"/>
      <c r="P67" s="182"/>
    </row>
    <row r="68" spans="11:16" s="121" customFormat="1">
      <c r="K68" s="130"/>
      <c r="L68" s="130"/>
      <c r="M68" s="130"/>
      <c r="N68" s="130"/>
      <c r="O68" s="130"/>
      <c r="P68" s="182"/>
    </row>
    <row r="69" spans="11:16" s="121" customFormat="1">
      <c r="K69" s="130"/>
      <c r="L69" s="130"/>
      <c r="M69" s="130"/>
      <c r="N69" s="130"/>
      <c r="O69" s="130"/>
      <c r="P69" s="182"/>
    </row>
    <row r="70" spans="11:16" s="121" customFormat="1">
      <c r="K70" s="130"/>
      <c r="L70" s="130"/>
      <c r="M70" s="130"/>
      <c r="N70" s="130"/>
      <c r="O70" s="130"/>
      <c r="P70" s="182"/>
    </row>
    <row r="71" spans="11:16" s="121" customFormat="1">
      <c r="K71" s="130"/>
      <c r="L71" s="130"/>
      <c r="M71" s="130"/>
      <c r="N71" s="130"/>
      <c r="O71" s="130"/>
      <c r="P71" s="182"/>
    </row>
    <row r="72" spans="11:16" s="121" customFormat="1">
      <c r="K72" s="130"/>
      <c r="L72" s="130"/>
      <c r="M72" s="130"/>
      <c r="N72" s="130"/>
      <c r="O72" s="130"/>
      <c r="P72" s="182"/>
    </row>
    <row r="73" spans="11:16" s="121" customFormat="1">
      <c r="K73" s="130"/>
      <c r="L73" s="130"/>
      <c r="M73" s="130"/>
      <c r="N73" s="130"/>
      <c r="O73" s="130"/>
      <c r="P73" s="182"/>
    </row>
    <row r="74" spans="11:16" s="121" customFormat="1">
      <c r="K74" s="130"/>
      <c r="L74" s="130"/>
      <c r="M74" s="130"/>
      <c r="N74" s="130"/>
      <c r="O74" s="130"/>
      <c r="P74" s="182"/>
    </row>
    <row r="75" spans="11:16" s="121" customFormat="1">
      <c r="K75" s="130"/>
      <c r="L75" s="130"/>
      <c r="M75" s="130"/>
      <c r="N75" s="130"/>
      <c r="O75" s="130"/>
      <c r="P75" s="182"/>
    </row>
    <row r="76" spans="11:16" s="121" customFormat="1">
      <c r="K76" s="130"/>
      <c r="L76" s="130"/>
      <c r="M76" s="130"/>
      <c r="N76" s="130"/>
      <c r="O76" s="130"/>
      <c r="P76" s="182"/>
    </row>
    <row r="77" spans="11:16" s="121" customFormat="1">
      <c r="K77" s="130"/>
      <c r="L77" s="130"/>
      <c r="M77" s="130"/>
      <c r="N77" s="130"/>
      <c r="O77" s="130"/>
      <c r="P77" s="182"/>
    </row>
    <row r="78" spans="11:16" s="121" customFormat="1">
      <c r="K78" s="130"/>
      <c r="L78" s="130"/>
      <c r="M78" s="130"/>
      <c r="N78" s="130"/>
      <c r="O78" s="130"/>
      <c r="P78" s="182"/>
    </row>
    <row r="79" spans="11:16" s="121" customFormat="1">
      <c r="K79" s="130"/>
      <c r="L79" s="130"/>
      <c r="M79" s="130"/>
      <c r="N79" s="130"/>
      <c r="O79" s="130"/>
      <c r="P79" s="182"/>
    </row>
    <row r="80" spans="11:16" s="121" customFormat="1">
      <c r="K80" s="130"/>
      <c r="L80" s="130"/>
      <c r="M80" s="130"/>
      <c r="N80" s="130"/>
      <c r="O80" s="130"/>
      <c r="P80" s="182"/>
    </row>
    <row r="81" spans="11:16" s="121" customFormat="1">
      <c r="K81" s="130"/>
      <c r="L81" s="130"/>
      <c r="M81" s="130"/>
      <c r="N81" s="130"/>
      <c r="O81" s="130"/>
      <c r="P81" s="182"/>
    </row>
    <row r="82" spans="11:16" s="121" customFormat="1">
      <c r="K82" s="130"/>
      <c r="L82" s="130"/>
      <c r="M82" s="130"/>
      <c r="N82" s="130"/>
      <c r="O82" s="130"/>
      <c r="P82" s="182"/>
    </row>
    <row r="83" spans="11:16" s="121" customFormat="1">
      <c r="K83" s="130"/>
      <c r="L83" s="130"/>
      <c r="M83" s="130"/>
      <c r="N83" s="130"/>
      <c r="O83" s="130"/>
      <c r="P83" s="182"/>
    </row>
    <row r="84" spans="11:16" s="121" customFormat="1">
      <c r="K84" s="130"/>
      <c r="L84" s="130"/>
      <c r="M84" s="130"/>
      <c r="N84" s="130"/>
      <c r="O84" s="130"/>
      <c r="P84" s="182"/>
    </row>
    <row r="85" spans="11:16" s="121" customFormat="1">
      <c r="K85" s="130"/>
      <c r="L85" s="130"/>
      <c r="M85" s="130"/>
      <c r="N85" s="130"/>
      <c r="O85" s="130"/>
      <c r="P85" s="182"/>
    </row>
    <row r="86" spans="11:16" s="121" customFormat="1">
      <c r="K86" s="130"/>
      <c r="L86" s="130"/>
      <c r="M86" s="130"/>
      <c r="N86" s="130"/>
      <c r="O86" s="130"/>
      <c r="P86" s="182"/>
    </row>
    <row r="87" spans="11:16" s="121" customFormat="1">
      <c r="K87" s="130"/>
      <c r="L87" s="130"/>
      <c r="M87" s="130"/>
      <c r="N87" s="130"/>
      <c r="O87" s="130"/>
      <c r="P87" s="182"/>
    </row>
    <row r="88" spans="11:16" s="121" customFormat="1">
      <c r="K88" s="130"/>
      <c r="L88" s="130"/>
      <c r="M88" s="130"/>
      <c r="N88" s="130"/>
      <c r="O88" s="130"/>
      <c r="P88" s="182"/>
    </row>
    <row r="89" spans="11:16" s="121" customFormat="1">
      <c r="K89" s="130"/>
      <c r="L89" s="130"/>
      <c r="M89" s="130"/>
      <c r="N89" s="130"/>
      <c r="O89" s="130"/>
      <c r="P89" s="182"/>
    </row>
    <row r="90" spans="11:16" s="121" customFormat="1">
      <c r="K90" s="130"/>
      <c r="L90" s="130"/>
      <c r="M90" s="130"/>
      <c r="N90" s="130"/>
      <c r="O90" s="130"/>
      <c r="P90" s="182"/>
    </row>
    <row r="91" spans="11:16" s="121" customFormat="1">
      <c r="K91" s="130"/>
      <c r="L91" s="130"/>
      <c r="M91" s="130"/>
      <c r="N91" s="130"/>
      <c r="O91" s="130"/>
      <c r="P91" s="182"/>
    </row>
    <row r="92" spans="11:16" s="121" customFormat="1">
      <c r="K92" s="130"/>
      <c r="L92" s="130"/>
      <c r="M92" s="130"/>
      <c r="N92" s="130"/>
      <c r="O92" s="130"/>
      <c r="P92" s="182"/>
    </row>
    <row r="93" spans="11:16" s="121" customFormat="1">
      <c r="K93" s="130"/>
      <c r="L93" s="130"/>
      <c r="M93" s="130"/>
      <c r="N93" s="130"/>
      <c r="O93" s="130"/>
      <c r="P93" s="182"/>
    </row>
    <row r="94" spans="11:16" s="121" customFormat="1">
      <c r="K94" s="130"/>
      <c r="L94" s="130"/>
      <c r="M94" s="130"/>
      <c r="N94" s="130"/>
      <c r="O94" s="130"/>
      <c r="P94" s="182"/>
    </row>
    <row r="95" spans="11:16" s="121" customFormat="1">
      <c r="K95" s="130"/>
      <c r="L95" s="130"/>
      <c r="M95" s="130"/>
      <c r="N95" s="130"/>
      <c r="O95" s="130"/>
      <c r="P95" s="182"/>
    </row>
    <row r="96" spans="11:16" s="121" customFormat="1">
      <c r="K96" s="130"/>
      <c r="L96" s="130"/>
      <c r="M96" s="130"/>
      <c r="N96" s="130"/>
      <c r="O96" s="130"/>
      <c r="P96" s="182"/>
    </row>
    <row r="97" spans="11:16" s="121" customFormat="1">
      <c r="K97" s="130"/>
      <c r="L97" s="130"/>
      <c r="M97" s="130"/>
      <c r="N97" s="130"/>
      <c r="O97" s="130"/>
      <c r="P97" s="182"/>
    </row>
    <row r="98" spans="11:16" s="121" customFormat="1">
      <c r="K98" s="130"/>
      <c r="L98" s="130"/>
      <c r="M98" s="130"/>
      <c r="N98" s="130"/>
      <c r="O98" s="130"/>
      <c r="P98" s="182"/>
    </row>
    <row r="99" spans="11:16" s="121" customFormat="1">
      <c r="K99" s="130"/>
      <c r="L99" s="130"/>
      <c r="M99" s="130"/>
      <c r="N99" s="130"/>
      <c r="O99" s="130"/>
      <c r="P99" s="182"/>
    </row>
    <row r="100" spans="11:16" s="121" customFormat="1">
      <c r="K100" s="130"/>
      <c r="L100" s="130"/>
      <c r="M100" s="130"/>
      <c r="N100" s="130"/>
      <c r="O100" s="130"/>
      <c r="P100" s="182"/>
    </row>
    <row r="101" spans="11:16" s="121" customFormat="1">
      <c r="K101" s="130"/>
      <c r="L101" s="130"/>
      <c r="M101" s="130"/>
      <c r="N101" s="130"/>
      <c r="O101" s="130"/>
      <c r="P101" s="182"/>
    </row>
    <row r="102" spans="11:16" s="121" customFormat="1">
      <c r="K102" s="130"/>
      <c r="L102" s="130"/>
      <c r="M102" s="130"/>
      <c r="N102" s="130"/>
      <c r="O102" s="130"/>
      <c r="P102" s="182"/>
    </row>
    <row r="103" spans="11:16" s="121" customFormat="1">
      <c r="K103" s="130"/>
      <c r="L103" s="130"/>
      <c r="M103" s="130"/>
      <c r="N103" s="130"/>
      <c r="O103" s="130"/>
      <c r="P103" s="182"/>
    </row>
    <row r="104" spans="11:16" s="121" customFormat="1">
      <c r="K104" s="130"/>
      <c r="L104" s="130"/>
      <c r="M104" s="130"/>
      <c r="N104" s="130"/>
      <c r="O104" s="130"/>
      <c r="P104" s="182"/>
    </row>
    <row r="105" spans="11:16" s="121" customFormat="1">
      <c r="K105" s="130"/>
      <c r="L105" s="130"/>
      <c r="M105" s="130"/>
      <c r="N105" s="130"/>
      <c r="O105" s="130"/>
      <c r="P105" s="182"/>
    </row>
    <row r="106" spans="11:16" s="121" customFormat="1">
      <c r="K106" s="130"/>
      <c r="L106" s="130"/>
      <c r="M106" s="130"/>
      <c r="N106" s="130"/>
      <c r="O106" s="130"/>
      <c r="P106" s="182"/>
    </row>
    <row r="107" spans="11:16" s="121" customFormat="1">
      <c r="K107" s="130"/>
      <c r="L107" s="130"/>
      <c r="M107" s="130"/>
      <c r="N107" s="130"/>
      <c r="O107" s="130"/>
      <c r="P107" s="182"/>
    </row>
    <row r="108" spans="11:16" s="121" customFormat="1">
      <c r="K108" s="130"/>
      <c r="L108" s="130"/>
      <c r="M108" s="130"/>
      <c r="N108" s="130"/>
      <c r="O108" s="130"/>
      <c r="P108" s="182"/>
    </row>
    <row r="109" spans="11:16" s="121" customFormat="1">
      <c r="K109" s="130"/>
      <c r="L109" s="130"/>
      <c r="M109" s="130"/>
      <c r="N109" s="130"/>
      <c r="O109" s="130"/>
      <c r="P109" s="182"/>
    </row>
    <row r="110" spans="11:16" s="121" customFormat="1">
      <c r="K110" s="130"/>
      <c r="L110" s="130"/>
      <c r="M110" s="130"/>
      <c r="N110" s="130"/>
      <c r="O110" s="130"/>
      <c r="P110" s="182"/>
    </row>
    <row r="111" spans="11:16" s="121" customFormat="1">
      <c r="K111" s="130"/>
      <c r="L111" s="130"/>
      <c r="M111" s="130"/>
      <c r="N111" s="130"/>
      <c r="O111" s="130"/>
      <c r="P111" s="182"/>
    </row>
    <row r="112" spans="11:16" s="121" customFormat="1">
      <c r="K112" s="130"/>
      <c r="L112" s="130"/>
      <c r="M112" s="130"/>
      <c r="N112" s="130"/>
      <c r="O112" s="130"/>
      <c r="P112" s="182"/>
    </row>
    <row r="113" spans="11:16" s="121" customFormat="1">
      <c r="K113" s="130"/>
      <c r="L113" s="130"/>
      <c r="M113" s="130"/>
      <c r="N113" s="130"/>
      <c r="O113" s="130"/>
      <c r="P113" s="182"/>
    </row>
    <row r="114" spans="11:16" s="121" customFormat="1">
      <c r="K114" s="130"/>
      <c r="L114" s="130"/>
      <c r="M114" s="130"/>
      <c r="N114" s="130"/>
      <c r="O114" s="130"/>
      <c r="P114" s="182"/>
    </row>
    <row r="115" spans="11:16" s="121" customFormat="1">
      <c r="K115" s="130"/>
      <c r="L115" s="130"/>
      <c r="M115" s="130"/>
      <c r="N115" s="130"/>
      <c r="O115" s="130"/>
      <c r="P115" s="182"/>
    </row>
    <row r="116" spans="11:16" s="121" customFormat="1">
      <c r="K116" s="130"/>
      <c r="L116" s="130"/>
      <c r="M116" s="130"/>
      <c r="N116" s="130"/>
      <c r="O116" s="130"/>
      <c r="P116" s="182"/>
    </row>
    <row r="117" spans="11:16" s="121" customFormat="1">
      <c r="K117" s="130"/>
      <c r="L117" s="130"/>
      <c r="M117" s="130"/>
      <c r="N117" s="130"/>
      <c r="O117" s="130"/>
      <c r="P117" s="182"/>
    </row>
    <row r="118" spans="11:16" s="121" customFormat="1">
      <c r="K118" s="130"/>
      <c r="L118" s="130"/>
      <c r="M118" s="130"/>
      <c r="N118" s="130"/>
      <c r="O118" s="130"/>
      <c r="P118" s="182"/>
    </row>
    <row r="119" spans="11:16" s="121" customFormat="1">
      <c r="K119" s="130"/>
      <c r="L119" s="130"/>
      <c r="M119" s="130"/>
      <c r="N119" s="130"/>
      <c r="O119" s="130"/>
      <c r="P119" s="182"/>
    </row>
    <row r="120" spans="11:16" s="121" customFormat="1">
      <c r="K120" s="130"/>
      <c r="L120" s="130"/>
      <c r="M120" s="130"/>
      <c r="N120" s="130"/>
      <c r="O120" s="130"/>
      <c r="P120" s="182"/>
    </row>
    <row r="121" spans="11:16" s="121" customFormat="1">
      <c r="K121" s="130"/>
      <c r="L121" s="130"/>
      <c r="M121" s="130"/>
      <c r="N121" s="130"/>
      <c r="O121" s="130"/>
      <c r="P121" s="182"/>
    </row>
    <row r="122" spans="11:16" s="121" customFormat="1">
      <c r="K122" s="130"/>
      <c r="L122" s="130"/>
      <c r="M122" s="130"/>
      <c r="N122" s="130"/>
      <c r="O122" s="130"/>
      <c r="P122" s="182"/>
    </row>
    <row r="123" spans="11:16" s="121" customFormat="1">
      <c r="K123" s="130"/>
      <c r="L123" s="130"/>
      <c r="M123" s="130"/>
      <c r="N123" s="130"/>
      <c r="O123" s="130"/>
      <c r="P123" s="182"/>
    </row>
    <row r="124" spans="11:16" s="121" customFormat="1">
      <c r="K124" s="130"/>
      <c r="L124" s="130"/>
      <c r="M124" s="130"/>
      <c r="N124" s="130"/>
      <c r="O124" s="130"/>
      <c r="P124" s="182"/>
    </row>
    <row r="125" spans="11:16" s="121" customFormat="1">
      <c r="K125" s="130"/>
      <c r="L125" s="130"/>
      <c r="M125" s="130"/>
      <c r="N125" s="130"/>
      <c r="O125" s="130"/>
      <c r="P125" s="182"/>
    </row>
    <row r="126" spans="11:16" s="121" customFormat="1">
      <c r="K126" s="130"/>
      <c r="L126" s="130"/>
      <c r="M126" s="130"/>
      <c r="N126" s="130"/>
      <c r="O126" s="130"/>
      <c r="P126" s="182"/>
    </row>
    <row r="127" spans="11:16" s="121" customFormat="1">
      <c r="K127" s="130"/>
      <c r="L127" s="130"/>
      <c r="M127" s="130"/>
      <c r="N127" s="130"/>
      <c r="O127" s="130"/>
      <c r="P127" s="182"/>
    </row>
    <row r="128" spans="11:16" s="121" customFormat="1">
      <c r="K128" s="130"/>
      <c r="L128" s="130"/>
      <c r="M128" s="130"/>
      <c r="N128" s="130"/>
      <c r="O128" s="130"/>
      <c r="P128" s="182"/>
    </row>
    <row r="129" spans="11:16" s="121" customFormat="1">
      <c r="K129" s="130"/>
      <c r="L129" s="130"/>
      <c r="M129" s="130"/>
      <c r="N129" s="130"/>
      <c r="O129" s="130"/>
      <c r="P129" s="182"/>
    </row>
    <row r="130" spans="11:16" s="121" customFormat="1">
      <c r="K130" s="130"/>
      <c r="L130" s="130"/>
      <c r="M130" s="130"/>
      <c r="N130" s="130"/>
      <c r="O130" s="130"/>
      <c r="P130" s="182"/>
    </row>
    <row r="131" spans="11:16" s="121" customFormat="1">
      <c r="K131" s="130"/>
      <c r="L131" s="130"/>
      <c r="M131" s="130"/>
      <c r="N131" s="130"/>
      <c r="O131" s="130"/>
      <c r="P131" s="182"/>
    </row>
    <row r="132" spans="11:16" s="121" customFormat="1">
      <c r="K132" s="130"/>
      <c r="L132" s="130"/>
      <c r="M132" s="130"/>
      <c r="N132" s="130"/>
      <c r="O132" s="130"/>
      <c r="P132" s="182"/>
    </row>
    <row r="133" spans="11:16" s="121" customFormat="1">
      <c r="K133" s="130"/>
      <c r="L133" s="130"/>
      <c r="M133" s="130"/>
      <c r="N133" s="130"/>
      <c r="O133" s="130"/>
      <c r="P133" s="182"/>
    </row>
    <row r="134" spans="11:16" s="121" customFormat="1">
      <c r="K134" s="130"/>
      <c r="L134" s="130"/>
      <c r="M134" s="130"/>
      <c r="N134" s="130"/>
      <c r="O134" s="130"/>
      <c r="P134" s="182"/>
    </row>
    <row r="135" spans="11:16" s="121" customFormat="1">
      <c r="K135" s="130"/>
      <c r="L135" s="130"/>
      <c r="M135" s="130"/>
      <c r="N135" s="130"/>
      <c r="O135" s="130"/>
      <c r="P135" s="182"/>
    </row>
    <row r="136" spans="11:16" s="121" customFormat="1">
      <c r="K136" s="130"/>
      <c r="L136" s="130"/>
      <c r="M136" s="130"/>
      <c r="N136" s="130"/>
      <c r="O136" s="130"/>
      <c r="P136" s="182"/>
    </row>
    <row r="137" spans="11:16" s="121" customFormat="1">
      <c r="K137" s="130"/>
      <c r="L137" s="130"/>
      <c r="M137" s="130"/>
      <c r="N137" s="130"/>
      <c r="O137" s="130"/>
      <c r="P137" s="182"/>
    </row>
    <row r="138" spans="11:16" s="121" customFormat="1">
      <c r="K138" s="130"/>
      <c r="L138" s="130"/>
      <c r="M138" s="130"/>
      <c r="N138" s="130"/>
      <c r="O138" s="130"/>
      <c r="P138" s="182"/>
    </row>
    <row r="139" spans="11:16" s="121" customFormat="1">
      <c r="K139" s="130"/>
      <c r="L139" s="130"/>
      <c r="M139" s="130"/>
      <c r="N139" s="130"/>
      <c r="O139" s="130"/>
      <c r="P139" s="182"/>
    </row>
    <row r="140" spans="11:16" s="121" customFormat="1">
      <c r="K140" s="130"/>
      <c r="L140" s="130"/>
      <c r="M140" s="130"/>
      <c r="N140" s="130"/>
      <c r="O140" s="130"/>
      <c r="P140" s="182"/>
    </row>
    <row r="141" spans="11:16" s="121" customFormat="1">
      <c r="K141" s="130"/>
      <c r="L141" s="130"/>
      <c r="M141" s="130"/>
      <c r="N141" s="130"/>
      <c r="O141" s="130"/>
      <c r="P141" s="182"/>
    </row>
    <row r="142" spans="11:16" s="121" customFormat="1">
      <c r="K142" s="130"/>
      <c r="L142" s="130"/>
      <c r="M142" s="130"/>
      <c r="N142" s="130"/>
      <c r="O142" s="130"/>
      <c r="P142" s="182"/>
    </row>
    <row r="143" spans="11:16" s="121" customFormat="1">
      <c r="K143" s="130"/>
      <c r="L143" s="130"/>
      <c r="M143" s="130"/>
      <c r="N143" s="130"/>
      <c r="O143" s="130"/>
      <c r="P143" s="182"/>
    </row>
    <row r="144" spans="11:16" s="121" customFormat="1">
      <c r="K144" s="130"/>
      <c r="L144" s="130"/>
      <c r="M144" s="130"/>
      <c r="N144" s="130"/>
      <c r="O144" s="130"/>
      <c r="P144" s="182"/>
    </row>
    <row r="145" spans="11:16" s="121" customFormat="1">
      <c r="K145" s="130"/>
      <c r="L145" s="130"/>
      <c r="M145" s="130"/>
      <c r="N145" s="130"/>
      <c r="O145" s="130"/>
      <c r="P145" s="182"/>
    </row>
    <row r="146" spans="11:16" s="121" customFormat="1">
      <c r="K146" s="130"/>
      <c r="L146" s="130"/>
      <c r="M146" s="130"/>
      <c r="N146" s="130"/>
      <c r="O146" s="130"/>
      <c r="P146" s="182"/>
    </row>
    <row r="147" spans="11:16" s="121" customFormat="1">
      <c r="K147" s="130"/>
      <c r="L147" s="130"/>
      <c r="M147" s="130"/>
      <c r="N147" s="130"/>
      <c r="O147" s="130"/>
      <c r="P147" s="182"/>
    </row>
    <row r="148" spans="11:16" s="121" customFormat="1">
      <c r="K148" s="130"/>
      <c r="L148" s="130"/>
      <c r="M148" s="130"/>
      <c r="N148" s="130"/>
      <c r="O148" s="130"/>
      <c r="P148" s="182"/>
    </row>
    <row r="149" spans="11:16" s="121" customFormat="1">
      <c r="K149" s="130"/>
      <c r="L149" s="130"/>
      <c r="M149" s="130"/>
      <c r="N149" s="130"/>
      <c r="O149" s="130"/>
      <c r="P149" s="182"/>
    </row>
    <row r="150" spans="11:16" s="121" customFormat="1">
      <c r="K150" s="130"/>
      <c r="L150" s="130"/>
      <c r="M150" s="130"/>
      <c r="N150" s="130"/>
      <c r="O150" s="130"/>
      <c r="P150" s="182"/>
    </row>
    <row r="151" spans="11:16" s="121" customFormat="1">
      <c r="K151" s="130"/>
      <c r="L151" s="130"/>
      <c r="M151" s="130"/>
      <c r="N151" s="130"/>
      <c r="O151" s="130"/>
      <c r="P151" s="182"/>
    </row>
    <row r="152" spans="11:16" s="121" customFormat="1">
      <c r="K152" s="130"/>
      <c r="L152" s="130"/>
      <c r="M152" s="130"/>
      <c r="N152" s="130"/>
      <c r="O152" s="130"/>
      <c r="P152" s="182"/>
    </row>
    <row r="153" spans="11:16" s="121" customFormat="1">
      <c r="K153" s="130"/>
      <c r="L153" s="130"/>
      <c r="M153" s="130"/>
      <c r="N153" s="130"/>
      <c r="O153" s="130"/>
      <c r="P153" s="182"/>
    </row>
    <row r="154" spans="11:16" s="121" customFormat="1">
      <c r="K154" s="130"/>
      <c r="L154" s="130"/>
      <c r="M154" s="130"/>
      <c r="N154" s="130"/>
      <c r="O154" s="130"/>
      <c r="P154" s="182"/>
    </row>
    <row r="155" spans="11:16" s="121" customFormat="1">
      <c r="K155" s="130"/>
      <c r="L155" s="130"/>
      <c r="M155" s="130"/>
      <c r="N155" s="130"/>
      <c r="O155" s="130"/>
      <c r="P155" s="182"/>
    </row>
    <row r="156" spans="11:16" s="121" customFormat="1">
      <c r="K156" s="130"/>
      <c r="L156" s="130"/>
      <c r="M156" s="130"/>
      <c r="N156" s="130"/>
      <c r="O156" s="130"/>
      <c r="P156" s="182"/>
    </row>
    <row r="157" spans="11:16" s="121" customFormat="1">
      <c r="K157" s="130"/>
      <c r="L157" s="130"/>
      <c r="M157" s="130"/>
      <c r="N157" s="130"/>
      <c r="O157" s="130"/>
      <c r="P157" s="182"/>
    </row>
    <row r="158" spans="11:16" s="121" customFormat="1">
      <c r="K158" s="130"/>
      <c r="L158" s="130"/>
      <c r="M158" s="130"/>
      <c r="N158" s="130"/>
      <c r="O158" s="130"/>
      <c r="P158" s="182"/>
    </row>
    <row r="159" spans="11:16" s="121" customFormat="1">
      <c r="K159" s="130"/>
      <c r="L159" s="130"/>
      <c r="M159" s="130"/>
      <c r="N159" s="130"/>
      <c r="O159" s="130"/>
      <c r="P159" s="182"/>
    </row>
    <row r="160" spans="11:16" s="121" customFormat="1">
      <c r="K160" s="130"/>
      <c r="L160" s="130"/>
      <c r="M160" s="130"/>
      <c r="N160" s="130"/>
      <c r="O160" s="130"/>
      <c r="P160" s="182"/>
    </row>
    <row r="161" spans="11:16" s="121" customFormat="1">
      <c r="K161" s="130"/>
      <c r="L161" s="130"/>
      <c r="M161" s="130"/>
      <c r="N161" s="130"/>
      <c r="O161" s="130"/>
      <c r="P161" s="182"/>
    </row>
    <row r="162" spans="11:16" s="121" customFormat="1">
      <c r="K162" s="130"/>
      <c r="L162" s="130"/>
      <c r="M162" s="130"/>
      <c r="N162" s="130"/>
      <c r="O162" s="130"/>
      <c r="P162" s="182"/>
    </row>
    <row r="163" spans="11:16" s="121" customFormat="1">
      <c r="K163" s="130"/>
      <c r="L163" s="130"/>
      <c r="M163" s="130"/>
      <c r="N163" s="130"/>
      <c r="O163" s="130"/>
      <c r="P163" s="182"/>
    </row>
    <row r="164" spans="11:16" s="121" customFormat="1">
      <c r="K164" s="130"/>
      <c r="L164" s="130"/>
      <c r="M164" s="130"/>
      <c r="N164" s="130"/>
      <c r="O164" s="130"/>
      <c r="P164" s="182"/>
    </row>
    <row r="165" spans="11:16" s="121" customFormat="1">
      <c r="K165" s="130"/>
      <c r="L165" s="130"/>
      <c r="M165" s="130"/>
      <c r="N165" s="130"/>
      <c r="O165" s="130"/>
      <c r="P165" s="182"/>
    </row>
    <row r="166" spans="11:16" s="121" customFormat="1">
      <c r="K166" s="130"/>
      <c r="L166" s="130"/>
      <c r="M166" s="130"/>
      <c r="N166" s="130"/>
      <c r="O166" s="130"/>
      <c r="P166" s="182"/>
    </row>
    <row r="167" spans="11:16" s="121" customFormat="1">
      <c r="K167" s="130"/>
      <c r="L167" s="130"/>
      <c r="M167" s="130"/>
      <c r="N167" s="130"/>
      <c r="O167" s="130"/>
      <c r="P167" s="182"/>
    </row>
    <row r="168" spans="11:16" s="121" customFormat="1">
      <c r="K168" s="130"/>
      <c r="L168" s="130"/>
      <c r="M168" s="130"/>
      <c r="N168" s="130"/>
      <c r="O168" s="130"/>
      <c r="P168" s="182"/>
    </row>
    <row r="169" spans="11:16" s="121" customFormat="1">
      <c r="K169" s="130"/>
      <c r="L169" s="130"/>
      <c r="M169" s="130"/>
      <c r="N169" s="130"/>
      <c r="O169" s="130"/>
      <c r="P169" s="182"/>
    </row>
    <row r="170" spans="11:16" s="121" customFormat="1">
      <c r="K170" s="130"/>
      <c r="L170" s="130"/>
      <c r="M170" s="130"/>
      <c r="N170" s="130"/>
      <c r="O170" s="130"/>
      <c r="P170" s="182"/>
    </row>
    <row r="171" spans="11:16" s="121" customFormat="1">
      <c r="K171" s="130"/>
      <c r="L171" s="130"/>
      <c r="M171" s="130"/>
      <c r="N171" s="130"/>
      <c r="O171" s="130"/>
      <c r="P171" s="182"/>
    </row>
    <row r="172" spans="11:16" s="121" customFormat="1">
      <c r="K172" s="130"/>
      <c r="L172" s="130"/>
      <c r="M172" s="130"/>
      <c r="N172" s="130"/>
      <c r="O172" s="130"/>
      <c r="P172" s="182"/>
    </row>
    <row r="173" spans="11:16" s="121" customFormat="1">
      <c r="K173" s="130"/>
      <c r="L173" s="130"/>
      <c r="M173" s="130"/>
      <c r="N173" s="130"/>
      <c r="O173" s="130"/>
      <c r="P173" s="182"/>
    </row>
    <row r="174" spans="11:16" s="121" customFormat="1">
      <c r="K174" s="130"/>
      <c r="L174" s="130"/>
      <c r="M174" s="130"/>
      <c r="N174" s="130"/>
      <c r="O174" s="130"/>
      <c r="P174" s="182"/>
    </row>
    <row r="175" spans="11:16" s="121" customFormat="1">
      <c r="K175" s="130"/>
      <c r="L175" s="130"/>
      <c r="M175" s="130"/>
      <c r="N175" s="130"/>
      <c r="O175" s="130"/>
      <c r="P175" s="182"/>
    </row>
    <row r="176" spans="11:16" s="121" customFormat="1">
      <c r="K176" s="130"/>
      <c r="L176" s="130"/>
      <c r="M176" s="130"/>
      <c r="N176" s="130"/>
      <c r="O176" s="130"/>
      <c r="P176" s="182"/>
    </row>
    <row r="177" spans="11:16" s="121" customFormat="1">
      <c r="K177" s="130"/>
      <c r="L177" s="130"/>
      <c r="M177" s="130"/>
      <c r="N177" s="130"/>
      <c r="O177" s="130"/>
      <c r="P177" s="182"/>
    </row>
    <row r="178" spans="11:16" s="121" customFormat="1">
      <c r="K178" s="130"/>
      <c r="L178" s="130"/>
      <c r="M178" s="130"/>
      <c r="N178" s="130"/>
      <c r="O178" s="130"/>
      <c r="P178" s="182"/>
    </row>
    <row r="179" spans="11:16" s="121" customFormat="1">
      <c r="K179" s="130"/>
      <c r="L179" s="130"/>
      <c r="M179" s="130"/>
      <c r="N179" s="130"/>
      <c r="O179" s="130"/>
      <c r="P179" s="182"/>
    </row>
    <row r="180" spans="11:16" s="121" customFormat="1">
      <c r="K180" s="130"/>
      <c r="L180" s="130"/>
      <c r="M180" s="130"/>
      <c r="N180" s="130"/>
      <c r="O180" s="130"/>
      <c r="P180" s="182"/>
    </row>
    <row r="181" spans="11:16" s="121" customFormat="1">
      <c r="K181" s="130"/>
      <c r="L181" s="130"/>
      <c r="M181" s="130"/>
      <c r="N181" s="130"/>
      <c r="O181" s="130"/>
      <c r="P181" s="182"/>
    </row>
    <row r="182" spans="11:16" s="121" customFormat="1">
      <c r="K182" s="130"/>
      <c r="L182" s="130"/>
      <c r="M182" s="130"/>
      <c r="N182" s="130"/>
      <c r="O182" s="130"/>
      <c r="P182" s="182"/>
    </row>
    <row r="183" spans="11:16" s="121" customFormat="1">
      <c r="K183" s="130"/>
      <c r="L183" s="130"/>
      <c r="M183" s="130"/>
      <c r="N183" s="130"/>
      <c r="O183" s="130"/>
      <c r="P183" s="182"/>
    </row>
    <row r="184" spans="11:16" s="121" customFormat="1">
      <c r="K184" s="130"/>
      <c r="L184" s="130"/>
      <c r="M184" s="130"/>
      <c r="N184" s="130"/>
      <c r="O184" s="130"/>
      <c r="P184" s="182"/>
    </row>
    <row r="185" spans="11:16" s="121" customFormat="1">
      <c r="K185" s="130"/>
      <c r="L185" s="130"/>
      <c r="M185" s="130"/>
      <c r="N185" s="130"/>
      <c r="O185" s="130"/>
      <c r="P185" s="182"/>
    </row>
    <row r="186" spans="11:16" s="121" customFormat="1">
      <c r="K186" s="130"/>
      <c r="L186" s="130"/>
      <c r="M186" s="130"/>
      <c r="N186" s="130"/>
      <c r="O186" s="130"/>
      <c r="P186" s="182"/>
    </row>
    <row r="187" spans="11:16" s="121" customFormat="1">
      <c r="K187" s="130"/>
      <c r="L187" s="130"/>
      <c r="M187" s="130"/>
      <c r="N187" s="130"/>
      <c r="O187" s="130"/>
      <c r="P187" s="182"/>
    </row>
    <row r="188" spans="11:16" s="121" customFormat="1">
      <c r="K188" s="130"/>
      <c r="L188" s="130"/>
      <c r="M188" s="130"/>
      <c r="N188" s="130"/>
      <c r="O188" s="130"/>
      <c r="P188" s="182"/>
    </row>
    <row r="189" spans="11:16" s="121" customFormat="1">
      <c r="K189" s="130"/>
      <c r="L189" s="130"/>
      <c r="M189" s="130"/>
      <c r="N189" s="130"/>
      <c r="O189" s="130"/>
      <c r="P189" s="182"/>
    </row>
    <row r="190" spans="11:16" s="121" customFormat="1">
      <c r="K190" s="130"/>
      <c r="L190" s="130"/>
      <c r="M190" s="130"/>
      <c r="N190" s="130"/>
      <c r="O190" s="130"/>
      <c r="P190" s="182"/>
    </row>
    <row r="191" spans="11:16" s="121" customFormat="1">
      <c r="K191" s="130"/>
      <c r="L191" s="130"/>
      <c r="M191" s="130"/>
      <c r="N191" s="130"/>
      <c r="O191" s="130"/>
      <c r="P191" s="182"/>
    </row>
    <row r="192" spans="11:16" s="121" customFormat="1">
      <c r="K192" s="130"/>
      <c r="L192" s="130"/>
      <c r="M192" s="130"/>
      <c r="N192" s="130"/>
      <c r="O192" s="130"/>
      <c r="P192" s="182"/>
    </row>
    <row r="193" spans="11:16" s="121" customFormat="1">
      <c r="K193" s="130"/>
      <c r="L193" s="130"/>
      <c r="M193" s="130"/>
      <c r="N193" s="130"/>
      <c r="O193" s="130"/>
      <c r="P193" s="182"/>
    </row>
    <row r="194" spans="11:16" s="121" customFormat="1">
      <c r="K194" s="130"/>
      <c r="L194" s="130"/>
      <c r="M194" s="130"/>
      <c r="N194" s="130"/>
      <c r="O194" s="130"/>
      <c r="P194" s="182"/>
    </row>
    <row r="195" spans="11:16" s="121" customFormat="1">
      <c r="K195" s="130"/>
      <c r="L195" s="130"/>
      <c r="M195" s="130"/>
      <c r="N195" s="130"/>
      <c r="O195" s="130"/>
      <c r="P195" s="182"/>
    </row>
    <row r="196" spans="11:16" s="121" customFormat="1">
      <c r="K196" s="130"/>
      <c r="L196" s="130"/>
      <c r="M196" s="130"/>
      <c r="N196" s="130"/>
      <c r="O196" s="130"/>
      <c r="P196" s="182"/>
    </row>
    <row r="197" spans="11:16" s="121" customFormat="1">
      <c r="K197" s="130"/>
      <c r="L197" s="130"/>
      <c r="M197" s="130"/>
      <c r="N197" s="130"/>
      <c r="O197" s="130"/>
      <c r="P197" s="182"/>
    </row>
    <row r="198" spans="11:16" s="121" customFormat="1">
      <c r="K198" s="130"/>
      <c r="L198" s="130"/>
      <c r="M198" s="130"/>
      <c r="N198" s="130"/>
      <c r="O198" s="130"/>
      <c r="P198" s="182"/>
    </row>
    <row r="199" spans="11:16" s="121" customFormat="1">
      <c r="K199" s="130"/>
      <c r="L199" s="130"/>
      <c r="M199" s="130"/>
      <c r="N199" s="130"/>
      <c r="O199" s="130"/>
      <c r="P199" s="182"/>
    </row>
    <row r="200" spans="11:16" s="121" customFormat="1">
      <c r="K200" s="130"/>
      <c r="L200" s="130"/>
      <c r="M200" s="130"/>
      <c r="N200" s="130"/>
      <c r="O200" s="130"/>
      <c r="P200" s="182"/>
    </row>
    <row r="201" spans="11:16" s="121" customFormat="1">
      <c r="K201" s="130"/>
      <c r="L201" s="130"/>
      <c r="M201" s="130"/>
      <c r="N201" s="130"/>
      <c r="O201" s="130"/>
      <c r="P201" s="182"/>
    </row>
    <row r="202" spans="11:16" s="121" customFormat="1">
      <c r="K202" s="130"/>
      <c r="L202" s="130"/>
      <c r="M202" s="130"/>
      <c r="N202" s="130"/>
      <c r="O202" s="130"/>
      <c r="P202" s="182"/>
    </row>
    <row r="203" spans="11:16" s="121" customFormat="1">
      <c r="K203" s="130"/>
      <c r="L203" s="130"/>
      <c r="M203" s="130"/>
      <c r="N203" s="130"/>
      <c r="O203" s="130"/>
      <c r="P203" s="182"/>
    </row>
    <row r="204" spans="11:16" s="121" customFormat="1">
      <c r="K204" s="130"/>
      <c r="L204" s="130"/>
      <c r="M204" s="130"/>
      <c r="N204" s="130"/>
      <c r="O204" s="130"/>
      <c r="P204" s="182"/>
    </row>
    <row r="205" spans="11:16" s="121" customFormat="1">
      <c r="K205" s="130"/>
      <c r="L205" s="130"/>
      <c r="M205" s="130"/>
      <c r="N205" s="130"/>
      <c r="O205" s="130"/>
      <c r="P205" s="182"/>
    </row>
    <row r="206" spans="11:16" s="121" customFormat="1">
      <c r="K206" s="130"/>
      <c r="L206" s="130"/>
      <c r="M206" s="130"/>
      <c r="N206" s="130"/>
      <c r="O206" s="130"/>
      <c r="P206" s="182"/>
    </row>
    <row r="207" spans="11:16" s="121" customFormat="1">
      <c r="K207" s="130"/>
      <c r="L207" s="130"/>
      <c r="M207" s="130"/>
      <c r="N207" s="130"/>
      <c r="O207" s="130"/>
      <c r="P207" s="182"/>
    </row>
    <row r="208" spans="11:16" s="121" customFormat="1">
      <c r="K208" s="130"/>
      <c r="L208" s="130"/>
      <c r="M208" s="130"/>
      <c r="N208" s="130"/>
      <c r="O208" s="130"/>
      <c r="P208" s="182"/>
    </row>
    <row r="209" spans="11:16" s="121" customFormat="1">
      <c r="K209" s="130"/>
      <c r="L209" s="130"/>
      <c r="M209" s="130"/>
      <c r="N209" s="130"/>
      <c r="O209" s="130"/>
      <c r="P209" s="182"/>
    </row>
    <row r="210" spans="11:16" s="121" customFormat="1">
      <c r="K210" s="130"/>
      <c r="L210" s="130"/>
      <c r="M210" s="130"/>
      <c r="N210" s="130"/>
      <c r="O210" s="130"/>
      <c r="P210" s="182"/>
    </row>
    <row r="211" spans="11:16" s="121" customFormat="1">
      <c r="K211" s="130"/>
      <c r="L211" s="130"/>
      <c r="M211" s="130"/>
      <c r="N211" s="130"/>
      <c r="O211" s="130"/>
      <c r="P211" s="182"/>
    </row>
    <row r="212" spans="11:16" s="121" customFormat="1">
      <c r="K212" s="130"/>
      <c r="L212" s="130"/>
      <c r="M212" s="130"/>
      <c r="N212" s="130"/>
      <c r="O212" s="130"/>
      <c r="P212" s="182"/>
    </row>
    <row r="213" spans="11:16" s="121" customFormat="1">
      <c r="K213" s="130"/>
      <c r="L213" s="130"/>
      <c r="M213" s="130"/>
      <c r="N213" s="130"/>
      <c r="O213" s="130"/>
      <c r="P213" s="182"/>
    </row>
    <row r="214" spans="11:16" s="121" customFormat="1">
      <c r="K214" s="130"/>
      <c r="L214" s="130"/>
      <c r="M214" s="130"/>
      <c r="N214" s="130"/>
      <c r="O214" s="130"/>
      <c r="P214" s="182"/>
    </row>
    <row r="215" spans="11:16" s="121" customFormat="1">
      <c r="K215" s="130"/>
      <c r="L215" s="130"/>
      <c r="M215" s="130"/>
      <c r="N215" s="130"/>
      <c r="O215" s="130"/>
      <c r="P215" s="182"/>
    </row>
    <row r="216" spans="11:16" s="121" customFormat="1">
      <c r="K216" s="130"/>
      <c r="L216" s="130"/>
      <c r="M216" s="130"/>
      <c r="N216" s="130"/>
      <c r="O216" s="130"/>
      <c r="P216" s="182"/>
    </row>
    <row r="217" spans="11:16" s="121" customFormat="1">
      <c r="K217" s="130"/>
      <c r="L217" s="130"/>
      <c r="M217" s="130"/>
      <c r="N217" s="130"/>
      <c r="O217" s="130"/>
      <c r="P217" s="182"/>
    </row>
    <row r="218" spans="11:16" s="121" customFormat="1">
      <c r="K218" s="130"/>
      <c r="L218" s="130"/>
      <c r="M218" s="130"/>
      <c r="N218" s="130"/>
      <c r="O218" s="130"/>
      <c r="P218" s="182"/>
    </row>
    <row r="219" spans="11:16" s="121" customFormat="1">
      <c r="K219" s="130"/>
      <c r="L219" s="130"/>
      <c r="M219" s="130"/>
      <c r="N219" s="130"/>
      <c r="O219" s="130"/>
      <c r="P219" s="182"/>
    </row>
    <row r="220" spans="11:16" s="121" customFormat="1">
      <c r="K220" s="130"/>
      <c r="L220" s="130"/>
      <c r="M220" s="130"/>
      <c r="N220" s="130"/>
      <c r="O220" s="130"/>
      <c r="P220" s="182"/>
    </row>
    <row r="221" spans="11:16" s="121" customFormat="1">
      <c r="K221" s="130"/>
      <c r="L221" s="130"/>
      <c r="M221" s="130"/>
      <c r="N221" s="130"/>
      <c r="O221" s="130"/>
      <c r="P221" s="182"/>
    </row>
    <row r="222" spans="11:16" s="121" customFormat="1">
      <c r="K222" s="130"/>
      <c r="L222" s="130"/>
      <c r="M222" s="130"/>
      <c r="N222" s="130"/>
      <c r="O222" s="130"/>
      <c r="P222" s="182"/>
    </row>
    <row r="223" spans="11:16" s="121" customFormat="1">
      <c r="K223" s="130"/>
      <c r="L223" s="130"/>
      <c r="M223" s="130"/>
      <c r="N223" s="130"/>
      <c r="O223" s="130"/>
      <c r="P223" s="182"/>
    </row>
    <row r="224" spans="11:16" s="121" customFormat="1">
      <c r="K224" s="130"/>
      <c r="L224" s="130"/>
      <c r="M224" s="130"/>
      <c r="N224" s="130"/>
      <c r="O224" s="130"/>
      <c r="P224" s="182"/>
    </row>
    <row r="225" spans="11:16" s="121" customFormat="1">
      <c r="K225" s="130"/>
      <c r="L225" s="130"/>
      <c r="M225" s="130"/>
      <c r="N225" s="130"/>
      <c r="O225" s="130"/>
      <c r="P225" s="182"/>
    </row>
    <row r="226" spans="11:16" s="121" customFormat="1">
      <c r="K226" s="130"/>
      <c r="L226" s="130"/>
      <c r="M226" s="130"/>
      <c r="N226" s="130"/>
      <c r="O226" s="130"/>
      <c r="P226" s="182"/>
    </row>
    <row r="227" spans="11:16" s="121" customFormat="1">
      <c r="K227" s="130"/>
      <c r="L227" s="130"/>
      <c r="M227" s="130"/>
      <c r="N227" s="130"/>
      <c r="O227" s="130"/>
      <c r="P227" s="182"/>
    </row>
    <row r="228" spans="11:16" s="121" customFormat="1">
      <c r="K228" s="130"/>
      <c r="L228" s="130"/>
      <c r="M228" s="130"/>
      <c r="N228" s="130"/>
      <c r="O228" s="130"/>
      <c r="P228" s="182"/>
    </row>
    <row r="229" spans="11:16" s="121" customFormat="1">
      <c r="K229" s="130"/>
      <c r="L229" s="130"/>
      <c r="M229" s="130"/>
      <c r="N229" s="130"/>
      <c r="O229" s="130"/>
      <c r="P229" s="182"/>
    </row>
    <row r="230" spans="11:16" s="121" customFormat="1">
      <c r="K230" s="130"/>
      <c r="L230" s="130"/>
      <c r="M230" s="130"/>
      <c r="N230" s="130"/>
      <c r="O230" s="130"/>
      <c r="P230" s="182"/>
    </row>
    <row r="231" spans="11:16" s="121" customFormat="1">
      <c r="K231" s="130"/>
      <c r="L231" s="130"/>
      <c r="M231" s="130"/>
      <c r="N231" s="130"/>
      <c r="O231" s="130"/>
      <c r="P231" s="182"/>
    </row>
    <row r="232" spans="11:16" s="121" customFormat="1">
      <c r="K232" s="130"/>
      <c r="L232" s="130"/>
      <c r="M232" s="130"/>
      <c r="N232" s="130"/>
      <c r="O232" s="130"/>
      <c r="P232" s="182"/>
    </row>
    <row r="233" spans="11:16" s="121" customFormat="1">
      <c r="K233" s="130"/>
      <c r="L233" s="130"/>
      <c r="M233" s="130"/>
      <c r="N233" s="130"/>
      <c r="O233" s="130"/>
      <c r="P233" s="182"/>
    </row>
    <row r="234" spans="11:16" s="121" customFormat="1">
      <c r="K234" s="130"/>
      <c r="L234" s="130"/>
      <c r="M234" s="130"/>
      <c r="N234" s="130"/>
      <c r="O234" s="130"/>
      <c r="P234" s="182"/>
    </row>
    <row r="235" spans="11:16" s="121" customFormat="1">
      <c r="K235" s="130"/>
      <c r="L235" s="130"/>
      <c r="M235" s="130"/>
      <c r="N235" s="130"/>
      <c r="O235" s="130"/>
      <c r="P235" s="182"/>
    </row>
    <row r="236" spans="11:16" s="121" customFormat="1">
      <c r="K236" s="130"/>
      <c r="L236" s="130"/>
      <c r="M236" s="130"/>
      <c r="N236" s="130"/>
      <c r="O236" s="130"/>
      <c r="P236" s="182"/>
    </row>
    <row r="237" spans="11:16" s="121" customFormat="1">
      <c r="K237" s="130"/>
      <c r="L237" s="130"/>
      <c r="M237" s="130"/>
      <c r="N237" s="130"/>
      <c r="O237" s="130"/>
      <c r="P237" s="182"/>
    </row>
    <row r="238" spans="11:16" s="121" customFormat="1">
      <c r="K238" s="130"/>
      <c r="L238" s="130"/>
      <c r="M238" s="130"/>
      <c r="N238" s="130"/>
      <c r="O238" s="130"/>
      <c r="P238" s="182"/>
    </row>
    <row r="239" spans="11:16" s="121" customFormat="1">
      <c r="K239" s="130"/>
      <c r="L239" s="130"/>
      <c r="M239" s="130"/>
      <c r="N239" s="130"/>
      <c r="O239" s="130"/>
      <c r="P239" s="182"/>
    </row>
    <row r="240" spans="11:16" s="121" customFormat="1">
      <c r="K240" s="130"/>
      <c r="L240" s="130"/>
      <c r="M240" s="130"/>
      <c r="N240" s="130"/>
      <c r="O240" s="130"/>
      <c r="P240" s="182"/>
    </row>
    <row r="241" spans="11:16" s="121" customFormat="1">
      <c r="K241" s="130"/>
      <c r="L241" s="130"/>
      <c r="M241" s="130"/>
      <c r="N241" s="130"/>
      <c r="O241" s="130"/>
      <c r="P241" s="182"/>
    </row>
    <row r="242" spans="11:16" s="121" customFormat="1">
      <c r="K242" s="130"/>
      <c r="L242" s="130"/>
      <c r="M242" s="130"/>
      <c r="N242" s="130"/>
      <c r="O242" s="130"/>
      <c r="P242" s="182"/>
    </row>
    <row r="243" spans="11:16" s="121" customFormat="1">
      <c r="K243" s="130"/>
      <c r="L243" s="130"/>
      <c r="M243" s="130"/>
      <c r="N243" s="130"/>
      <c r="O243" s="130"/>
      <c r="P243" s="182"/>
    </row>
    <row r="244" spans="11:16" s="121" customFormat="1">
      <c r="K244" s="130"/>
      <c r="L244" s="130"/>
      <c r="M244" s="130"/>
      <c r="N244" s="130"/>
      <c r="O244" s="130"/>
      <c r="P244" s="182"/>
    </row>
    <row r="245" spans="11:16" s="121" customFormat="1">
      <c r="K245" s="130"/>
      <c r="L245" s="130"/>
      <c r="M245" s="130"/>
      <c r="N245" s="130"/>
      <c r="O245" s="130"/>
      <c r="P245" s="182"/>
    </row>
    <row r="246" spans="11:16" s="121" customFormat="1">
      <c r="K246" s="130"/>
      <c r="L246" s="130"/>
      <c r="M246" s="130"/>
      <c r="N246" s="130"/>
      <c r="O246" s="130"/>
      <c r="P246" s="182"/>
    </row>
    <row r="247" spans="11:16" s="121" customFormat="1">
      <c r="K247" s="130"/>
      <c r="L247" s="130"/>
      <c r="M247" s="130"/>
      <c r="N247" s="130"/>
      <c r="O247" s="130"/>
      <c r="P247" s="182"/>
    </row>
    <row r="248" spans="11:16" s="121" customFormat="1">
      <c r="K248" s="130"/>
      <c r="L248" s="130"/>
      <c r="M248" s="130"/>
      <c r="N248" s="130"/>
      <c r="O248" s="130"/>
      <c r="P248" s="182"/>
    </row>
    <row r="249" spans="11:16" s="121" customFormat="1">
      <c r="K249" s="130"/>
      <c r="L249" s="130"/>
      <c r="M249" s="130"/>
      <c r="N249" s="130"/>
      <c r="O249" s="130"/>
      <c r="P249" s="182"/>
    </row>
    <row r="250" spans="11:16" s="121" customFormat="1">
      <c r="K250" s="130"/>
      <c r="L250" s="130"/>
      <c r="M250" s="130"/>
      <c r="N250" s="130"/>
      <c r="O250" s="130"/>
      <c r="P250" s="182"/>
    </row>
    <row r="251" spans="11:16" s="121" customFormat="1">
      <c r="K251" s="130"/>
      <c r="L251" s="130"/>
      <c r="M251" s="130"/>
      <c r="N251" s="130"/>
      <c r="O251" s="130"/>
      <c r="P251" s="182"/>
    </row>
    <row r="252" spans="11:16" s="121" customFormat="1">
      <c r="K252" s="130"/>
      <c r="L252" s="130"/>
      <c r="M252" s="130"/>
      <c r="N252" s="130"/>
      <c r="O252" s="130"/>
      <c r="P252" s="182"/>
    </row>
    <row r="253" spans="11:16" s="121" customFormat="1">
      <c r="K253" s="130"/>
      <c r="L253" s="130"/>
      <c r="M253" s="130"/>
      <c r="N253" s="130"/>
      <c r="O253" s="130"/>
      <c r="P253" s="182"/>
    </row>
    <row r="254" spans="11:16" s="121" customFormat="1">
      <c r="K254" s="130"/>
      <c r="L254" s="130"/>
      <c r="M254" s="130"/>
      <c r="N254" s="130"/>
      <c r="O254" s="130"/>
      <c r="P254" s="182"/>
    </row>
    <row r="255" spans="11:16" s="121" customFormat="1">
      <c r="K255" s="130"/>
      <c r="L255" s="130"/>
      <c r="M255" s="130"/>
      <c r="N255" s="130"/>
      <c r="O255" s="130"/>
      <c r="P255" s="182"/>
    </row>
    <row r="256" spans="11:16" s="121" customFormat="1">
      <c r="K256" s="130"/>
      <c r="L256" s="130"/>
      <c r="M256" s="130"/>
      <c r="N256" s="130"/>
      <c r="O256" s="130"/>
      <c r="P256" s="182"/>
    </row>
    <row r="257" spans="11:16" s="121" customFormat="1">
      <c r="K257" s="130"/>
      <c r="L257" s="130"/>
      <c r="M257" s="130"/>
      <c r="N257" s="130"/>
      <c r="O257" s="130"/>
      <c r="P257" s="182"/>
    </row>
    <row r="258" spans="11:16" s="121" customFormat="1">
      <c r="K258" s="130"/>
      <c r="L258" s="130"/>
      <c r="M258" s="130"/>
      <c r="N258" s="130"/>
      <c r="O258" s="130"/>
      <c r="P258" s="182"/>
    </row>
    <row r="259" spans="11:16" s="121" customFormat="1">
      <c r="K259" s="130"/>
      <c r="L259" s="130"/>
      <c r="M259" s="130"/>
      <c r="N259" s="130"/>
      <c r="O259" s="130"/>
      <c r="P259" s="182"/>
    </row>
    <row r="260" spans="11:16" s="121" customFormat="1">
      <c r="K260" s="130"/>
      <c r="L260" s="130"/>
      <c r="M260" s="130"/>
      <c r="N260" s="130"/>
      <c r="O260" s="130"/>
      <c r="P260" s="182"/>
    </row>
    <row r="261" spans="11:16" s="121" customFormat="1">
      <c r="K261" s="130"/>
      <c r="L261" s="130"/>
      <c r="M261" s="130"/>
      <c r="N261" s="130"/>
      <c r="O261" s="130"/>
      <c r="P261" s="182"/>
    </row>
    <row r="262" spans="11:16" s="121" customFormat="1">
      <c r="K262" s="130"/>
      <c r="L262" s="130"/>
      <c r="M262" s="130"/>
      <c r="N262" s="130"/>
      <c r="O262" s="130"/>
      <c r="P262" s="182"/>
    </row>
    <row r="263" spans="11:16" s="121" customFormat="1">
      <c r="K263" s="130"/>
      <c r="L263" s="130"/>
      <c r="M263" s="130"/>
      <c r="N263" s="130"/>
      <c r="O263" s="130"/>
      <c r="P263" s="182"/>
    </row>
    <row r="264" spans="11:16" s="121" customFormat="1">
      <c r="K264" s="130"/>
      <c r="L264" s="130"/>
      <c r="M264" s="130"/>
      <c r="N264" s="130"/>
      <c r="O264" s="130"/>
      <c r="P264" s="182"/>
    </row>
    <row r="265" spans="11:16" s="121" customFormat="1">
      <c r="K265" s="130"/>
      <c r="L265" s="130"/>
      <c r="M265" s="130"/>
      <c r="N265" s="130"/>
      <c r="O265" s="130"/>
      <c r="P265" s="182"/>
    </row>
    <row r="266" spans="11:16" s="121" customFormat="1">
      <c r="K266" s="130"/>
      <c r="L266" s="130"/>
      <c r="M266" s="130"/>
      <c r="N266" s="130"/>
      <c r="O266" s="130"/>
      <c r="P266" s="182"/>
    </row>
    <row r="267" spans="11:16" s="121" customFormat="1">
      <c r="K267" s="130"/>
      <c r="L267" s="130"/>
      <c r="M267" s="130"/>
      <c r="N267" s="130"/>
      <c r="O267" s="130"/>
      <c r="P267" s="182"/>
    </row>
    <row r="268" spans="11:16" s="121" customFormat="1">
      <c r="K268" s="130"/>
      <c r="L268" s="130"/>
      <c r="M268" s="130"/>
      <c r="N268" s="130"/>
      <c r="O268" s="130"/>
      <c r="P268" s="182"/>
    </row>
    <row r="269" spans="11:16" s="121" customFormat="1">
      <c r="K269" s="130"/>
      <c r="L269" s="130"/>
      <c r="M269" s="130"/>
      <c r="N269" s="130"/>
      <c r="O269" s="130"/>
      <c r="P269" s="182"/>
    </row>
    <row r="270" spans="11:16" s="121" customFormat="1">
      <c r="K270" s="130"/>
      <c r="L270" s="130"/>
      <c r="M270" s="130"/>
      <c r="N270" s="130"/>
      <c r="O270" s="130"/>
      <c r="P270" s="182"/>
    </row>
    <row r="271" spans="11:16" s="121" customFormat="1">
      <c r="K271" s="130"/>
      <c r="L271" s="130"/>
      <c r="M271" s="130"/>
      <c r="N271" s="130"/>
      <c r="O271" s="130"/>
      <c r="P271" s="182"/>
    </row>
    <row r="272" spans="11:16" s="121" customFormat="1">
      <c r="K272" s="130"/>
      <c r="L272" s="130"/>
      <c r="M272" s="130"/>
      <c r="N272" s="130"/>
      <c r="O272" s="130"/>
      <c r="P272" s="182"/>
    </row>
    <row r="273" spans="11:16" s="121" customFormat="1">
      <c r="K273" s="130"/>
      <c r="L273" s="130"/>
      <c r="M273" s="130"/>
      <c r="N273" s="130"/>
      <c r="O273" s="130"/>
      <c r="P273" s="182"/>
    </row>
    <row r="274" spans="11:16" s="121" customFormat="1">
      <c r="K274" s="130"/>
      <c r="L274" s="130"/>
      <c r="M274" s="130"/>
      <c r="N274" s="130"/>
      <c r="O274" s="130"/>
      <c r="P274" s="182"/>
    </row>
    <row r="275" spans="11:16" s="121" customFormat="1">
      <c r="K275" s="130"/>
      <c r="L275" s="130"/>
      <c r="M275" s="130"/>
      <c r="N275" s="130"/>
      <c r="O275" s="130"/>
      <c r="P275" s="182"/>
    </row>
    <row r="276" spans="11:16" s="121" customFormat="1">
      <c r="K276" s="130"/>
      <c r="L276" s="130"/>
      <c r="M276" s="130"/>
      <c r="N276" s="130"/>
      <c r="O276" s="130"/>
      <c r="P276" s="182"/>
    </row>
    <row r="277" spans="11:16" s="121" customFormat="1">
      <c r="K277" s="130"/>
      <c r="L277" s="130"/>
      <c r="M277" s="130"/>
      <c r="N277" s="130"/>
      <c r="O277" s="130"/>
      <c r="P277" s="182"/>
    </row>
    <row r="278" spans="11:16" s="121" customFormat="1">
      <c r="K278" s="130"/>
      <c r="L278" s="130"/>
      <c r="M278" s="130"/>
      <c r="N278" s="130"/>
      <c r="O278" s="130"/>
      <c r="P278" s="182"/>
    </row>
    <row r="279" spans="11:16" s="121" customFormat="1">
      <c r="K279" s="130"/>
      <c r="L279" s="130"/>
      <c r="M279" s="130"/>
      <c r="N279" s="130"/>
      <c r="O279" s="130"/>
      <c r="P279" s="182"/>
    </row>
    <row r="280" spans="11:16" s="121" customFormat="1">
      <c r="K280" s="130"/>
      <c r="L280" s="130"/>
      <c r="M280" s="130"/>
      <c r="N280" s="130"/>
      <c r="O280" s="130"/>
      <c r="P280" s="182"/>
    </row>
    <row r="281" spans="11:16" s="121" customFormat="1">
      <c r="K281" s="130"/>
      <c r="L281" s="130"/>
      <c r="M281" s="130"/>
      <c r="N281" s="130"/>
      <c r="O281" s="130"/>
      <c r="P281" s="182"/>
    </row>
    <row r="282" spans="11:16" s="121" customFormat="1">
      <c r="K282" s="130"/>
      <c r="L282" s="130"/>
      <c r="M282" s="130"/>
      <c r="N282" s="130"/>
      <c r="O282" s="130"/>
      <c r="P282" s="182"/>
    </row>
    <row r="283" spans="11:16" s="121" customFormat="1">
      <c r="K283" s="130"/>
      <c r="L283" s="130"/>
      <c r="M283" s="130"/>
      <c r="N283" s="130"/>
      <c r="O283" s="130"/>
      <c r="P283" s="182"/>
    </row>
    <row r="284" spans="11:16" s="121" customFormat="1">
      <c r="K284" s="130"/>
      <c r="L284" s="130"/>
      <c r="M284" s="130"/>
      <c r="N284" s="130"/>
      <c r="O284" s="130"/>
      <c r="P284" s="182"/>
    </row>
    <row r="285" spans="11:16" s="121" customFormat="1">
      <c r="K285" s="130"/>
      <c r="L285" s="130"/>
      <c r="M285" s="130"/>
      <c r="N285" s="130"/>
      <c r="O285" s="130"/>
      <c r="P285" s="182"/>
    </row>
    <row r="286" spans="11:16" s="121" customFormat="1">
      <c r="K286" s="130"/>
      <c r="L286" s="130"/>
      <c r="M286" s="130"/>
      <c r="N286" s="130"/>
      <c r="O286" s="130"/>
      <c r="P286" s="182"/>
    </row>
    <row r="287" spans="11:16" s="121" customFormat="1">
      <c r="K287" s="130"/>
      <c r="L287" s="130"/>
      <c r="M287" s="130"/>
      <c r="N287" s="130"/>
      <c r="O287" s="130"/>
      <c r="P287" s="182"/>
    </row>
    <row r="288" spans="11:16" s="121" customFormat="1">
      <c r="K288" s="130"/>
      <c r="L288" s="130"/>
      <c r="M288" s="130"/>
      <c r="N288" s="130"/>
      <c r="O288" s="130"/>
      <c r="P288" s="182"/>
    </row>
    <row r="289" spans="11:16" s="121" customFormat="1">
      <c r="K289" s="130"/>
      <c r="L289" s="130"/>
      <c r="M289" s="130"/>
      <c r="N289" s="130"/>
      <c r="O289" s="130"/>
      <c r="P289" s="182"/>
    </row>
    <row r="290" spans="11:16" s="121" customFormat="1">
      <c r="K290" s="130"/>
      <c r="L290" s="130"/>
      <c r="M290" s="130"/>
      <c r="N290" s="130"/>
      <c r="O290" s="130"/>
      <c r="P290" s="182"/>
    </row>
    <row r="291" spans="11:16" s="121" customFormat="1">
      <c r="K291" s="130"/>
      <c r="L291" s="130"/>
      <c r="M291" s="130"/>
      <c r="N291" s="130"/>
      <c r="O291" s="130"/>
      <c r="P291" s="182"/>
    </row>
    <row r="292" spans="11:16" s="121" customFormat="1">
      <c r="K292" s="130"/>
      <c r="L292" s="130"/>
      <c r="M292" s="130"/>
      <c r="N292" s="130"/>
      <c r="O292" s="130"/>
      <c r="P292" s="182"/>
    </row>
    <row r="293" spans="11:16" s="121" customFormat="1">
      <c r="K293" s="130"/>
      <c r="L293" s="130"/>
      <c r="M293" s="130"/>
      <c r="N293" s="130"/>
      <c r="O293" s="130"/>
      <c r="P293" s="182"/>
    </row>
    <row r="294" spans="11:16" s="121" customFormat="1">
      <c r="K294" s="130"/>
      <c r="L294" s="130"/>
      <c r="M294" s="130"/>
      <c r="N294" s="130"/>
      <c r="O294" s="130"/>
      <c r="P294" s="182"/>
    </row>
    <row r="295" spans="11:16" s="121" customFormat="1">
      <c r="K295" s="130"/>
      <c r="L295" s="130"/>
      <c r="M295" s="130"/>
      <c r="N295" s="130"/>
      <c r="O295" s="130"/>
      <c r="P295" s="182"/>
    </row>
    <row r="296" spans="11:16" s="121" customFormat="1">
      <c r="K296" s="130"/>
      <c r="L296" s="130"/>
      <c r="M296" s="130"/>
      <c r="N296" s="130"/>
      <c r="O296" s="130"/>
      <c r="P296" s="182"/>
    </row>
    <row r="297" spans="11:16" s="121" customFormat="1">
      <c r="K297" s="130"/>
      <c r="L297" s="130"/>
      <c r="M297" s="130"/>
      <c r="N297" s="130"/>
      <c r="O297" s="130"/>
      <c r="P297" s="182"/>
    </row>
    <row r="298" spans="11:16" s="121" customFormat="1">
      <c r="K298" s="130"/>
      <c r="L298" s="130"/>
      <c r="M298" s="130"/>
      <c r="N298" s="130"/>
      <c r="O298" s="130"/>
      <c r="P298" s="182"/>
    </row>
    <row r="299" spans="11:16" s="121" customFormat="1">
      <c r="K299" s="130"/>
      <c r="L299" s="130"/>
      <c r="M299" s="130"/>
      <c r="N299" s="130"/>
      <c r="O299" s="130"/>
      <c r="P299" s="182"/>
    </row>
    <row r="300" spans="11:16" s="121" customFormat="1">
      <c r="K300" s="130"/>
      <c r="L300" s="130"/>
      <c r="M300" s="130"/>
      <c r="N300" s="130"/>
      <c r="O300" s="130"/>
      <c r="P300" s="182"/>
    </row>
    <row r="301" spans="11:16" s="121" customFormat="1">
      <c r="K301" s="130"/>
      <c r="L301" s="130"/>
      <c r="M301" s="130"/>
      <c r="N301" s="130"/>
      <c r="O301" s="130"/>
      <c r="P301" s="182"/>
    </row>
    <row r="302" spans="11:16" s="121" customFormat="1">
      <c r="K302" s="130"/>
      <c r="L302" s="130"/>
      <c r="M302" s="130"/>
      <c r="N302" s="130"/>
      <c r="O302" s="130"/>
      <c r="P302" s="182"/>
    </row>
    <row r="303" spans="11:16" s="121" customFormat="1">
      <c r="K303" s="130"/>
      <c r="L303" s="130"/>
      <c r="M303" s="130"/>
      <c r="N303" s="130"/>
      <c r="O303" s="130"/>
      <c r="P303" s="182"/>
    </row>
    <row r="304" spans="11:16" s="121" customFormat="1">
      <c r="K304" s="130"/>
      <c r="L304" s="130"/>
      <c r="M304" s="130"/>
      <c r="N304" s="130"/>
      <c r="O304" s="130"/>
      <c r="P304" s="182"/>
    </row>
    <row r="305" spans="11:16" s="121" customFormat="1">
      <c r="K305" s="130"/>
      <c r="L305" s="130"/>
      <c r="M305" s="130"/>
      <c r="N305" s="130"/>
      <c r="O305" s="130"/>
      <c r="P305" s="182"/>
    </row>
    <row r="306" spans="11:16" s="121" customFormat="1">
      <c r="K306" s="130"/>
      <c r="L306" s="130"/>
      <c r="M306" s="130"/>
      <c r="N306" s="130"/>
      <c r="O306" s="130"/>
      <c r="P306" s="182"/>
    </row>
    <row r="307" spans="11:16" s="121" customFormat="1">
      <c r="K307" s="130"/>
      <c r="L307" s="130"/>
      <c r="M307" s="130"/>
      <c r="N307" s="130"/>
      <c r="O307" s="130"/>
      <c r="P307" s="182"/>
    </row>
    <row r="308" spans="11:16" s="121" customFormat="1">
      <c r="K308" s="130"/>
      <c r="L308" s="130"/>
      <c r="M308" s="130"/>
      <c r="N308" s="130"/>
      <c r="O308" s="130"/>
      <c r="P308" s="182"/>
    </row>
    <row r="309" spans="11:16" s="121" customFormat="1">
      <c r="K309" s="130"/>
      <c r="L309" s="130"/>
      <c r="M309" s="130"/>
      <c r="N309" s="130"/>
      <c r="O309" s="130"/>
      <c r="P309" s="182"/>
    </row>
    <row r="310" spans="11:16" s="121" customFormat="1">
      <c r="K310" s="130"/>
      <c r="L310" s="130"/>
      <c r="M310" s="130"/>
      <c r="N310" s="130"/>
      <c r="O310" s="130"/>
      <c r="P310" s="182"/>
    </row>
    <row r="311" spans="11:16" s="121" customFormat="1">
      <c r="K311" s="130"/>
      <c r="L311" s="130"/>
      <c r="M311" s="130"/>
      <c r="N311" s="130"/>
      <c r="O311" s="130"/>
      <c r="P311" s="182"/>
    </row>
    <row r="312" spans="11:16" s="121" customFormat="1">
      <c r="K312" s="130"/>
      <c r="L312" s="130"/>
      <c r="M312" s="130"/>
      <c r="N312" s="130"/>
      <c r="O312" s="130"/>
      <c r="P312" s="182"/>
    </row>
    <row r="313" spans="11:16" s="121" customFormat="1">
      <c r="K313" s="130"/>
      <c r="L313" s="130"/>
      <c r="M313" s="130"/>
      <c r="N313" s="130"/>
      <c r="O313" s="130"/>
      <c r="P313" s="182"/>
    </row>
    <row r="314" spans="11:16" s="121" customFormat="1">
      <c r="K314" s="130"/>
      <c r="L314" s="130"/>
      <c r="M314" s="130"/>
      <c r="N314" s="130"/>
      <c r="O314" s="130"/>
      <c r="P314" s="182"/>
    </row>
    <row r="315" spans="11:16" s="121" customFormat="1">
      <c r="K315" s="130"/>
      <c r="L315" s="130"/>
      <c r="M315" s="130"/>
      <c r="N315" s="130"/>
      <c r="O315" s="130"/>
      <c r="P315" s="182"/>
    </row>
    <row r="316" spans="11:16" s="121" customFormat="1">
      <c r="K316" s="130"/>
      <c r="L316" s="130"/>
      <c r="M316" s="130"/>
      <c r="N316" s="130"/>
      <c r="O316" s="130"/>
      <c r="P316" s="182"/>
    </row>
    <row r="317" spans="11:16" s="121" customFormat="1">
      <c r="K317" s="130"/>
      <c r="L317" s="130"/>
      <c r="M317" s="130"/>
      <c r="N317" s="130"/>
      <c r="O317" s="130"/>
      <c r="P317" s="182"/>
    </row>
    <row r="318" spans="11:16" s="121" customFormat="1">
      <c r="K318" s="130"/>
      <c r="L318" s="130"/>
      <c r="M318" s="130"/>
      <c r="N318" s="130"/>
      <c r="O318" s="130"/>
      <c r="P318" s="182"/>
    </row>
    <row r="319" spans="11:16" s="121" customFormat="1">
      <c r="K319" s="130"/>
      <c r="L319" s="130"/>
      <c r="M319" s="130"/>
      <c r="N319" s="130"/>
      <c r="O319" s="130"/>
      <c r="P319" s="182"/>
    </row>
    <row r="320" spans="11:16" s="121" customFormat="1">
      <c r="K320" s="130"/>
      <c r="L320" s="130"/>
      <c r="M320" s="130"/>
      <c r="N320" s="130"/>
      <c r="O320" s="130"/>
      <c r="P320" s="182"/>
    </row>
    <row r="321" spans="11:16" s="121" customFormat="1">
      <c r="K321" s="130"/>
      <c r="L321" s="130"/>
      <c r="M321" s="130"/>
      <c r="N321" s="130"/>
      <c r="O321" s="130"/>
      <c r="P321" s="182"/>
    </row>
    <row r="322" spans="11:16" s="121" customFormat="1">
      <c r="K322" s="130"/>
      <c r="L322" s="130"/>
      <c r="M322" s="130"/>
      <c r="N322" s="130"/>
      <c r="O322" s="130"/>
      <c r="P322" s="182"/>
    </row>
    <row r="323" spans="11:16" s="121" customFormat="1">
      <c r="K323" s="130"/>
      <c r="L323" s="130"/>
      <c r="M323" s="130"/>
      <c r="N323" s="130"/>
      <c r="O323" s="130"/>
      <c r="P323" s="182"/>
    </row>
    <row r="324" spans="11:16" s="121" customFormat="1">
      <c r="K324" s="130"/>
      <c r="L324" s="130"/>
      <c r="M324" s="130"/>
      <c r="N324" s="130"/>
      <c r="O324" s="130"/>
      <c r="P324" s="182"/>
    </row>
    <row r="325" spans="11:16" s="121" customFormat="1">
      <c r="K325" s="130"/>
      <c r="L325" s="130"/>
      <c r="M325" s="130"/>
      <c r="N325" s="130"/>
      <c r="O325" s="130"/>
      <c r="P325" s="182"/>
    </row>
    <row r="326" spans="11:16" s="121" customFormat="1">
      <c r="K326" s="130"/>
      <c r="L326" s="130"/>
      <c r="M326" s="130"/>
      <c r="N326" s="130"/>
      <c r="O326" s="130"/>
      <c r="P326" s="182"/>
    </row>
    <row r="327" spans="11:16" s="121" customFormat="1">
      <c r="K327" s="130"/>
      <c r="L327" s="130"/>
      <c r="M327" s="130"/>
      <c r="N327" s="130"/>
      <c r="O327" s="130"/>
      <c r="P327" s="182"/>
    </row>
    <row r="328" spans="11:16" s="121" customFormat="1">
      <c r="K328" s="130"/>
      <c r="L328" s="130"/>
      <c r="M328" s="130"/>
      <c r="N328" s="130"/>
      <c r="O328" s="130"/>
      <c r="P328" s="182"/>
    </row>
    <row r="329" spans="11:16" s="121" customFormat="1">
      <c r="K329" s="130"/>
      <c r="L329" s="130"/>
      <c r="M329" s="130"/>
      <c r="N329" s="130"/>
      <c r="O329" s="130"/>
      <c r="P329" s="182"/>
    </row>
    <row r="330" spans="11:16" s="121" customFormat="1">
      <c r="K330" s="130"/>
      <c r="L330" s="130"/>
      <c r="M330" s="130"/>
      <c r="N330" s="130"/>
      <c r="O330" s="130"/>
      <c r="P330" s="182"/>
    </row>
    <row r="331" spans="11:16" s="121" customFormat="1">
      <c r="K331" s="130"/>
      <c r="L331" s="130"/>
      <c r="M331" s="130"/>
      <c r="N331" s="130"/>
      <c r="O331" s="130"/>
      <c r="P331" s="182"/>
    </row>
    <row r="332" spans="11:16" s="121" customFormat="1">
      <c r="K332" s="130"/>
      <c r="L332" s="130"/>
      <c r="M332" s="130"/>
      <c r="N332" s="130"/>
      <c r="O332" s="130"/>
      <c r="P332" s="182"/>
    </row>
    <row r="333" spans="11:16" s="121" customFormat="1">
      <c r="K333" s="130"/>
      <c r="L333" s="130"/>
      <c r="M333" s="130"/>
      <c r="N333" s="130"/>
      <c r="O333" s="130"/>
      <c r="P333" s="182"/>
    </row>
    <row r="334" spans="11:16" s="121" customFormat="1">
      <c r="K334" s="130"/>
      <c r="L334" s="130"/>
      <c r="M334" s="130"/>
      <c r="N334" s="130"/>
      <c r="O334" s="130"/>
      <c r="P334" s="182"/>
    </row>
    <row r="335" spans="11:16" s="121" customFormat="1">
      <c r="K335" s="130"/>
      <c r="L335" s="130"/>
      <c r="M335" s="130"/>
      <c r="N335" s="130"/>
      <c r="O335" s="130"/>
      <c r="P335" s="182"/>
    </row>
    <row r="336" spans="11:16" s="121" customFormat="1">
      <c r="K336" s="130"/>
      <c r="L336" s="130"/>
      <c r="M336" s="130"/>
      <c r="N336" s="130"/>
      <c r="O336" s="130"/>
      <c r="P336" s="182"/>
    </row>
    <row r="337" spans="11:16" s="121" customFormat="1">
      <c r="K337" s="130"/>
      <c r="L337" s="130"/>
      <c r="M337" s="130"/>
      <c r="N337" s="130"/>
      <c r="O337" s="130"/>
      <c r="P337" s="182"/>
    </row>
    <row r="338" spans="11:16" s="121" customFormat="1">
      <c r="K338" s="130"/>
      <c r="L338" s="130"/>
      <c r="M338" s="130"/>
      <c r="N338" s="130"/>
      <c r="O338" s="130"/>
      <c r="P338" s="182"/>
    </row>
    <row r="339" spans="11:16" s="121" customFormat="1">
      <c r="K339" s="130"/>
      <c r="L339" s="130"/>
      <c r="M339" s="130"/>
      <c r="N339" s="130"/>
      <c r="O339" s="130"/>
      <c r="P339" s="182"/>
    </row>
    <row r="340" spans="11:16" s="121" customFormat="1">
      <c r="K340" s="130"/>
      <c r="L340" s="130"/>
      <c r="M340" s="130"/>
      <c r="N340" s="130"/>
      <c r="O340" s="130"/>
      <c r="P340" s="182"/>
    </row>
    <row r="341" spans="11:16" s="121" customFormat="1">
      <c r="K341" s="130"/>
      <c r="L341" s="130"/>
      <c r="M341" s="130"/>
      <c r="N341" s="130"/>
      <c r="O341" s="130"/>
      <c r="P341" s="182"/>
    </row>
    <row r="342" spans="11:16" s="121" customFormat="1">
      <c r="K342" s="130"/>
      <c r="L342" s="130"/>
      <c r="M342" s="130"/>
      <c r="N342" s="130"/>
      <c r="O342" s="130"/>
      <c r="P342" s="182"/>
    </row>
    <row r="343" spans="11:16" s="121" customFormat="1">
      <c r="K343" s="130"/>
      <c r="L343" s="130"/>
      <c r="M343" s="130"/>
      <c r="N343" s="130"/>
      <c r="O343" s="130"/>
      <c r="P343" s="182"/>
    </row>
    <row r="344" spans="11:16" s="121" customFormat="1">
      <c r="K344" s="130"/>
      <c r="L344" s="130"/>
      <c r="M344" s="130"/>
      <c r="N344" s="130"/>
      <c r="O344" s="130"/>
      <c r="P344" s="182"/>
    </row>
    <row r="345" spans="11:16" s="121" customFormat="1">
      <c r="K345" s="130"/>
      <c r="L345" s="130"/>
      <c r="M345" s="130"/>
      <c r="N345" s="130"/>
      <c r="O345" s="130"/>
      <c r="P345" s="182"/>
    </row>
    <row r="346" spans="11:16" s="121" customFormat="1">
      <c r="K346" s="130"/>
      <c r="L346" s="130"/>
      <c r="M346" s="130"/>
      <c r="N346" s="130"/>
      <c r="O346" s="130"/>
      <c r="P346" s="182"/>
    </row>
    <row r="347" spans="11:16" s="121" customFormat="1">
      <c r="K347" s="130"/>
      <c r="L347" s="130"/>
      <c r="M347" s="130"/>
      <c r="N347" s="130"/>
      <c r="O347" s="130"/>
      <c r="P347" s="182"/>
    </row>
    <row r="348" spans="11:16" s="121" customFormat="1">
      <c r="K348" s="130"/>
      <c r="L348" s="130"/>
      <c r="M348" s="130"/>
      <c r="N348" s="130"/>
      <c r="O348" s="130"/>
      <c r="P348" s="182"/>
    </row>
    <row r="349" spans="11:16" s="121" customFormat="1">
      <c r="K349" s="130"/>
      <c r="L349" s="130"/>
      <c r="M349" s="130"/>
      <c r="N349" s="130"/>
      <c r="O349" s="130"/>
      <c r="P349" s="182"/>
    </row>
    <row r="350" spans="11:16" s="121" customFormat="1">
      <c r="K350" s="130"/>
      <c r="L350" s="130"/>
      <c r="M350" s="130"/>
      <c r="N350" s="130"/>
      <c r="O350" s="130"/>
      <c r="P350" s="182"/>
    </row>
    <row r="351" spans="11:16" s="121" customFormat="1">
      <c r="K351" s="130"/>
      <c r="L351" s="130"/>
      <c r="M351" s="130"/>
      <c r="N351" s="130"/>
      <c r="O351" s="130"/>
      <c r="P351" s="182"/>
    </row>
    <row r="352" spans="11:16" s="121" customFormat="1">
      <c r="K352" s="130"/>
      <c r="L352" s="130"/>
      <c r="M352" s="130"/>
      <c r="N352" s="130"/>
      <c r="O352" s="130"/>
      <c r="P352" s="182"/>
    </row>
    <row r="353" spans="11:16" s="121" customFormat="1">
      <c r="K353" s="130"/>
      <c r="L353" s="130"/>
      <c r="M353" s="130"/>
      <c r="N353" s="130"/>
      <c r="O353" s="130"/>
      <c r="P353" s="182"/>
    </row>
    <row r="354" spans="11:16" s="121" customFormat="1">
      <c r="K354" s="130"/>
      <c r="L354" s="130"/>
      <c r="M354" s="130"/>
      <c r="N354" s="130"/>
      <c r="O354" s="130"/>
      <c r="P354" s="182"/>
    </row>
    <row r="355" spans="11:16" s="121" customFormat="1">
      <c r="K355" s="130"/>
      <c r="L355" s="130"/>
      <c r="M355" s="130"/>
      <c r="N355" s="130"/>
      <c r="O355" s="130"/>
      <c r="P355" s="182"/>
    </row>
    <row r="356" spans="11:16" s="121" customFormat="1">
      <c r="K356" s="130"/>
      <c r="L356" s="130"/>
      <c r="M356" s="130"/>
      <c r="N356" s="130"/>
      <c r="O356" s="130"/>
      <c r="P356" s="182"/>
    </row>
    <row r="357" spans="11:16" s="121" customFormat="1">
      <c r="K357" s="130"/>
      <c r="L357" s="130"/>
      <c r="M357" s="130"/>
      <c r="N357" s="130"/>
      <c r="O357" s="130"/>
      <c r="P357" s="182"/>
    </row>
    <row r="358" spans="11:16" s="121" customFormat="1">
      <c r="K358" s="130"/>
      <c r="L358" s="130"/>
      <c r="M358" s="130"/>
      <c r="N358" s="130"/>
      <c r="O358" s="130"/>
      <c r="P358" s="182"/>
    </row>
    <row r="359" spans="11:16" s="121" customFormat="1">
      <c r="K359" s="130"/>
      <c r="L359" s="130"/>
      <c r="M359" s="130"/>
      <c r="N359" s="130"/>
      <c r="O359" s="130"/>
      <c r="P359" s="182"/>
    </row>
    <row r="360" spans="11:16" s="121" customFormat="1">
      <c r="K360" s="130"/>
      <c r="L360" s="130"/>
      <c r="M360" s="130"/>
      <c r="N360" s="130"/>
      <c r="O360" s="130"/>
      <c r="P360" s="182"/>
    </row>
    <row r="361" spans="11:16" s="121" customFormat="1">
      <c r="K361" s="130"/>
      <c r="L361" s="130"/>
      <c r="M361" s="130"/>
      <c r="N361" s="130"/>
      <c r="O361" s="130"/>
      <c r="P361" s="182"/>
    </row>
    <row r="362" spans="11:16" s="121" customFormat="1">
      <c r="K362" s="130"/>
      <c r="L362" s="130"/>
      <c r="M362" s="130"/>
      <c r="N362" s="130"/>
      <c r="O362" s="130"/>
      <c r="P362" s="182"/>
    </row>
    <row r="363" spans="11:16" s="121" customFormat="1">
      <c r="K363" s="130"/>
      <c r="L363" s="130"/>
      <c r="M363" s="130"/>
      <c r="N363" s="130"/>
      <c r="O363" s="130"/>
      <c r="P363" s="182"/>
    </row>
    <row r="364" spans="11:16" s="121" customFormat="1">
      <c r="K364" s="130"/>
      <c r="L364" s="130"/>
      <c r="M364" s="130"/>
      <c r="N364" s="130"/>
      <c r="O364" s="130"/>
      <c r="P364" s="182"/>
    </row>
    <row r="365" spans="11:16" s="121" customFormat="1">
      <c r="K365" s="130"/>
      <c r="L365" s="130"/>
      <c r="M365" s="130"/>
      <c r="N365" s="130"/>
      <c r="O365" s="130"/>
      <c r="P365" s="182"/>
    </row>
    <row r="366" spans="11:16" s="121" customFormat="1">
      <c r="K366" s="130"/>
      <c r="L366" s="130"/>
      <c r="M366" s="130"/>
      <c r="N366" s="130"/>
      <c r="O366" s="130"/>
      <c r="P366" s="182"/>
    </row>
    <row r="367" spans="11:16" s="121" customFormat="1">
      <c r="K367" s="130"/>
      <c r="L367" s="130"/>
      <c r="M367" s="130"/>
      <c r="N367" s="130"/>
      <c r="O367" s="130"/>
      <c r="P367" s="182"/>
    </row>
    <row r="368" spans="11:16" s="121" customFormat="1">
      <c r="K368" s="130"/>
      <c r="L368" s="130"/>
      <c r="M368" s="130"/>
      <c r="N368" s="130"/>
      <c r="O368" s="130"/>
      <c r="P368" s="182"/>
    </row>
    <row r="369" spans="11:16" s="121" customFormat="1">
      <c r="K369" s="130"/>
      <c r="L369" s="130"/>
      <c r="M369" s="130"/>
      <c r="N369" s="130"/>
      <c r="O369" s="130"/>
      <c r="P369" s="182"/>
    </row>
    <row r="370" spans="11:16" s="121" customFormat="1">
      <c r="K370" s="130"/>
      <c r="L370" s="130"/>
      <c r="M370" s="130"/>
      <c r="N370" s="130"/>
      <c r="O370" s="130"/>
      <c r="P370" s="182"/>
    </row>
    <row r="371" spans="11:16" s="121" customFormat="1">
      <c r="K371" s="130"/>
      <c r="L371" s="130"/>
      <c r="M371" s="130"/>
      <c r="N371" s="130"/>
      <c r="O371" s="130"/>
      <c r="P371" s="182"/>
    </row>
    <row r="372" spans="11:16" s="121" customFormat="1">
      <c r="K372" s="130"/>
      <c r="L372" s="130"/>
      <c r="M372" s="130"/>
      <c r="N372" s="130"/>
      <c r="O372" s="130"/>
      <c r="P372" s="182"/>
    </row>
    <row r="373" spans="11:16" s="121" customFormat="1">
      <c r="K373" s="130"/>
      <c r="L373" s="130"/>
      <c r="M373" s="130"/>
      <c r="N373" s="130"/>
      <c r="O373" s="130"/>
      <c r="P373" s="182"/>
    </row>
    <row r="374" spans="11:16" s="121" customFormat="1">
      <c r="K374" s="130"/>
      <c r="L374" s="130"/>
      <c r="M374" s="130"/>
      <c r="N374" s="130"/>
      <c r="O374" s="130"/>
      <c r="P374" s="182"/>
    </row>
    <row r="375" spans="11:16" s="121" customFormat="1">
      <c r="K375" s="130"/>
      <c r="L375" s="130"/>
      <c r="M375" s="130"/>
      <c r="N375" s="130"/>
      <c r="O375" s="130"/>
      <c r="P375" s="182"/>
    </row>
    <row r="376" spans="11:16" s="121" customFormat="1">
      <c r="K376" s="130"/>
      <c r="L376" s="130"/>
      <c r="M376" s="130"/>
      <c r="N376" s="130"/>
      <c r="O376" s="130"/>
      <c r="P376" s="182"/>
    </row>
    <row r="377" spans="11:16" s="121" customFormat="1">
      <c r="K377" s="130"/>
      <c r="L377" s="130"/>
      <c r="M377" s="130"/>
      <c r="N377" s="130"/>
      <c r="O377" s="130"/>
      <c r="P377" s="182"/>
    </row>
    <row r="378" spans="11:16" s="121" customFormat="1">
      <c r="K378" s="130"/>
      <c r="L378" s="130"/>
      <c r="M378" s="130"/>
      <c r="N378" s="130"/>
      <c r="O378" s="130"/>
      <c r="P378" s="182"/>
    </row>
    <row r="379" spans="11:16" s="121" customFormat="1">
      <c r="K379" s="130"/>
      <c r="L379" s="130"/>
      <c r="M379" s="130"/>
      <c r="N379" s="130"/>
      <c r="O379" s="130"/>
      <c r="P379" s="182"/>
    </row>
    <row r="380" spans="11:16" s="121" customFormat="1">
      <c r="K380" s="130"/>
      <c r="L380" s="130"/>
      <c r="M380" s="130"/>
      <c r="N380" s="130"/>
      <c r="O380" s="130"/>
      <c r="P380" s="182"/>
    </row>
    <row r="381" spans="11:16" s="121" customFormat="1">
      <c r="K381" s="130"/>
      <c r="L381" s="130"/>
      <c r="M381" s="130"/>
      <c r="N381" s="130"/>
      <c r="O381" s="130"/>
      <c r="P381" s="182"/>
    </row>
    <row r="382" spans="11:16" s="121" customFormat="1">
      <c r="K382" s="130"/>
      <c r="L382" s="130"/>
      <c r="M382" s="130"/>
      <c r="N382" s="130"/>
      <c r="O382" s="130"/>
      <c r="P382" s="182"/>
    </row>
    <row r="383" spans="11:16" s="121" customFormat="1">
      <c r="K383" s="130"/>
      <c r="L383" s="130"/>
      <c r="M383" s="130"/>
      <c r="N383" s="130"/>
      <c r="O383" s="130"/>
      <c r="P383" s="182"/>
    </row>
    <row r="384" spans="11:16" s="121" customFormat="1">
      <c r="K384" s="130"/>
      <c r="L384" s="130"/>
      <c r="M384" s="130"/>
      <c r="N384" s="130"/>
      <c r="O384" s="130"/>
      <c r="P384" s="182"/>
    </row>
    <row r="385" spans="11:16" s="121" customFormat="1">
      <c r="K385" s="130"/>
      <c r="L385" s="130"/>
      <c r="M385" s="130"/>
      <c r="N385" s="130"/>
      <c r="O385" s="130"/>
      <c r="P385" s="182"/>
    </row>
    <row r="386" spans="11:16" s="121" customFormat="1">
      <c r="K386" s="130"/>
      <c r="L386" s="130"/>
      <c r="M386" s="130"/>
      <c r="N386" s="130"/>
      <c r="O386" s="130"/>
      <c r="P386" s="182"/>
    </row>
    <row r="387" spans="11:16" s="121" customFormat="1">
      <c r="K387" s="130"/>
      <c r="L387" s="130"/>
      <c r="M387" s="130"/>
      <c r="N387" s="130"/>
      <c r="O387" s="130"/>
      <c r="P387" s="182"/>
    </row>
    <row r="388" spans="11:16" s="121" customFormat="1">
      <c r="K388" s="130"/>
      <c r="L388" s="130"/>
      <c r="M388" s="130"/>
      <c r="N388" s="130"/>
      <c r="O388" s="130"/>
      <c r="P388" s="182"/>
    </row>
    <row r="389" spans="11:16" s="121" customFormat="1">
      <c r="K389" s="130"/>
      <c r="L389" s="130"/>
      <c r="M389" s="130"/>
      <c r="N389" s="130"/>
      <c r="O389" s="130"/>
      <c r="P389" s="182"/>
    </row>
    <row r="390" spans="11:16" s="121" customFormat="1">
      <c r="K390" s="130"/>
      <c r="L390" s="130"/>
      <c r="M390" s="130"/>
      <c r="N390" s="130"/>
      <c r="O390" s="130"/>
      <c r="P390" s="182"/>
    </row>
    <row r="391" spans="11:16" s="121" customFormat="1">
      <c r="K391" s="130"/>
      <c r="L391" s="130"/>
      <c r="M391" s="130"/>
      <c r="N391" s="130"/>
      <c r="O391" s="130"/>
      <c r="P391" s="182"/>
    </row>
    <row r="392" spans="11:16" s="121" customFormat="1">
      <c r="K392" s="130"/>
      <c r="L392" s="130"/>
      <c r="M392" s="130"/>
      <c r="N392" s="130"/>
      <c r="O392" s="130"/>
      <c r="P392" s="182"/>
    </row>
    <row r="393" spans="11:16" s="121" customFormat="1">
      <c r="K393" s="130"/>
      <c r="L393" s="130"/>
      <c r="M393" s="130"/>
      <c r="N393" s="130"/>
      <c r="O393" s="130"/>
      <c r="P393" s="182"/>
    </row>
    <row r="394" spans="11:16" s="121" customFormat="1">
      <c r="K394" s="130"/>
      <c r="L394" s="130"/>
      <c r="M394" s="130"/>
      <c r="N394" s="130"/>
      <c r="O394" s="130"/>
      <c r="P394" s="182"/>
    </row>
    <row r="395" spans="11:16" s="121" customFormat="1">
      <c r="K395" s="130"/>
      <c r="L395" s="130"/>
      <c r="M395" s="130"/>
      <c r="N395" s="130"/>
      <c r="O395" s="130"/>
      <c r="P395" s="182"/>
    </row>
    <row r="396" spans="11:16" s="121" customFormat="1">
      <c r="K396" s="130"/>
      <c r="L396" s="130"/>
      <c r="M396" s="130"/>
      <c r="N396" s="130"/>
      <c r="O396" s="130"/>
      <c r="P396" s="182"/>
    </row>
    <row r="397" spans="11:16" s="121" customFormat="1">
      <c r="K397" s="130"/>
      <c r="L397" s="130"/>
      <c r="M397" s="130"/>
      <c r="N397" s="130"/>
      <c r="O397" s="130"/>
      <c r="P397" s="182"/>
    </row>
    <row r="398" spans="11:16" s="121" customFormat="1">
      <c r="K398" s="130"/>
      <c r="L398" s="130"/>
      <c r="M398" s="130"/>
      <c r="N398" s="130"/>
      <c r="O398" s="130"/>
      <c r="P398" s="182"/>
    </row>
    <row r="399" spans="11:16" s="121" customFormat="1">
      <c r="K399" s="130"/>
      <c r="L399" s="130"/>
      <c r="M399" s="130"/>
      <c r="N399" s="130"/>
      <c r="O399" s="130"/>
      <c r="P399" s="182"/>
    </row>
    <row r="400" spans="11:16" s="121" customFormat="1">
      <c r="K400" s="130"/>
      <c r="L400" s="130"/>
      <c r="M400" s="130"/>
      <c r="N400" s="130"/>
      <c r="O400" s="130"/>
      <c r="P400" s="182"/>
    </row>
    <row r="401" spans="11:16" s="121" customFormat="1">
      <c r="K401" s="130"/>
      <c r="L401" s="130"/>
      <c r="M401" s="130"/>
      <c r="N401" s="130"/>
      <c r="O401" s="130"/>
      <c r="P401" s="182"/>
    </row>
    <row r="402" spans="11:16" s="121" customFormat="1">
      <c r="K402" s="130"/>
      <c r="L402" s="130"/>
      <c r="M402" s="130"/>
      <c r="N402" s="130"/>
      <c r="O402" s="130"/>
      <c r="P402" s="182"/>
    </row>
    <row r="403" spans="11:16" s="121" customFormat="1">
      <c r="K403" s="130"/>
      <c r="L403" s="130"/>
      <c r="M403" s="130"/>
      <c r="N403" s="130"/>
      <c r="O403" s="130"/>
      <c r="P403" s="182"/>
    </row>
    <row r="404" spans="11:16" s="121" customFormat="1">
      <c r="K404" s="130"/>
      <c r="L404" s="130"/>
      <c r="M404" s="130"/>
      <c r="N404" s="130"/>
      <c r="O404" s="130"/>
      <c r="P404" s="182"/>
    </row>
    <row r="405" spans="11:16" s="121" customFormat="1">
      <c r="K405" s="130"/>
      <c r="L405" s="130"/>
      <c r="M405" s="130"/>
      <c r="N405" s="130"/>
      <c r="O405" s="130"/>
      <c r="P405" s="182"/>
    </row>
    <row r="406" spans="11:16" s="121" customFormat="1">
      <c r="K406" s="130"/>
      <c r="L406" s="130"/>
      <c r="M406" s="130"/>
      <c r="N406" s="130"/>
      <c r="O406" s="130"/>
      <c r="P406" s="182"/>
    </row>
    <row r="407" spans="11:16" s="121" customFormat="1">
      <c r="K407" s="130"/>
      <c r="L407" s="130"/>
      <c r="M407" s="130"/>
      <c r="N407" s="130"/>
      <c r="O407" s="130"/>
      <c r="P407" s="182"/>
    </row>
    <row r="408" spans="11:16" s="121" customFormat="1">
      <c r="K408" s="130"/>
      <c r="L408" s="130"/>
      <c r="M408" s="130"/>
      <c r="N408" s="130"/>
      <c r="O408" s="130"/>
      <c r="P408" s="182"/>
    </row>
    <row r="409" spans="11:16" s="121" customFormat="1">
      <c r="K409" s="130"/>
      <c r="L409" s="130"/>
      <c r="M409" s="130"/>
      <c r="N409" s="130"/>
      <c r="O409" s="130"/>
      <c r="P409" s="182"/>
    </row>
    <row r="410" spans="11:16" s="121" customFormat="1">
      <c r="K410" s="130"/>
      <c r="L410" s="130"/>
      <c r="M410" s="130"/>
      <c r="N410" s="130"/>
      <c r="O410" s="130"/>
      <c r="P410" s="182"/>
    </row>
    <row r="411" spans="11:16" s="121" customFormat="1">
      <c r="K411" s="130"/>
      <c r="L411" s="130"/>
      <c r="M411" s="130"/>
      <c r="N411" s="130"/>
      <c r="O411" s="130"/>
      <c r="P411" s="182"/>
    </row>
    <row r="412" spans="11:16" s="121" customFormat="1">
      <c r="K412" s="130"/>
      <c r="L412" s="130"/>
      <c r="M412" s="130"/>
      <c r="N412" s="130"/>
      <c r="O412" s="130"/>
      <c r="P412" s="182"/>
    </row>
    <row r="413" spans="11:16" s="121" customFormat="1">
      <c r="K413" s="130"/>
      <c r="L413" s="130"/>
      <c r="M413" s="130"/>
      <c r="N413" s="130"/>
      <c r="O413" s="130"/>
      <c r="P413" s="182"/>
    </row>
    <row r="414" spans="11:16" s="121" customFormat="1">
      <c r="K414" s="130"/>
      <c r="L414" s="130"/>
      <c r="M414" s="130"/>
      <c r="N414" s="130"/>
      <c r="O414" s="130"/>
      <c r="P414" s="182"/>
    </row>
    <row r="415" spans="11:16" s="121" customFormat="1">
      <c r="K415" s="130"/>
      <c r="L415" s="130"/>
      <c r="M415" s="130"/>
      <c r="N415" s="130"/>
      <c r="O415" s="130"/>
      <c r="P415" s="182"/>
    </row>
    <row r="416" spans="11:16" s="121" customFormat="1">
      <c r="K416" s="130"/>
      <c r="L416" s="130"/>
      <c r="M416" s="130"/>
      <c r="N416" s="130"/>
      <c r="O416" s="130"/>
      <c r="P416" s="182"/>
    </row>
    <row r="417" spans="11:16" s="121" customFormat="1">
      <c r="K417" s="130"/>
      <c r="L417" s="130"/>
      <c r="M417" s="130"/>
      <c r="N417" s="130"/>
      <c r="O417" s="130"/>
      <c r="P417" s="182"/>
    </row>
    <row r="418" spans="11:16" s="121" customFormat="1">
      <c r="K418" s="130"/>
      <c r="L418" s="130"/>
      <c r="M418" s="130"/>
      <c r="N418" s="130"/>
      <c r="O418" s="130"/>
      <c r="P418" s="182"/>
    </row>
    <row r="419" spans="11:16" s="121" customFormat="1">
      <c r="K419" s="130"/>
      <c r="L419" s="130"/>
      <c r="M419" s="130"/>
      <c r="N419" s="130"/>
      <c r="O419" s="130"/>
      <c r="P419" s="182"/>
    </row>
    <row r="420" spans="11:16" s="121" customFormat="1">
      <c r="K420" s="130"/>
      <c r="L420" s="130"/>
      <c r="M420" s="130"/>
      <c r="N420" s="130"/>
      <c r="O420" s="130"/>
      <c r="P420" s="182"/>
    </row>
    <row r="421" spans="11:16" s="121" customFormat="1">
      <c r="K421" s="130"/>
      <c r="L421" s="130"/>
      <c r="M421" s="130"/>
      <c r="N421" s="130"/>
      <c r="O421" s="130"/>
      <c r="P421" s="182"/>
    </row>
    <row r="422" spans="11:16" s="121" customFormat="1">
      <c r="K422" s="130"/>
      <c r="L422" s="130"/>
      <c r="M422" s="130"/>
      <c r="N422" s="130"/>
      <c r="O422" s="130"/>
      <c r="P422" s="182"/>
    </row>
    <row r="423" spans="11:16" s="121" customFormat="1">
      <c r="K423" s="130"/>
      <c r="L423" s="130"/>
      <c r="M423" s="130"/>
      <c r="N423" s="130"/>
      <c r="O423" s="130"/>
      <c r="P423" s="182"/>
    </row>
    <row r="424" spans="11:16" s="121" customFormat="1">
      <c r="K424" s="130"/>
      <c r="L424" s="130"/>
      <c r="M424" s="130"/>
      <c r="N424" s="130"/>
      <c r="O424" s="130"/>
      <c r="P424" s="182"/>
    </row>
    <row r="425" spans="11:16" s="121" customFormat="1">
      <c r="K425" s="130"/>
      <c r="L425" s="130"/>
      <c r="M425" s="130"/>
      <c r="N425" s="130"/>
      <c r="O425" s="130"/>
      <c r="P425" s="182"/>
    </row>
    <row r="426" spans="11:16" s="121" customFormat="1">
      <c r="K426" s="130"/>
      <c r="L426" s="130"/>
      <c r="M426" s="130"/>
      <c r="N426" s="130"/>
      <c r="O426" s="130"/>
      <c r="P426" s="182"/>
    </row>
    <row r="427" spans="11:16" s="121" customFormat="1">
      <c r="K427" s="130"/>
      <c r="L427" s="130"/>
      <c r="M427" s="130"/>
      <c r="N427" s="130"/>
      <c r="O427" s="130"/>
      <c r="P427" s="182"/>
    </row>
    <row r="428" spans="11:16" s="121" customFormat="1">
      <c r="K428" s="130"/>
      <c r="L428" s="130"/>
      <c r="M428" s="130"/>
      <c r="N428" s="130"/>
      <c r="O428" s="130"/>
      <c r="P428" s="182"/>
    </row>
    <row r="429" spans="11:16" s="121" customFormat="1">
      <c r="K429" s="130"/>
      <c r="L429" s="130"/>
      <c r="M429" s="130"/>
      <c r="N429" s="130"/>
      <c r="O429" s="130"/>
      <c r="P429" s="182"/>
    </row>
    <row r="430" spans="11:16" s="121" customFormat="1">
      <c r="K430" s="130"/>
      <c r="L430" s="130"/>
      <c r="M430" s="130"/>
      <c r="N430" s="130"/>
      <c r="O430" s="130"/>
      <c r="P430" s="182"/>
    </row>
    <row r="431" spans="11:16" s="121" customFormat="1">
      <c r="K431" s="130"/>
      <c r="L431" s="130"/>
      <c r="M431" s="130"/>
      <c r="N431" s="130"/>
      <c r="O431" s="130"/>
      <c r="P431" s="182"/>
    </row>
    <row r="432" spans="11:16" s="121" customFormat="1">
      <c r="K432" s="130"/>
      <c r="L432" s="130"/>
      <c r="M432" s="130"/>
      <c r="N432" s="130"/>
      <c r="O432" s="130"/>
      <c r="P432" s="182"/>
    </row>
    <row r="433" spans="11:16" s="121" customFormat="1">
      <c r="K433" s="130"/>
      <c r="L433" s="130"/>
      <c r="M433" s="130"/>
      <c r="N433" s="130"/>
      <c r="O433" s="130"/>
      <c r="P433" s="182"/>
    </row>
    <row r="434" spans="11:16" s="121" customFormat="1">
      <c r="K434" s="130"/>
      <c r="L434" s="130"/>
      <c r="M434" s="130"/>
      <c r="N434" s="130"/>
      <c r="O434" s="130"/>
      <c r="P434" s="182"/>
    </row>
    <row r="435" spans="11:16" s="121" customFormat="1">
      <c r="K435" s="130"/>
      <c r="L435" s="130"/>
      <c r="M435" s="130"/>
      <c r="N435" s="130"/>
      <c r="O435" s="130"/>
      <c r="P435" s="182"/>
    </row>
    <row r="436" spans="11:16" s="121" customFormat="1">
      <c r="K436" s="130"/>
      <c r="L436" s="130"/>
      <c r="M436" s="130"/>
      <c r="N436" s="130"/>
      <c r="O436" s="130"/>
      <c r="P436" s="182"/>
    </row>
    <row r="437" spans="11:16" s="121" customFormat="1">
      <c r="K437" s="130"/>
      <c r="L437" s="130"/>
      <c r="M437" s="130"/>
      <c r="N437" s="130"/>
      <c r="O437" s="130"/>
      <c r="P437" s="182"/>
    </row>
    <row r="438" spans="11:16" s="121" customFormat="1">
      <c r="K438" s="130"/>
      <c r="L438" s="130"/>
      <c r="M438" s="130"/>
      <c r="N438" s="130"/>
      <c r="O438" s="130"/>
      <c r="P438" s="182"/>
    </row>
    <row r="439" spans="11:16" s="121" customFormat="1">
      <c r="K439" s="130"/>
      <c r="L439" s="130"/>
      <c r="M439" s="130"/>
      <c r="N439" s="130"/>
      <c r="O439" s="130"/>
      <c r="P439" s="182"/>
    </row>
    <row r="440" spans="11:16" s="121" customFormat="1">
      <c r="K440" s="130"/>
      <c r="L440" s="130"/>
      <c r="M440" s="130"/>
      <c r="N440" s="130"/>
      <c r="O440" s="130"/>
      <c r="P440" s="182"/>
    </row>
    <row r="441" spans="11:16" s="121" customFormat="1">
      <c r="K441" s="130"/>
      <c r="L441" s="130"/>
      <c r="M441" s="130"/>
      <c r="N441" s="130"/>
      <c r="O441" s="130"/>
      <c r="P441" s="182"/>
    </row>
    <row r="442" spans="11:16" s="121" customFormat="1">
      <c r="K442" s="130"/>
      <c r="L442" s="130"/>
      <c r="M442" s="130"/>
      <c r="N442" s="130"/>
      <c r="O442" s="130"/>
      <c r="P442" s="182"/>
    </row>
    <row r="443" spans="11:16" s="121" customFormat="1">
      <c r="K443" s="130"/>
      <c r="L443" s="130"/>
      <c r="M443" s="130"/>
      <c r="N443" s="130"/>
      <c r="O443" s="130"/>
      <c r="P443" s="182"/>
    </row>
    <row r="444" spans="11:16" s="121" customFormat="1">
      <c r="K444" s="130"/>
      <c r="L444" s="130"/>
      <c r="M444" s="130"/>
      <c r="N444" s="130"/>
      <c r="O444" s="130"/>
      <c r="P444" s="182"/>
    </row>
    <row r="445" spans="11:16" s="121" customFormat="1">
      <c r="K445" s="130"/>
      <c r="L445" s="130"/>
      <c r="M445" s="130"/>
      <c r="N445" s="130"/>
      <c r="O445" s="130"/>
      <c r="P445" s="182"/>
    </row>
    <row r="446" spans="11:16" s="121" customFormat="1">
      <c r="K446" s="130"/>
      <c r="L446" s="130"/>
      <c r="M446" s="130"/>
      <c r="N446" s="130"/>
      <c r="O446" s="130"/>
      <c r="P446" s="182"/>
    </row>
    <row r="447" spans="11:16" s="121" customFormat="1">
      <c r="K447" s="130"/>
      <c r="L447" s="130"/>
      <c r="M447" s="130"/>
      <c r="N447" s="130"/>
      <c r="O447" s="130"/>
      <c r="P447" s="182"/>
    </row>
    <row r="448" spans="11:16" s="121" customFormat="1">
      <c r="K448" s="130"/>
      <c r="L448" s="130"/>
      <c r="M448" s="130"/>
      <c r="N448" s="130"/>
      <c r="O448" s="130"/>
      <c r="P448" s="182"/>
    </row>
    <row r="449" spans="11:16" s="121" customFormat="1">
      <c r="K449" s="130"/>
      <c r="L449" s="130"/>
      <c r="M449" s="130"/>
      <c r="N449" s="130"/>
      <c r="O449" s="130"/>
      <c r="P449" s="182"/>
    </row>
    <row r="450" spans="11:16" s="121" customFormat="1">
      <c r="K450" s="130"/>
      <c r="L450" s="130"/>
      <c r="M450" s="130"/>
      <c r="N450" s="130"/>
      <c r="O450" s="130"/>
      <c r="P450" s="182"/>
    </row>
    <row r="451" spans="11:16" s="121" customFormat="1">
      <c r="K451" s="130"/>
      <c r="L451" s="130"/>
      <c r="M451" s="130"/>
      <c r="N451" s="130"/>
      <c r="O451" s="130"/>
      <c r="P451" s="182"/>
    </row>
    <row r="452" spans="11:16" s="121" customFormat="1">
      <c r="K452" s="130"/>
      <c r="L452" s="130"/>
      <c r="M452" s="130"/>
      <c r="N452" s="130"/>
      <c r="O452" s="130"/>
      <c r="P452" s="182"/>
    </row>
    <row r="453" spans="11:16" s="121" customFormat="1">
      <c r="K453" s="130"/>
      <c r="L453" s="130"/>
      <c r="M453" s="130"/>
      <c r="N453" s="130"/>
      <c r="O453" s="130"/>
      <c r="P453" s="182"/>
    </row>
    <row r="454" spans="11:16" s="121" customFormat="1">
      <c r="K454" s="130"/>
      <c r="L454" s="130"/>
      <c r="M454" s="130"/>
      <c r="N454" s="130"/>
      <c r="O454" s="130"/>
      <c r="P454" s="182"/>
    </row>
    <row r="455" spans="11:16" s="121" customFormat="1">
      <c r="K455" s="130"/>
      <c r="L455" s="130"/>
      <c r="M455" s="130"/>
      <c r="N455" s="130"/>
      <c r="O455" s="130"/>
      <c r="P455" s="182"/>
    </row>
    <row r="456" spans="11:16" s="121" customFormat="1">
      <c r="K456" s="130"/>
      <c r="L456" s="130"/>
      <c r="M456" s="130"/>
      <c r="N456" s="130"/>
      <c r="O456" s="130"/>
      <c r="P456" s="182"/>
    </row>
    <row r="457" spans="11:16" s="121" customFormat="1">
      <c r="K457" s="130"/>
      <c r="L457" s="130"/>
      <c r="M457" s="130"/>
      <c r="N457" s="130"/>
      <c r="O457" s="130"/>
      <c r="P457" s="182"/>
    </row>
    <row r="458" spans="11:16" s="121" customFormat="1">
      <c r="K458" s="130"/>
      <c r="L458" s="130"/>
      <c r="M458" s="130"/>
      <c r="N458" s="130"/>
      <c r="O458" s="130"/>
      <c r="P458" s="182"/>
    </row>
    <row r="459" spans="11:16" s="121" customFormat="1">
      <c r="K459" s="130"/>
      <c r="L459" s="130"/>
      <c r="M459" s="130"/>
      <c r="N459" s="130"/>
      <c r="O459" s="130"/>
      <c r="P459" s="182"/>
    </row>
    <row r="460" spans="11:16" s="121" customFormat="1">
      <c r="K460" s="130"/>
      <c r="L460" s="130"/>
      <c r="M460" s="130"/>
      <c r="N460" s="130"/>
      <c r="O460" s="130"/>
      <c r="P460" s="182"/>
    </row>
    <row r="461" spans="11:16" s="121" customFormat="1">
      <c r="K461" s="130"/>
      <c r="L461" s="130"/>
      <c r="M461" s="130"/>
      <c r="N461" s="130"/>
      <c r="O461" s="130"/>
      <c r="P461" s="182"/>
    </row>
    <row r="462" spans="11:16" s="121" customFormat="1">
      <c r="K462" s="130"/>
      <c r="L462" s="130"/>
      <c r="M462" s="130"/>
      <c r="N462" s="130"/>
      <c r="O462" s="130"/>
      <c r="P462" s="182"/>
    </row>
    <row r="463" spans="11:16" s="121" customFormat="1">
      <c r="K463" s="130"/>
      <c r="L463" s="130"/>
      <c r="M463" s="130"/>
      <c r="N463" s="130"/>
      <c r="O463" s="130"/>
      <c r="P463" s="182"/>
    </row>
    <row r="464" spans="11:16" s="121" customFormat="1">
      <c r="K464" s="130"/>
      <c r="L464" s="130"/>
      <c r="M464" s="130"/>
      <c r="N464" s="130"/>
      <c r="O464" s="130"/>
      <c r="P464" s="182"/>
    </row>
    <row r="465" spans="11:16" s="121" customFormat="1">
      <c r="K465" s="130"/>
      <c r="L465" s="130"/>
      <c r="M465" s="130"/>
      <c r="N465" s="130"/>
      <c r="O465" s="130"/>
      <c r="P465" s="182"/>
    </row>
    <row r="466" spans="11:16" s="121" customFormat="1">
      <c r="K466" s="130"/>
      <c r="L466" s="130"/>
      <c r="M466" s="130"/>
      <c r="N466" s="130"/>
      <c r="O466" s="130"/>
      <c r="P466" s="182"/>
    </row>
    <row r="467" spans="11:16" s="121" customFormat="1">
      <c r="K467" s="130"/>
      <c r="L467" s="130"/>
      <c r="M467" s="130"/>
      <c r="N467" s="130"/>
      <c r="O467" s="130"/>
      <c r="P467" s="182"/>
    </row>
    <row r="468" spans="11:16" s="121" customFormat="1">
      <c r="K468" s="130"/>
      <c r="L468" s="130"/>
      <c r="M468" s="130"/>
      <c r="N468" s="130"/>
      <c r="O468" s="130"/>
      <c r="P468" s="182"/>
    </row>
    <row r="469" spans="11:16" s="121" customFormat="1">
      <c r="K469" s="130"/>
      <c r="L469" s="130"/>
      <c r="M469" s="130"/>
      <c r="N469" s="130"/>
      <c r="O469" s="130"/>
      <c r="P469" s="182"/>
    </row>
    <row r="470" spans="11:16" s="121" customFormat="1">
      <c r="K470" s="130"/>
      <c r="L470" s="130"/>
      <c r="M470" s="130"/>
      <c r="N470" s="130"/>
      <c r="O470" s="130"/>
      <c r="P470" s="182"/>
    </row>
    <row r="471" spans="11:16" s="121" customFormat="1">
      <c r="K471" s="130"/>
      <c r="L471" s="130"/>
      <c r="M471" s="130"/>
      <c r="N471" s="130"/>
      <c r="O471" s="130"/>
      <c r="P471" s="182"/>
    </row>
    <row r="472" spans="11:16" s="121" customFormat="1">
      <c r="K472" s="130"/>
      <c r="L472" s="130"/>
      <c r="M472" s="130"/>
      <c r="N472" s="130"/>
      <c r="O472" s="130"/>
      <c r="P472" s="182"/>
    </row>
    <row r="473" spans="11:16" s="121" customFormat="1">
      <c r="K473" s="130"/>
      <c r="L473" s="130"/>
      <c r="M473" s="130"/>
      <c r="N473" s="130"/>
      <c r="O473" s="130"/>
      <c r="P473" s="182"/>
    </row>
    <row r="474" spans="11:16" s="121" customFormat="1">
      <c r="K474" s="130"/>
      <c r="L474" s="130"/>
      <c r="M474" s="130"/>
      <c r="N474" s="130"/>
      <c r="O474" s="130"/>
      <c r="P474" s="182"/>
    </row>
    <row r="475" spans="11:16" s="121" customFormat="1">
      <c r="K475" s="130"/>
      <c r="L475" s="130"/>
      <c r="M475" s="130"/>
      <c r="N475" s="130"/>
      <c r="O475" s="130"/>
      <c r="P475" s="182"/>
    </row>
    <row r="476" spans="11:16" s="121" customFormat="1">
      <c r="K476" s="130"/>
      <c r="L476" s="130"/>
      <c r="M476" s="130"/>
      <c r="N476" s="130"/>
      <c r="O476" s="130"/>
      <c r="P476" s="182"/>
    </row>
    <row r="477" spans="11:16" s="121" customFormat="1">
      <c r="K477" s="130"/>
      <c r="L477" s="130"/>
      <c r="M477" s="130"/>
      <c r="N477" s="130"/>
      <c r="O477" s="130"/>
      <c r="P477" s="182"/>
    </row>
    <row r="478" spans="11:16" s="121" customFormat="1">
      <c r="K478" s="130"/>
      <c r="L478" s="130"/>
      <c r="M478" s="130"/>
      <c r="N478" s="130"/>
      <c r="O478" s="130"/>
      <c r="P478" s="182"/>
    </row>
    <row r="479" spans="11:16" s="121" customFormat="1">
      <c r="K479" s="130"/>
      <c r="L479" s="130"/>
      <c r="M479" s="130"/>
      <c r="N479" s="130"/>
      <c r="O479" s="130"/>
      <c r="P479" s="182"/>
    </row>
    <row r="480" spans="11:16" s="121" customFormat="1">
      <c r="K480" s="130"/>
      <c r="L480" s="130"/>
      <c r="M480" s="130"/>
      <c r="N480" s="130"/>
      <c r="O480" s="130"/>
      <c r="P480" s="182"/>
    </row>
    <row r="481" spans="11:16" s="121" customFormat="1">
      <c r="K481" s="130"/>
      <c r="L481" s="130"/>
      <c r="M481" s="130"/>
      <c r="N481" s="130"/>
      <c r="O481" s="130"/>
      <c r="P481" s="182"/>
    </row>
    <row r="482" spans="11:16" s="121" customFormat="1">
      <c r="K482" s="130"/>
      <c r="L482" s="130"/>
      <c r="M482" s="130"/>
      <c r="N482" s="130"/>
      <c r="O482" s="130"/>
      <c r="P482" s="182"/>
    </row>
    <row r="483" spans="11:16" s="121" customFormat="1">
      <c r="K483" s="130"/>
      <c r="L483" s="130"/>
      <c r="M483" s="130"/>
      <c r="N483" s="130"/>
      <c r="O483" s="130"/>
      <c r="P483" s="182"/>
    </row>
    <row r="484" spans="11:16" s="121" customFormat="1">
      <c r="K484" s="130"/>
      <c r="L484" s="130"/>
      <c r="M484" s="130"/>
      <c r="N484" s="130"/>
      <c r="O484" s="130"/>
      <c r="P484" s="182"/>
    </row>
    <row r="485" spans="11:16" s="121" customFormat="1">
      <c r="K485" s="130"/>
      <c r="L485" s="130"/>
      <c r="M485" s="130"/>
      <c r="N485" s="130"/>
      <c r="O485" s="130"/>
      <c r="P485" s="182"/>
    </row>
    <row r="486" spans="11:16" s="121" customFormat="1">
      <c r="K486" s="130"/>
      <c r="L486" s="130"/>
      <c r="M486" s="130"/>
      <c r="N486" s="130"/>
      <c r="O486" s="130"/>
      <c r="P486" s="182"/>
    </row>
    <row r="487" spans="11:16" s="121" customFormat="1">
      <c r="K487" s="130"/>
      <c r="L487" s="130"/>
      <c r="M487" s="130"/>
      <c r="N487" s="130"/>
      <c r="O487" s="130"/>
      <c r="P487" s="182"/>
    </row>
    <row r="488" spans="11:16" s="121" customFormat="1">
      <c r="K488" s="130"/>
      <c r="L488" s="130"/>
      <c r="M488" s="130"/>
      <c r="N488" s="130"/>
      <c r="O488" s="130"/>
      <c r="P488" s="182"/>
    </row>
    <row r="489" spans="11:16" s="121" customFormat="1">
      <c r="K489" s="130"/>
      <c r="L489" s="130"/>
      <c r="M489" s="130"/>
      <c r="N489" s="130"/>
      <c r="O489" s="130"/>
      <c r="P489" s="182"/>
    </row>
    <row r="490" spans="11:16" s="121" customFormat="1">
      <c r="K490" s="130"/>
      <c r="L490" s="130"/>
      <c r="M490" s="130"/>
      <c r="N490" s="130"/>
      <c r="O490" s="130"/>
      <c r="P490" s="182"/>
    </row>
    <row r="491" spans="11:16" s="121" customFormat="1">
      <c r="K491" s="130"/>
      <c r="L491" s="130"/>
      <c r="M491" s="130"/>
      <c r="N491" s="130"/>
      <c r="O491" s="130"/>
      <c r="P491" s="182"/>
    </row>
    <row r="492" spans="11:16" s="121" customFormat="1">
      <c r="K492" s="130"/>
      <c r="L492" s="130"/>
      <c r="M492" s="130"/>
      <c r="N492" s="130"/>
      <c r="O492" s="130"/>
      <c r="P492" s="182"/>
    </row>
    <row r="493" spans="11:16" s="121" customFormat="1">
      <c r="K493" s="130"/>
      <c r="L493" s="130"/>
      <c r="M493" s="130"/>
      <c r="N493" s="130"/>
      <c r="O493" s="130"/>
      <c r="P493" s="182"/>
    </row>
    <row r="494" spans="11:16" s="121" customFormat="1">
      <c r="K494" s="130"/>
      <c r="L494" s="130"/>
      <c r="M494" s="130"/>
      <c r="N494" s="130"/>
      <c r="O494" s="130"/>
      <c r="P494" s="182"/>
    </row>
    <row r="495" spans="11:16" s="121" customFormat="1">
      <c r="K495" s="130"/>
      <c r="L495" s="130"/>
      <c r="M495" s="130"/>
      <c r="N495" s="130"/>
      <c r="O495" s="130"/>
      <c r="P495" s="182"/>
    </row>
    <row r="496" spans="11:16" s="121" customFormat="1">
      <c r="K496" s="130"/>
      <c r="L496" s="130"/>
      <c r="M496" s="130"/>
      <c r="N496" s="130"/>
      <c r="O496" s="130"/>
      <c r="P496" s="182"/>
    </row>
    <row r="497" spans="11:16" s="121" customFormat="1">
      <c r="K497" s="130"/>
      <c r="L497" s="130"/>
      <c r="M497" s="130"/>
      <c r="N497" s="130"/>
      <c r="O497" s="130"/>
      <c r="P497" s="182"/>
    </row>
    <row r="498" spans="11:16" s="121" customFormat="1">
      <c r="K498" s="130"/>
      <c r="L498" s="130"/>
      <c r="M498" s="130"/>
      <c r="N498" s="130"/>
      <c r="O498" s="130"/>
      <c r="P498" s="182"/>
    </row>
    <row r="499" spans="11:16" s="121" customFormat="1">
      <c r="K499" s="130"/>
      <c r="L499" s="130"/>
      <c r="M499" s="130"/>
      <c r="N499" s="130"/>
      <c r="O499" s="130"/>
      <c r="P499" s="182"/>
    </row>
    <row r="500" spans="11:16" s="121" customFormat="1">
      <c r="K500" s="130"/>
      <c r="L500" s="130"/>
      <c r="M500" s="130"/>
      <c r="N500" s="130"/>
      <c r="O500" s="130"/>
      <c r="P500" s="182"/>
    </row>
    <row r="501" spans="11:16" s="121" customFormat="1">
      <c r="K501" s="130"/>
      <c r="L501" s="130"/>
      <c r="M501" s="130"/>
      <c r="N501" s="130"/>
      <c r="O501" s="130"/>
      <c r="P501" s="182"/>
    </row>
    <row r="502" spans="11:16" s="121" customFormat="1">
      <c r="K502" s="130"/>
      <c r="L502" s="130"/>
      <c r="M502" s="130"/>
      <c r="N502" s="130"/>
      <c r="O502" s="130"/>
      <c r="P502" s="182"/>
    </row>
    <row r="503" spans="11:16" s="121" customFormat="1">
      <c r="K503" s="130"/>
      <c r="L503" s="130"/>
      <c r="M503" s="130"/>
      <c r="N503" s="130"/>
      <c r="O503" s="130"/>
      <c r="P503" s="182"/>
    </row>
    <row r="504" spans="11:16" s="121" customFormat="1">
      <c r="K504" s="130"/>
      <c r="L504" s="130"/>
      <c r="M504" s="130"/>
      <c r="N504" s="130"/>
      <c r="O504" s="130"/>
      <c r="P504" s="182"/>
    </row>
    <row r="505" spans="11:16" s="121" customFormat="1">
      <c r="K505" s="130"/>
      <c r="L505" s="130"/>
      <c r="M505" s="130"/>
      <c r="N505" s="130"/>
      <c r="O505" s="130"/>
      <c r="P505" s="182"/>
    </row>
    <row r="506" spans="11:16" s="121" customFormat="1">
      <c r="K506" s="130"/>
      <c r="L506" s="130"/>
      <c r="M506" s="130"/>
      <c r="N506" s="130"/>
      <c r="O506" s="130"/>
      <c r="P506" s="182"/>
    </row>
    <row r="507" spans="11:16" s="121" customFormat="1">
      <c r="K507" s="130"/>
      <c r="L507" s="130"/>
      <c r="M507" s="130"/>
      <c r="N507" s="130"/>
      <c r="O507" s="130"/>
      <c r="P507" s="182"/>
    </row>
    <row r="508" spans="11:16" s="121" customFormat="1">
      <c r="K508" s="130"/>
      <c r="L508" s="130"/>
      <c r="M508" s="130"/>
      <c r="N508" s="130"/>
      <c r="O508" s="130"/>
      <c r="P508" s="182"/>
    </row>
    <row r="509" spans="11:16" s="121" customFormat="1">
      <c r="K509" s="130"/>
      <c r="L509" s="130"/>
      <c r="M509" s="130"/>
      <c r="N509" s="130"/>
      <c r="O509" s="130"/>
      <c r="P509" s="182"/>
    </row>
    <row r="510" spans="11:16" s="121" customFormat="1">
      <c r="K510" s="130"/>
      <c r="L510" s="130"/>
      <c r="M510" s="130"/>
      <c r="N510" s="130"/>
      <c r="O510" s="130"/>
      <c r="P510" s="182"/>
    </row>
    <row r="511" spans="11:16" s="121" customFormat="1">
      <c r="K511" s="130"/>
      <c r="L511" s="130"/>
      <c r="M511" s="130"/>
      <c r="N511" s="130"/>
      <c r="O511" s="130"/>
      <c r="P511" s="182"/>
    </row>
    <row r="512" spans="11:16" s="121" customFormat="1">
      <c r="K512" s="130"/>
      <c r="L512" s="130"/>
      <c r="M512" s="130"/>
      <c r="N512" s="130"/>
      <c r="O512" s="130"/>
      <c r="P512" s="182"/>
    </row>
    <row r="513" spans="11:16" s="121" customFormat="1">
      <c r="K513" s="130"/>
      <c r="L513" s="130"/>
      <c r="M513" s="130"/>
      <c r="N513" s="130"/>
      <c r="O513" s="130"/>
      <c r="P513" s="182"/>
    </row>
    <row r="514" spans="11:16" s="121" customFormat="1">
      <c r="K514" s="130"/>
      <c r="L514" s="130"/>
      <c r="M514" s="130"/>
      <c r="N514" s="130"/>
      <c r="O514" s="130"/>
      <c r="P514" s="182"/>
    </row>
    <row r="515" spans="11:16" s="121" customFormat="1">
      <c r="K515" s="130"/>
      <c r="L515" s="130"/>
      <c r="M515" s="130"/>
      <c r="N515" s="130"/>
      <c r="O515" s="130"/>
      <c r="P515" s="182"/>
    </row>
    <row r="516" spans="11:16" s="121" customFormat="1">
      <c r="K516" s="130"/>
      <c r="L516" s="130"/>
      <c r="M516" s="130"/>
      <c r="N516" s="130"/>
      <c r="O516" s="130"/>
      <c r="P516" s="182"/>
    </row>
    <row r="517" spans="11:16" s="121" customFormat="1">
      <c r="K517" s="130"/>
      <c r="L517" s="130"/>
      <c r="M517" s="130"/>
      <c r="N517" s="130"/>
      <c r="O517" s="130"/>
      <c r="P517" s="182"/>
    </row>
    <row r="518" spans="11:16" s="121" customFormat="1">
      <c r="K518" s="130"/>
      <c r="L518" s="130"/>
      <c r="M518" s="130"/>
      <c r="N518" s="130"/>
      <c r="O518" s="130"/>
      <c r="P518" s="182"/>
    </row>
    <row r="519" spans="11:16" s="121" customFormat="1">
      <c r="K519" s="130"/>
      <c r="L519" s="130"/>
      <c r="M519" s="130"/>
      <c r="N519" s="130"/>
      <c r="O519" s="130"/>
      <c r="P519" s="182"/>
    </row>
    <row r="520" spans="11:16" s="121" customFormat="1">
      <c r="K520" s="130"/>
      <c r="L520" s="130"/>
      <c r="M520" s="130"/>
      <c r="N520" s="130"/>
      <c r="O520" s="130"/>
      <c r="P520" s="182"/>
    </row>
    <row r="521" spans="11:16" s="121" customFormat="1">
      <c r="K521" s="130"/>
      <c r="L521" s="130"/>
      <c r="M521" s="130"/>
      <c r="N521" s="130"/>
      <c r="O521" s="130"/>
      <c r="P521" s="182"/>
    </row>
    <row r="522" spans="11:16" s="121" customFormat="1">
      <c r="K522" s="130"/>
      <c r="L522" s="130"/>
      <c r="M522" s="130"/>
      <c r="N522" s="130"/>
      <c r="O522" s="130"/>
      <c r="P522" s="182"/>
    </row>
    <row r="523" spans="11:16" s="121" customFormat="1">
      <c r="K523" s="130"/>
      <c r="L523" s="130"/>
      <c r="M523" s="130"/>
      <c r="N523" s="130"/>
      <c r="O523" s="130"/>
      <c r="P523" s="182"/>
    </row>
    <row r="524" spans="11:16" s="121" customFormat="1">
      <c r="K524" s="130"/>
      <c r="L524" s="130"/>
      <c r="M524" s="130"/>
      <c r="N524" s="130"/>
      <c r="O524" s="130"/>
      <c r="P524" s="182"/>
    </row>
    <row r="525" spans="11:16" s="121" customFormat="1">
      <c r="K525" s="130"/>
      <c r="L525" s="130"/>
      <c r="M525" s="130"/>
      <c r="N525" s="130"/>
      <c r="O525" s="130"/>
      <c r="P525" s="182"/>
    </row>
    <row r="526" spans="11:16" s="121" customFormat="1">
      <c r="K526" s="130"/>
      <c r="L526" s="130"/>
      <c r="M526" s="130"/>
      <c r="N526" s="130"/>
      <c r="O526" s="130"/>
      <c r="P526" s="182"/>
    </row>
    <row r="527" spans="11:16" s="121" customFormat="1">
      <c r="K527" s="130"/>
      <c r="L527" s="130"/>
      <c r="M527" s="130"/>
      <c r="N527" s="130"/>
      <c r="O527" s="130"/>
      <c r="P527" s="182"/>
    </row>
    <row r="528" spans="11:16" s="121" customFormat="1">
      <c r="K528" s="130"/>
      <c r="L528" s="130"/>
      <c r="M528" s="130"/>
      <c r="N528" s="130"/>
      <c r="O528" s="130"/>
      <c r="P528" s="182"/>
    </row>
    <row r="529" spans="11:16" s="121" customFormat="1">
      <c r="K529" s="130"/>
      <c r="L529" s="130"/>
      <c r="M529" s="130"/>
      <c r="N529" s="130"/>
      <c r="O529" s="130"/>
      <c r="P529" s="182"/>
    </row>
    <row r="530" spans="11:16" s="121" customFormat="1">
      <c r="K530" s="130"/>
      <c r="L530" s="130"/>
      <c r="M530" s="130"/>
      <c r="N530" s="130"/>
      <c r="O530" s="130"/>
      <c r="P530" s="182"/>
    </row>
    <row r="531" spans="11:16" s="121" customFormat="1">
      <c r="K531" s="130"/>
      <c r="L531" s="130"/>
      <c r="M531" s="130"/>
      <c r="N531" s="130"/>
      <c r="O531" s="130"/>
      <c r="P531" s="182"/>
    </row>
    <row r="532" spans="11:16" s="121" customFormat="1">
      <c r="K532" s="130"/>
      <c r="L532" s="130"/>
      <c r="M532" s="130"/>
      <c r="N532" s="130"/>
      <c r="O532" s="130"/>
      <c r="P532" s="182"/>
    </row>
    <row r="533" spans="11:16" s="121" customFormat="1">
      <c r="K533" s="130"/>
      <c r="L533" s="130"/>
      <c r="M533" s="130"/>
      <c r="N533" s="130"/>
      <c r="O533" s="130"/>
      <c r="P533" s="182"/>
    </row>
    <row r="534" spans="11:16" s="121" customFormat="1">
      <c r="K534" s="130"/>
      <c r="L534" s="130"/>
      <c r="M534" s="130"/>
      <c r="N534" s="130"/>
      <c r="O534" s="130"/>
      <c r="P534" s="182"/>
    </row>
    <row r="535" spans="11:16" s="121" customFormat="1">
      <c r="K535" s="130"/>
      <c r="L535" s="130"/>
      <c r="M535" s="130"/>
      <c r="N535" s="130"/>
      <c r="O535" s="130"/>
      <c r="P535" s="182"/>
    </row>
    <row r="536" spans="11:16" s="121" customFormat="1">
      <c r="K536" s="130"/>
      <c r="L536" s="130"/>
      <c r="M536" s="130"/>
      <c r="N536" s="130"/>
      <c r="O536" s="130"/>
      <c r="P536" s="182"/>
    </row>
    <row r="537" spans="11:16" s="121" customFormat="1">
      <c r="K537" s="130"/>
      <c r="L537" s="130"/>
      <c r="M537" s="130"/>
      <c r="N537" s="130"/>
      <c r="O537" s="130"/>
      <c r="P537" s="182"/>
    </row>
    <row r="538" spans="11:16" s="121" customFormat="1">
      <c r="K538" s="130"/>
      <c r="L538" s="130"/>
      <c r="M538" s="130"/>
      <c r="N538" s="130"/>
      <c r="O538" s="130"/>
      <c r="P538" s="182"/>
    </row>
    <row r="539" spans="11:16" s="121" customFormat="1">
      <c r="K539" s="130"/>
      <c r="L539" s="130"/>
      <c r="M539" s="130"/>
      <c r="N539" s="130"/>
      <c r="O539" s="130"/>
      <c r="P539" s="182"/>
    </row>
    <row r="540" spans="11:16" s="121" customFormat="1">
      <c r="K540" s="130"/>
      <c r="L540" s="130"/>
      <c r="M540" s="130"/>
      <c r="N540" s="130"/>
      <c r="O540" s="130"/>
      <c r="P540" s="182"/>
    </row>
    <row r="541" spans="11:16" s="121" customFormat="1">
      <c r="K541" s="130"/>
      <c r="L541" s="130"/>
      <c r="M541" s="130"/>
      <c r="N541" s="130"/>
      <c r="O541" s="130"/>
      <c r="P541" s="182"/>
    </row>
    <row r="542" spans="11:16" s="121" customFormat="1">
      <c r="K542" s="130"/>
      <c r="L542" s="130"/>
      <c r="M542" s="130"/>
      <c r="N542" s="130"/>
      <c r="O542" s="130"/>
      <c r="P542" s="182"/>
    </row>
    <row r="543" spans="11:16" s="121" customFormat="1">
      <c r="K543" s="130"/>
      <c r="L543" s="130"/>
      <c r="M543" s="130"/>
      <c r="N543" s="130"/>
      <c r="O543" s="130"/>
      <c r="P543" s="182"/>
    </row>
    <row r="544" spans="11:16" s="121" customFormat="1">
      <c r="K544" s="130"/>
      <c r="L544" s="130"/>
      <c r="M544" s="130"/>
      <c r="N544" s="130"/>
      <c r="O544" s="130"/>
      <c r="P544" s="182"/>
    </row>
    <row r="545" spans="11:16" s="121" customFormat="1">
      <c r="K545" s="130"/>
      <c r="L545" s="130"/>
      <c r="M545" s="130"/>
      <c r="N545" s="130"/>
      <c r="O545" s="130"/>
      <c r="P545" s="182"/>
    </row>
    <row r="546" spans="11:16" s="121" customFormat="1">
      <c r="K546" s="130"/>
      <c r="L546" s="130"/>
      <c r="M546" s="130"/>
      <c r="N546" s="130"/>
      <c r="O546" s="130"/>
      <c r="P546" s="182"/>
    </row>
    <row r="547" spans="11:16" s="121" customFormat="1">
      <c r="K547" s="130"/>
      <c r="L547" s="130"/>
      <c r="M547" s="130"/>
      <c r="N547" s="130"/>
      <c r="O547" s="130"/>
      <c r="P547" s="182"/>
    </row>
    <row r="548" spans="11:16" s="121" customFormat="1">
      <c r="K548" s="130"/>
      <c r="L548" s="130"/>
      <c r="M548" s="130"/>
      <c r="N548" s="130"/>
      <c r="O548" s="130"/>
      <c r="P548" s="182"/>
    </row>
    <row r="549" spans="11:16" s="121" customFormat="1">
      <c r="K549" s="130"/>
      <c r="L549" s="130"/>
      <c r="M549" s="130"/>
      <c r="N549" s="130"/>
      <c r="O549" s="130"/>
      <c r="P549" s="182"/>
    </row>
    <row r="550" spans="11:16" s="121" customFormat="1">
      <c r="K550" s="130"/>
      <c r="L550" s="130"/>
      <c r="M550" s="130"/>
      <c r="N550" s="130"/>
      <c r="O550" s="130"/>
      <c r="P550" s="182"/>
    </row>
    <row r="551" spans="11:16" s="121" customFormat="1">
      <c r="K551" s="130"/>
      <c r="L551" s="130"/>
      <c r="M551" s="130"/>
      <c r="N551" s="130"/>
      <c r="O551" s="130"/>
      <c r="P551" s="182"/>
    </row>
    <row r="552" spans="11:16" s="121" customFormat="1">
      <c r="K552" s="130"/>
      <c r="L552" s="130"/>
      <c r="M552" s="130"/>
      <c r="N552" s="130"/>
      <c r="O552" s="130"/>
      <c r="P552" s="182"/>
    </row>
    <row r="553" spans="11:16" s="121" customFormat="1">
      <c r="K553" s="130"/>
      <c r="L553" s="130"/>
      <c r="M553" s="130"/>
      <c r="N553" s="130"/>
      <c r="O553" s="130"/>
      <c r="P553" s="182"/>
    </row>
    <row r="554" spans="11:16" s="121" customFormat="1">
      <c r="K554" s="130"/>
      <c r="L554" s="130"/>
      <c r="M554" s="130"/>
      <c r="N554" s="130"/>
      <c r="O554" s="130"/>
      <c r="P554" s="182"/>
    </row>
    <row r="555" spans="11:16" s="121" customFormat="1">
      <c r="K555" s="130"/>
      <c r="L555" s="130"/>
      <c r="M555" s="130"/>
      <c r="N555" s="130"/>
      <c r="O555" s="130"/>
      <c r="P555" s="182"/>
    </row>
    <row r="556" spans="11:16" s="121" customFormat="1">
      <c r="K556" s="130"/>
      <c r="L556" s="130"/>
      <c r="M556" s="130"/>
      <c r="N556" s="130"/>
      <c r="O556" s="130"/>
      <c r="P556" s="182"/>
    </row>
    <row r="557" spans="11:16" s="121" customFormat="1">
      <c r="K557" s="130"/>
      <c r="L557" s="130"/>
      <c r="M557" s="130"/>
      <c r="N557" s="130"/>
      <c r="O557" s="130"/>
      <c r="P557" s="182"/>
    </row>
    <row r="558" spans="11:16" s="121" customFormat="1">
      <c r="K558" s="130"/>
      <c r="L558" s="130"/>
      <c r="M558" s="130"/>
      <c r="N558" s="130"/>
      <c r="O558" s="130"/>
      <c r="P558" s="182"/>
    </row>
    <row r="559" spans="11:16" s="121" customFormat="1">
      <c r="K559" s="130"/>
      <c r="L559" s="130"/>
      <c r="M559" s="130"/>
      <c r="N559" s="130"/>
      <c r="O559" s="130"/>
      <c r="P559" s="182"/>
    </row>
    <row r="560" spans="11:16" s="121" customFormat="1">
      <c r="K560" s="130"/>
      <c r="L560" s="130"/>
      <c r="M560" s="130"/>
      <c r="N560" s="130"/>
      <c r="O560" s="130"/>
      <c r="P560" s="182"/>
    </row>
    <row r="561" spans="11:16" s="121" customFormat="1">
      <c r="K561" s="130"/>
      <c r="L561" s="130"/>
      <c r="M561" s="130"/>
      <c r="N561" s="130"/>
      <c r="O561" s="130"/>
      <c r="P561" s="182"/>
    </row>
    <row r="562" spans="11:16" s="121" customFormat="1">
      <c r="K562" s="130"/>
      <c r="L562" s="130"/>
      <c r="M562" s="130"/>
      <c r="N562" s="130"/>
      <c r="O562" s="130"/>
      <c r="P562" s="182"/>
    </row>
    <row r="563" spans="11:16" s="121" customFormat="1">
      <c r="K563" s="130"/>
      <c r="L563" s="130"/>
      <c r="M563" s="130"/>
      <c r="N563" s="130"/>
      <c r="O563" s="130"/>
      <c r="P563" s="182"/>
    </row>
    <row r="564" spans="11:16" s="121" customFormat="1">
      <c r="K564" s="130"/>
      <c r="L564" s="130"/>
      <c r="M564" s="130"/>
      <c r="N564" s="130"/>
      <c r="O564" s="130"/>
      <c r="P564" s="182"/>
    </row>
    <row r="565" spans="11:16" s="121" customFormat="1">
      <c r="K565" s="130"/>
      <c r="L565" s="130"/>
      <c r="M565" s="130"/>
      <c r="N565" s="130"/>
      <c r="O565" s="130"/>
      <c r="P565" s="182"/>
    </row>
    <row r="566" spans="11:16" s="121" customFormat="1">
      <c r="K566" s="130"/>
      <c r="L566" s="130"/>
      <c r="M566" s="130"/>
      <c r="N566" s="130"/>
      <c r="O566" s="130"/>
      <c r="P566" s="182"/>
    </row>
    <row r="567" spans="11:16" s="121" customFormat="1">
      <c r="K567" s="130"/>
      <c r="L567" s="130"/>
      <c r="M567" s="130"/>
      <c r="N567" s="130"/>
      <c r="O567" s="130"/>
      <c r="P567" s="182"/>
    </row>
    <row r="568" spans="11:16" s="121" customFormat="1">
      <c r="K568" s="130"/>
      <c r="L568" s="130"/>
      <c r="M568" s="130"/>
      <c r="N568" s="130"/>
      <c r="O568" s="130"/>
      <c r="P568" s="182"/>
    </row>
    <row r="569" spans="11:16" s="121" customFormat="1">
      <c r="K569" s="130"/>
      <c r="L569" s="130"/>
      <c r="M569" s="130"/>
      <c r="N569" s="130"/>
      <c r="O569" s="130"/>
      <c r="P569" s="182"/>
    </row>
    <row r="570" spans="11:16" s="121" customFormat="1">
      <c r="K570" s="130"/>
      <c r="L570" s="130"/>
      <c r="M570" s="130"/>
      <c r="N570" s="130"/>
      <c r="O570" s="130"/>
      <c r="P570" s="182"/>
    </row>
    <row r="571" spans="11:16" s="121" customFormat="1">
      <c r="K571" s="130"/>
      <c r="L571" s="130"/>
      <c r="M571" s="130"/>
      <c r="N571" s="130"/>
      <c r="O571" s="130"/>
      <c r="P571" s="182"/>
    </row>
    <row r="572" spans="11:16" s="121" customFormat="1">
      <c r="K572" s="130"/>
      <c r="L572" s="130"/>
      <c r="M572" s="130"/>
      <c r="N572" s="130"/>
      <c r="O572" s="130"/>
      <c r="P572" s="182"/>
    </row>
    <row r="573" spans="11:16" s="121" customFormat="1">
      <c r="K573" s="130"/>
      <c r="L573" s="130"/>
      <c r="M573" s="130"/>
      <c r="N573" s="130"/>
      <c r="O573" s="130"/>
      <c r="P573" s="182"/>
    </row>
    <row r="574" spans="11:16" s="121" customFormat="1">
      <c r="K574" s="130"/>
      <c r="L574" s="130"/>
      <c r="M574" s="130"/>
      <c r="N574" s="130"/>
      <c r="O574" s="130"/>
      <c r="P574" s="182"/>
    </row>
    <row r="575" spans="11:16" s="121" customFormat="1">
      <c r="K575" s="130"/>
      <c r="L575" s="130"/>
      <c r="M575" s="130"/>
      <c r="N575" s="130"/>
      <c r="O575" s="130"/>
      <c r="P575" s="182"/>
    </row>
    <row r="576" spans="11:16" s="121" customFormat="1">
      <c r="K576" s="130"/>
      <c r="L576" s="130"/>
      <c r="M576" s="130"/>
      <c r="N576" s="130"/>
      <c r="O576" s="130"/>
      <c r="P576" s="182"/>
    </row>
    <row r="577" spans="11:16" s="121" customFormat="1">
      <c r="K577" s="130"/>
      <c r="L577" s="130"/>
      <c r="M577" s="130"/>
      <c r="N577" s="130"/>
      <c r="O577" s="130"/>
      <c r="P577" s="182"/>
    </row>
    <row r="578" spans="11:16" s="121" customFormat="1">
      <c r="K578" s="130"/>
      <c r="L578" s="130"/>
      <c r="M578" s="130"/>
      <c r="N578" s="130"/>
      <c r="O578" s="130"/>
      <c r="P578" s="182"/>
    </row>
    <row r="579" spans="11:16" s="121" customFormat="1">
      <c r="K579" s="130"/>
      <c r="L579" s="130"/>
      <c r="M579" s="130"/>
      <c r="N579" s="130"/>
      <c r="O579" s="130"/>
      <c r="P579" s="182"/>
    </row>
    <row r="580" spans="11:16" s="121" customFormat="1">
      <c r="K580" s="130"/>
      <c r="L580" s="130"/>
      <c r="M580" s="130"/>
      <c r="N580" s="130"/>
      <c r="O580" s="130"/>
      <c r="P580" s="182"/>
    </row>
    <row r="581" spans="11:16" s="121" customFormat="1">
      <c r="K581" s="130"/>
      <c r="L581" s="130"/>
      <c r="M581" s="130"/>
      <c r="N581" s="130"/>
      <c r="O581" s="130"/>
      <c r="P581" s="182"/>
    </row>
    <row r="582" spans="11:16" s="121" customFormat="1">
      <c r="K582" s="130"/>
      <c r="L582" s="130"/>
      <c r="M582" s="130"/>
      <c r="N582" s="130"/>
      <c r="O582" s="130"/>
      <c r="P582" s="182"/>
    </row>
    <row r="583" spans="11:16" s="121" customFormat="1">
      <c r="K583" s="130"/>
      <c r="L583" s="130"/>
      <c r="M583" s="130"/>
      <c r="N583" s="130"/>
      <c r="O583" s="130"/>
      <c r="P583" s="182"/>
    </row>
    <row r="584" spans="11:16" s="121" customFormat="1">
      <c r="K584" s="130"/>
      <c r="L584" s="130"/>
      <c r="M584" s="130"/>
      <c r="N584" s="130"/>
      <c r="O584" s="130"/>
      <c r="P584" s="182"/>
    </row>
    <row r="585" spans="11:16" s="121" customFormat="1">
      <c r="K585" s="130"/>
      <c r="L585" s="130"/>
      <c r="M585" s="130"/>
      <c r="N585" s="130"/>
      <c r="O585" s="130"/>
      <c r="P585" s="182"/>
    </row>
    <row r="586" spans="11:16" s="121" customFormat="1">
      <c r="K586" s="130"/>
      <c r="L586" s="130"/>
      <c r="M586" s="130"/>
      <c r="N586" s="130"/>
      <c r="O586" s="130"/>
      <c r="P586" s="182"/>
    </row>
    <row r="587" spans="11:16" s="121" customFormat="1">
      <c r="K587" s="130"/>
      <c r="L587" s="130"/>
      <c r="M587" s="130"/>
      <c r="N587" s="130"/>
      <c r="O587" s="130"/>
      <c r="P587" s="182"/>
    </row>
    <row r="588" spans="11:16" s="121" customFormat="1">
      <c r="K588" s="130"/>
      <c r="L588" s="130"/>
      <c r="M588" s="130"/>
      <c r="N588" s="130"/>
      <c r="O588" s="130"/>
      <c r="P588" s="182"/>
    </row>
    <row r="589" spans="11:16" s="121" customFormat="1">
      <c r="K589" s="130"/>
      <c r="L589" s="130"/>
      <c r="M589" s="130"/>
      <c r="N589" s="130"/>
      <c r="O589" s="130"/>
      <c r="P589" s="182"/>
    </row>
    <row r="590" spans="11:16" s="121" customFormat="1">
      <c r="K590" s="130"/>
      <c r="L590" s="130"/>
      <c r="M590" s="130"/>
      <c r="N590" s="130"/>
      <c r="O590" s="130"/>
      <c r="P590" s="182"/>
    </row>
    <row r="591" spans="11:16" s="121" customFormat="1">
      <c r="K591" s="130"/>
      <c r="L591" s="130"/>
      <c r="M591" s="130"/>
      <c r="N591" s="130"/>
      <c r="O591" s="130"/>
      <c r="P591" s="182"/>
    </row>
    <row r="592" spans="11:16" s="121" customFormat="1">
      <c r="K592" s="130"/>
      <c r="L592" s="130"/>
      <c r="M592" s="130"/>
      <c r="N592" s="130"/>
      <c r="O592" s="130"/>
      <c r="P592" s="182"/>
    </row>
    <row r="593" spans="11:16" s="121" customFormat="1">
      <c r="K593" s="130"/>
      <c r="L593" s="130"/>
      <c r="M593" s="130"/>
      <c r="N593" s="130"/>
      <c r="O593" s="130"/>
      <c r="P593" s="182"/>
    </row>
    <row r="594" spans="11:16" s="121" customFormat="1">
      <c r="K594" s="130"/>
      <c r="L594" s="130"/>
      <c r="M594" s="130"/>
      <c r="N594" s="130"/>
      <c r="O594" s="130"/>
      <c r="P594" s="182"/>
    </row>
    <row r="595" spans="11:16" s="121" customFormat="1">
      <c r="K595" s="130"/>
      <c r="L595" s="130"/>
      <c r="M595" s="130"/>
      <c r="N595" s="130"/>
      <c r="O595" s="130"/>
      <c r="P595" s="182"/>
    </row>
    <row r="596" spans="11:16" s="121" customFormat="1">
      <c r="K596" s="130"/>
      <c r="L596" s="130"/>
      <c r="M596" s="130"/>
      <c r="N596" s="130"/>
      <c r="O596" s="130"/>
      <c r="P596" s="182"/>
    </row>
    <row r="597" spans="11:16" s="121" customFormat="1">
      <c r="K597" s="130"/>
      <c r="L597" s="130"/>
      <c r="M597" s="130"/>
      <c r="N597" s="130"/>
      <c r="O597" s="130"/>
      <c r="P597" s="182"/>
    </row>
    <row r="598" spans="11:16" s="121" customFormat="1">
      <c r="K598" s="130"/>
      <c r="L598" s="130"/>
      <c r="M598" s="130"/>
      <c r="N598" s="130"/>
      <c r="O598" s="130"/>
      <c r="P598" s="182"/>
    </row>
    <row r="599" spans="11:16" s="121" customFormat="1">
      <c r="K599" s="130"/>
      <c r="L599" s="130"/>
      <c r="M599" s="130"/>
      <c r="N599" s="130"/>
      <c r="O599" s="130"/>
      <c r="P599" s="182"/>
    </row>
    <row r="600" spans="11:16" s="121" customFormat="1">
      <c r="K600" s="130"/>
      <c r="L600" s="130"/>
      <c r="M600" s="130"/>
      <c r="N600" s="130"/>
      <c r="O600" s="130"/>
      <c r="P600" s="182"/>
    </row>
    <row r="601" spans="11:16" s="121" customFormat="1">
      <c r="K601" s="130"/>
      <c r="L601" s="130"/>
      <c r="M601" s="130"/>
      <c r="N601" s="130"/>
      <c r="O601" s="130"/>
      <c r="P601" s="182"/>
    </row>
    <row r="602" spans="11:16" s="121" customFormat="1">
      <c r="K602" s="130"/>
      <c r="L602" s="130"/>
      <c r="M602" s="130"/>
      <c r="N602" s="130"/>
      <c r="O602" s="130"/>
      <c r="P602" s="182"/>
    </row>
    <row r="603" spans="11:16" s="121" customFormat="1">
      <c r="K603" s="130"/>
      <c r="L603" s="130"/>
      <c r="M603" s="130"/>
      <c r="N603" s="130"/>
      <c r="O603" s="130"/>
      <c r="P603" s="182"/>
    </row>
    <row r="604" spans="11:16" s="121" customFormat="1">
      <c r="K604" s="130"/>
      <c r="L604" s="130"/>
      <c r="M604" s="130"/>
      <c r="N604" s="130"/>
      <c r="O604" s="130"/>
      <c r="P604" s="182"/>
    </row>
    <row r="605" spans="11:16" s="121" customFormat="1">
      <c r="K605" s="130"/>
      <c r="L605" s="130"/>
      <c r="M605" s="130"/>
      <c r="N605" s="130"/>
      <c r="O605" s="130"/>
      <c r="P605" s="182"/>
    </row>
    <row r="606" spans="11:16" s="121" customFormat="1">
      <c r="K606" s="130"/>
      <c r="L606" s="130"/>
      <c r="M606" s="130"/>
      <c r="N606" s="130"/>
      <c r="O606" s="130"/>
      <c r="P606" s="182"/>
    </row>
    <row r="607" spans="11:16" s="121" customFormat="1">
      <c r="K607" s="130"/>
      <c r="L607" s="130"/>
      <c r="M607" s="130"/>
      <c r="N607" s="130"/>
      <c r="O607" s="130"/>
      <c r="P607" s="182"/>
    </row>
    <row r="608" spans="11:16" s="121" customFormat="1">
      <c r="K608" s="130"/>
      <c r="L608" s="130"/>
      <c r="M608" s="130"/>
      <c r="N608" s="130"/>
      <c r="O608" s="130"/>
      <c r="P608" s="182"/>
    </row>
    <row r="609" spans="11:16" s="121" customFormat="1">
      <c r="K609" s="130"/>
      <c r="L609" s="130"/>
      <c r="M609" s="130"/>
      <c r="N609" s="130"/>
      <c r="O609" s="130"/>
      <c r="P609" s="182"/>
    </row>
    <row r="610" spans="11:16" s="121" customFormat="1">
      <c r="K610" s="130"/>
      <c r="L610" s="130"/>
      <c r="M610" s="130"/>
      <c r="N610" s="130"/>
      <c r="O610" s="130"/>
      <c r="P610" s="182"/>
    </row>
    <row r="611" spans="11:16" s="121" customFormat="1">
      <c r="K611" s="130"/>
      <c r="L611" s="130"/>
      <c r="M611" s="130"/>
      <c r="N611" s="130"/>
      <c r="O611" s="130"/>
      <c r="P611" s="182"/>
    </row>
    <row r="612" spans="11:16" s="121" customFormat="1">
      <c r="K612" s="130"/>
      <c r="L612" s="130"/>
      <c r="M612" s="130"/>
      <c r="N612" s="130"/>
      <c r="O612" s="130"/>
      <c r="P612" s="182"/>
    </row>
    <row r="613" spans="11:16" s="121" customFormat="1">
      <c r="K613" s="130"/>
      <c r="L613" s="130"/>
      <c r="M613" s="130"/>
      <c r="N613" s="130"/>
      <c r="O613" s="130"/>
      <c r="P613" s="182"/>
    </row>
    <row r="614" spans="11:16" s="121" customFormat="1">
      <c r="K614" s="130"/>
      <c r="L614" s="130"/>
      <c r="M614" s="130"/>
      <c r="N614" s="130"/>
      <c r="O614" s="130"/>
      <c r="P614" s="182"/>
    </row>
    <row r="615" spans="11:16" s="121" customFormat="1">
      <c r="K615" s="130"/>
      <c r="L615" s="130"/>
      <c r="M615" s="130"/>
      <c r="N615" s="130"/>
      <c r="O615" s="130"/>
      <c r="P615" s="182"/>
    </row>
    <row r="616" spans="11:16" s="121" customFormat="1">
      <c r="K616" s="130"/>
      <c r="L616" s="130"/>
      <c r="M616" s="130"/>
      <c r="N616" s="130"/>
      <c r="O616" s="130"/>
      <c r="P616" s="182"/>
    </row>
    <row r="617" spans="11:16" s="121" customFormat="1">
      <c r="K617" s="130"/>
      <c r="L617" s="130"/>
      <c r="M617" s="130"/>
      <c r="N617" s="130"/>
      <c r="O617" s="130"/>
      <c r="P617" s="182"/>
    </row>
    <row r="618" spans="11:16" s="121" customFormat="1">
      <c r="K618" s="130"/>
      <c r="L618" s="130"/>
      <c r="M618" s="130"/>
      <c r="N618" s="130"/>
      <c r="O618" s="130"/>
      <c r="P618" s="182"/>
    </row>
    <row r="619" spans="11:16" s="121" customFormat="1">
      <c r="K619" s="130"/>
      <c r="L619" s="130"/>
      <c r="M619" s="130"/>
      <c r="N619" s="130"/>
      <c r="O619" s="130"/>
      <c r="P619" s="182"/>
    </row>
    <row r="620" spans="11:16" s="121" customFormat="1">
      <c r="K620" s="130"/>
      <c r="L620" s="130"/>
      <c r="M620" s="130"/>
      <c r="N620" s="130"/>
      <c r="O620" s="130"/>
      <c r="P620" s="182"/>
    </row>
    <row r="621" spans="11:16" s="121" customFormat="1">
      <c r="K621" s="130"/>
      <c r="L621" s="130"/>
      <c r="M621" s="130"/>
      <c r="N621" s="130"/>
      <c r="O621" s="130"/>
      <c r="P621" s="182"/>
    </row>
    <row r="622" spans="11:16" s="121" customFormat="1">
      <c r="K622" s="130"/>
      <c r="L622" s="130"/>
      <c r="M622" s="130"/>
      <c r="N622" s="130"/>
      <c r="O622" s="130"/>
      <c r="P622" s="182"/>
    </row>
    <row r="623" spans="11:16" s="121" customFormat="1">
      <c r="K623" s="130"/>
      <c r="L623" s="130"/>
      <c r="M623" s="130"/>
      <c r="N623" s="130"/>
      <c r="O623" s="130"/>
      <c r="P623" s="182"/>
    </row>
    <row r="624" spans="11:16" s="121" customFormat="1">
      <c r="K624" s="130"/>
      <c r="L624" s="130"/>
      <c r="M624" s="130"/>
      <c r="N624" s="130"/>
      <c r="O624" s="130"/>
      <c r="P624" s="182"/>
    </row>
    <row r="625" spans="11:16" s="121" customFormat="1">
      <c r="K625" s="130"/>
      <c r="L625" s="130"/>
      <c r="M625" s="130"/>
      <c r="N625" s="130"/>
      <c r="O625" s="130"/>
      <c r="P625" s="182"/>
    </row>
    <row r="626" spans="11:16" s="121" customFormat="1">
      <c r="K626" s="130"/>
      <c r="L626" s="130"/>
      <c r="M626" s="130"/>
      <c r="N626" s="130"/>
      <c r="O626" s="130"/>
      <c r="P626" s="182"/>
    </row>
    <row r="627" spans="11:16" s="121" customFormat="1">
      <c r="K627" s="130"/>
      <c r="L627" s="130"/>
      <c r="M627" s="130"/>
      <c r="N627" s="130"/>
      <c r="O627" s="130"/>
      <c r="P627" s="182"/>
    </row>
    <row r="628" spans="11:16" s="121" customFormat="1">
      <c r="K628" s="130"/>
      <c r="L628" s="130"/>
      <c r="M628" s="130"/>
      <c r="N628" s="130"/>
      <c r="O628" s="130"/>
      <c r="P628" s="182"/>
    </row>
    <row r="629" spans="11:16" s="121" customFormat="1">
      <c r="K629" s="130"/>
      <c r="L629" s="130"/>
      <c r="M629" s="130"/>
      <c r="N629" s="130"/>
      <c r="O629" s="130"/>
      <c r="P629" s="182"/>
    </row>
    <row r="630" spans="11:16" s="121" customFormat="1">
      <c r="K630" s="130"/>
      <c r="L630" s="130"/>
      <c r="M630" s="130"/>
      <c r="N630" s="130"/>
      <c r="O630" s="130"/>
      <c r="P630" s="182"/>
    </row>
    <row r="631" spans="11:16" s="121" customFormat="1">
      <c r="K631" s="130"/>
      <c r="L631" s="130"/>
      <c r="M631" s="130"/>
      <c r="N631" s="130"/>
      <c r="O631" s="130"/>
      <c r="P631" s="182"/>
    </row>
    <row r="632" spans="11:16" s="121" customFormat="1">
      <c r="K632" s="130"/>
      <c r="L632" s="130"/>
      <c r="M632" s="130"/>
      <c r="N632" s="130"/>
      <c r="O632" s="130"/>
      <c r="P632" s="182"/>
    </row>
    <row r="633" spans="11:16" s="121" customFormat="1">
      <c r="K633" s="130"/>
      <c r="L633" s="130"/>
      <c r="M633" s="130"/>
      <c r="N633" s="130"/>
      <c r="O633" s="130"/>
      <c r="P633" s="182"/>
    </row>
    <row r="634" spans="11:16" s="121" customFormat="1">
      <c r="K634" s="130"/>
      <c r="L634" s="130"/>
      <c r="M634" s="130"/>
      <c r="N634" s="130"/>
      <c r="O634" s="130"/>
      <c r="P634" s="182"/>
    </row>
    <row r="635" spans="11:16" s="121" customFormat="1">
      <c r="K635" s="130"/>
      <c r="L635" s="130"/>
      <c r="M635" s="130"/>
      <c r="N635" s="130"/>
      <c r="O635" s="130"/>
      <c r="P635" s="182"/>
    </row>
    <row r="636" spans="11:16" s="121" customFormat="1">
      <c r="K636" s="130"/>
      <c r="L636" s="130"/>
      <c r="M636" s="130"/>
      <c r="N636" s="130"/>
      <c r="O636" s="130"/>
      <c r="P636" s="182"/>
    </row>
    <row r="637" spans="11:16" s="121" customFormat="1">
      <c r="K637" s="130"/>
      <c r="L637" s="130"/>
      <c r="M637" s="130"/>
      <c r="N637" s="130"/>
      <c r="O637" s="130"/>
      <c r="P637" s="182"/>
    </row>
    <row r="638" spans="11:16" s="121" customFormat="1">
      <c r="K638" s="130"/>
      <c r="L638" s="130"/>
      <c r="M638" s="130"/>
      <c r="N638" s="130"/>
      <c r="O638" s="130"/>
      <c r="P638" s="182"/>
    </row>
    <row r="639" spans="11:16" s="121" customFormat="1">
      <c r="K639" s="130"/>
      <c r="L639" s="130"/>
      <c r="M639" s="130"/>
      <c r="N639" s="130"/>
      <c r="O639" s="130"/>
      <c r="P639" s="182"/>
    </row>
    <row r="640" spans="11:16" s="121" customFormat="1">
      <c r="K640" s="130"/>
      <c r="L640" s="130"/>
      <c r="M640" s="130"/>
      <c r="N640" s="130"/>
      <c r="O640" s="130"/>
      <c r="P640" s="182"/>
    </row>
    <row r="641" spans="11:16" s="121" customFormat="1">
      <c r="K641" s="130"/>
      <c r="L641" s="130"/>
      <c r="M641" s="130"/>
      <c r="N641" s="130"/>
      <c r="O641" s="130"/>
      <c r="P641" s="182"/>
    </row>
    <row r="642" spans="11:16" s="121" customFormat="1">
      <c r="K642" s="130"/>
      <c r="L642" s="130"/>
      <c r="M642" s="130"/>
      <c r="N642" s="130"/>
      <c r="O642" s="130"/>
      <c r="P642" s="182"/>
    </row>
    <row r="643" spans="11:16" s="121" customFormat="1">
      <c r="K643" s="130"/>
      <c r="L643" s="130"/>
      <c r="M643" s="130"/>
      <c r="N643" s="130"/>
      <c r="O643" s="130"/>
      <c r="P643" s="182"/>
    </row>
    <row r="644" spans="11:16" s="121" customFormat="1">
      <c r="K644" s="130"/>
      <c r="L644" s="130"/>
      <c r="M644" s="130"/>
      <c r="N644" s="130"/>
      <c r="O644" s="130"/>
      <c r="P644" s="182"/>
    </row>
    <row r="645" spans="11:16" s="121" customFormat="1">
      <c r="K645" s="130"/>
      <c r="L645" s="130"/>
      <c r="M645" s="130"/>
      <c r="N645" s="130"/>
      <c r="O645" s="130"/>
      <c r="P645" s="182"/>
    </row>
    <row r="646" spans="11:16" s="121" customFormat="1">
      <c r="K646" s="130"/>
      <c r="L646" s="130"/>
      <c r="M646" s="130"/>
      <c r="N646" s="130"/>
      <c r="O646" s="130"/>
      <c r="P646" s="182"/>
    </row>
    <row r="647" spans="11:16" s="121" customFormat="1">
      <c r="K647" s="130"/>
      <c r="L647" s="130"/>
      <c r="M647" s="130"/>
      <c r="N647" s="130"/>
      <c r="O647" s="130"/>
      <c r="P647" s="182"/>
    </row>
    <row r="648" spans="11:16" s="121" customFormat="1">
      <c r="K648" s="130"/>
      <c r="L648" s="130"/>
      <c r="M648" s="130"/>
      <c r="N648" s="130"/>
      <c r="O648" s="130"/>
      <c r="P648" s="182"/>
    </row>
    <row r="649" spans="11:16" s="121" customFormat="1">
      <c r="K649" s="130"/>
      <c r="L649" s="130"/>
      <c r="M649" s="130"/>
      <c r="N649" s="130"/>
      <c r="O649" s="130"/>
      <c r="P649" s="182"/>
    </row>
    <row r="650" spans="11:16" s="121" customFormat="1">
      <c r="K650" s="130"/>
      <c r="L650" s="130"/>
      <c r="M650" s="130"/>
      <c r="N650" s="130"/>
      <c r="O650" s="130"/>
      <c r="P650" s="182"/>
    </row>
    <row r="651" spans="11:16" s="121" customFormat="1">
      <c r="K651" s="130"/>
      <c r="L651" s="130"/>
      <c r="M651" s="130"/>
      <c r="N651" s="130"/>
      <c r="O651" s="130"/>
      <c r="P651" s="182"/>
    </row>
    <row r="652" spans="11:16" s="121" customFormat="1">
      <c r="K652" s="130"/>
      <c r="L652" s="130"/>
      <c r="M652" s="130"/>
      <c r="N652" s="130"/>
      <c r="O652" s="130"/>
      <c r="P652" s="182"/>
    </row>
    <row r="653" spans="11:16" s="121" customFormat="1">
      <c r="K653" s="130"/>
      <c r="L653" s="130"/>
      <c r="M653" s="130"/>
      <c r="N653" s="130"/>
      <c r="O653" s="130"/>
      <c r="P653" s="182"/>
    </row>
    <row r="654" spans="11:16" s="121" customFormat="1">
      <c r="K654" s="130"/>
      <c r="L654" s="130"/>
      <c r="M654" s="130"/>
      <c r="N654" s="130"/>
      <c r="O654" s="130"/>
      <c r="P654" s="182"/>
    </row>
    <row r="655" spans="11:16" s="121" customFormat="1">
      <c r="K655" s="130"/>
      <c r="L655" s="130"/>
      <c r="M655" s="130"/>
      <c r="N655" s="130"/>
      <c r="O655" s="130"/>
      <c r="P655" s="182"/>
    </row>
    <row r="656" spans="11:16" s="121" customFormat="1">
      <c r="K656" s="130"/>
      <c r="L656" s="130"/>
      <c r="M656" s="130"/>
      <c r="N656" s="130"/>
      <c r="O656" s="130"/>
      <c r="P656" s="182"/>
    </row>
    <row r="657" spans="11:16" s="121" customFormat="1">
      <c r="K657" s="130"/>
      <c r="L657" s="130"/>
      <c r="M657" s="130"/>
      <c r="N657" s="130"/>
      <c r="O657" s="130"/>
      <c r="P657" s="182"/>
    </row>
    <row r="658" spans="11:16" s="121" customFormat="1">
      <c r="K658" s="130"/>
      <c r="L658" s="130"/>
      <c r="M658" s="130"/>
      <c r="N658" s="130"/>
      <c r="O658" s="130"/>
      <c r="P658" s="182"/>
    </row>
    <row r="659" spans="11:16" s="121" customFormat="1">
      <c r="K659" s="130"/>
      <c r="L659" s="130"/>
      <c r="M659" s="130"/>
      <c r="N659" s="130"/>
      <c r="O659" s="130"/>
      <c r="P659" s="182"/>
    </row>
    <row r="660" spans="11:16" s="121" customFormat="1">
      <c r="K660" s="130"/>
      <c r="L660" s="130"/>
      <c r="M660" s="130"/>
      <c r="N660" s="130"/>
      <c r="O660" s="130"/>
      <c r="P660" s="182"/>
    </row>
    <row r="661" spans="11:16" s="121" customFormat="1">
      <c r="K661" s="130"/>
      <c r="L661" s="130"/>
      <c r="M661" s="130"/>
      <c r="N661" s="130"/>
      <c r="O661" s="130"/>
      <c r="P661" s="182"/>
    </row>
    <row r="662" spans="11:16" s="121" customFormat="1">
      <c r="K662" s="130"/>
      <c r="L662" s="130"/>
      <c r="M662" s="130"/>
      <c r="N662" s="130"/>
      <c r="O662" s="130"/>
      <c r="P662" s="182"/>
    </row>
    <row r="663" spans="11:16" s="121" customFormat="1">
      <c r="K663" s="130"/>
      <c r="L663" s="130"/>
      <c r="M663" s="130"/>
      <c r="N663" s="130"/>
      <c r="O663" s="130"/>
      <c r="P663" s="182"/>
    </row>
    <row r="664" spans="11:16" s="121" customFormat="1">
      <c r="K664" s="130"/>
      <c r="L664" s="130"/>
      <c r="M664" s="130"/>
      <c r="N664" s="130"/>
      <c r="O664" s="130"/>
      <c r="P664" s="182"/>
    </row>
    <row r="665" spans="11:16" s="121" customFormat="1">
      <c r="K665" s="130"/>
      <c r="L665" s="130"/>
      <c r="M665" s="130"/>
      <c r="N665" s="130"/>
      <c r="O665" s="130"/>
      <c r="P665" s="182"/>
    </row>
    <row r="666" spans="11:16" s="121" customFormat="1">
      <c r="K666" s="130"/>
      <c r="L666" s="130"/>
      <c r="M666" s="130"/>
      <c r="N666" s="130"/>
      <c r="O666" s="130"/>
      <c r="P666" s="182"/>
    </row>
    <row r="667" spans="11:16" s="121" customFormat="1">
      <c r="K667" s="130"/>
      <c r="L667" s="130"/>
      <c r="M667" s="130"/>
      <c r="N667" s="130"/>
      <c r="O667" s="130"/>
      <c r="P667" s="182"/>
    </row>
    <row r="668" spans="11:16" s="121" customFormat="1">
      <c r="K668" s="130"/>
      <c r="L668" s="130"/>
      <c r="M668" s="130"/>
      <c r="N668" s="130"/>
      <c r="O668" s="130"/>
      <c r="P668" s="182"/>
    </row>
    <row r="669" spans="11:16" s="121" customFormat="1">
      <c r="K669" s="130"/>
      <c r="L669" s="130"/>
      <c r="M669" s="130"/>
      <c r="N669" s="130"/>
      <c r="O669" s="130"/>
      <c r="P669" s="182"/>
    </row>
    <row r="670" spans="11:16" s="121" customFormat="1">
      <c r="K670" s="130"/>
      <c r="L670" s="130"/>
      <c r="M670" s="130"/>
      <c r="N670" s="130"/>
      <c r="O670" s="130"/>
      <c r="P670" s="182"/>
    </row>
    <row r="671" spans="11:16" s="121" customFormat="1">
      <c r="K671" s="130"/>
      <c r="L671" s="130"/>
      <c r="M671" s="130"/>
      <c r="N671" s="130"/>
      <c r="O671" s="130"/>
      <c r="P671" s="182"/>
    </row>
    <row r="672" spans="11:16" s="121" customFormat="1">
      <c r="K672" s="130"/>
      <c r="L672" s="130"/>
      <c r="M672" s="130"/>
      <c r="N672" s="130"/>
      <c r="O672" s="130"/>
      <c r="P672" s="182"/>
    </row>
    <row r="673" spans="11:16" s="121" customFormat="1">
      <c r="K673" s="130"/>
      <c r="L673" s="130"/>
      <c r="M673" s="130"/>
      <c r="N673" s="130"/>
      <c r="O673" s="130"/>
      <c r="P673" s="182"/>
    </row>
    <row r="674" spans="11:16" s="121" customFormat="1">
      <c r="K674" s="130"/>
      <c r="L674" s="130"/>
      <c r="M674" s="130"/>
      <c r="N674" s="130"/>
      <c r="O674" s="130"/>
      <c r="P674" s="182"/>
    </row>
    <row r="675" spans="11:16" s="121" customFormat="1">
      <c r="K675" s="130"/>
      <c r="L675" s="130"/>
      <c r="M675" s="130"/>
      <c r="N675" s="130"/>
      <c r="O675" s="130"/>
      <c r="P675" s="182"/>
    </row>
    <row r="676" spans="11:16" s="121" customFormat="1">
      <c r="K676" s="130"/>
      <c r="L676" s="130"/>
      <c r="M676" s="130"/>
      <c r="N676" s="130"/>
      <c r="O676" s="130"/>
      <c r="P676" s="182"/>
    </row>
    <row r="677" spans="11:16" s="121" customFormat="1">
      <c r="K677" s="130"/>
      <c r="L677" s="130"/>
      <c r="M677" s="130"/>
      <c r="N677" s="130"/>
      <c r="O677" s="130"/>
      <c r="P677" s="182"/>
    </row>
    <row r="678" spans="11:16" s="121" customFormat="1">
      <c r="K678" s="130"/>
      <c r="L678" s="130"/>
      <c r="M678" s="130"/>
      <c r="N678" s="130"/>
      <c r="O678" s="130"/>
      <c r="P678" s="182"/>
    </row>
    <row r="679" spans="11:16" s="121" customFormat="1">
      <c r="K679" s="130"/>
      <c r="L679" s="130"/>
      <c r="M679" s="130"/>
      <c r="N679" s="130"/>
      <c r="O679" s="130"/>
      <c r="P679" s="182"/>
    </row>
    <row r="680" spans="11:16" s="121" customFormat="1">
      <c r="K680" s="130"/>
      <c r="L680" s="130"/>
      <c r="M680" s="130"/>
      <c r="N680" s="130"/>
      <c r="O680" s="130"/>
      <c r="P680" s="182"/>
    </row>
    <row r="681" spans="11:16" s="121" customFormat="1">
      <c r="K681" s="130"/>
      <c r="L681" s="130"/>
      <c r="M681" s="130"/>
      <c r="N681" s="130"/>
      <c r="O681" s="130"/>
      <c r="P681" s="182"/>
    </row>
    <row r="682" spans="11:16" s="121" customFormat="1">
      <c r="K682" s="130"/>
      <c r="L682" s="130"/>
      <c r="M682" s="130"/>
      <c r="N682" s="130"/>
      <c r="O682" s="130"/>
      <c r="P682" s="182"/>
    </row>
    <row r="683" spans="11:16" s="121" customFormat="1">
      <c r="K683" s="130"/>
      <c r="L683" s="130"/>
      <c r="M683" s="130"/>
      <c r="N683" s="130"/>
      <c r="O683" s="130"/>
      <c r="P683" s="182"/>
    </row>
    <row r="684" spans="11:16" s="121" customFormat="1">
      <c r="K684" s="130"/>
      <c r="L684" s="130"/>
      <c r="M684" s="130"/>
      <c r="N684" s="130"/>
      <c r="O684" s="130"/>
      <c r="P684" s="182"/>
    </row>
    <row r="685" spans="11:16" s="121" customFormat="1">
      <c r="K685" s="130"/>
      <c r="L685" s="130"/>
      <c r="M685" s="130"/>
      <c r="N685" s="130"/>
      <c r="O685" s="130"/>
      <c r="P685" s="182"/>
    </row>
    <row r="686" spans="11:16" s="121" customFormat="1">
      <c r="K686" s="130"/>
      <c r="L686" s="130"/>
      <c r="M686" s="130"/>
      <c r="N686" s="130"/>
      <c r="O686" s="130"/>
      <c r="P686" s="182"/>
    </row>
    <row r="687" spans="11:16" s="121" customFormat="1">
      <c r="K687" s="130"/>
      <c r="L687" s="130"/>
      <c r="M687" s="130"/>
      <c r="N687" s="130"/>
      <c r="O687" s="130"/>
      <c r="P687" s="182"/>
    </row>
    <row r="688" spans="11:16" s="121" customFormat="1">
      <c r="K688" s="130"/>
      <c r="L688" s="130"/>
      <c r="M688" s="130"/>
      <c r="N688" s="130"/>
      <c r="O688" s="130"/>
      <c r="P688" s="182"/>
    </row>
    <row r="689" spans="11:16" s="121" customFormat="1">
      <c r="K689" s="130"/>
      <c r="L689" s="130"/>
      <c r="M689" s="130"/>
      <c r="N689" s="130"/>
      <c r="O689" s="130"/>
      <c r="P689" s="182"/>
    </row>
    <row r="690" spans="11:16" s="121" customFormat="1">
      <c r="K690" s="130"/>
      <c r="L690" s="130"/>
      <c r="M690" s="130"/>
      <c r="N690" s="130"/>
      <c r="O690" s="130"/>
      <c r="P690" s="182"/>
    </row>
    <row r="691" spans="11:16" s="121" customFormat="1">
      <c r="K691" s="130"/>
      <c r="L691" s="130"/>
      <c r="M691" s="130"/>
      <c r="N691" s="130"/>
      <c r="O691" s="130"/>
      <c r="P691" s="182"/>
    </row>
    <row r="692" spans="11:16" s="121" customFormat="1">
      <c r="K692" s="130"/>
      <c r="L692" s="130"/>
      <c r="M692" s="130"/>
      <c r="N692" s="130"/>
      <c r="O692" s="130"/>
      <c r="P692" s="182"/>
    </row>
    <row r="693" spans="11:16" s="121" customFormat="1">
      <c r="K693" s="130"/>
      <c r="L693" s="130"/>
      <c r="M693" s="130"/>
      <c r="N693" s="130"/>
      <c r="O693" s="130"/>
      <c r="P693" s="182"/>
    </row>
    <row r="694" spans="11:16" s="121" customFormat="1">
      <c r="K694" s="130"/>
      <c r="L694" s="130"/>
      <c r="M694" s="130"/>
      <c r="N694" s="130"/>
      <c r="O694" s="130"/>
      <c r="P694" s="182"/>
    </row>
    <row r="695" spans="11:16" s="121" customFormat="1">
      <c r="K695" s="130"/>
      <c r="L695" s="130"/>
      <c r="M695" s="130"/>
      <c r="N695" s="130"/>
      <c r="O695" s="130"/>
      <c r="P695" s="182"/>
    </row>
    <row r="696" spans="11:16" s="121" customFormat="1">
      <c r="K696" s="130"/>
      <c r="L696" s="130"/>
      <c r="M696" s="130"/>
      <c r="N696" s="130"/>
      <c r="O696" s="130"/>
      <c r="P696" s="182"/>
    </row>
    <row r="697" spans="11:16" s="121" customFormat="1">
      <c r="K697" s="130"/>
      <c r="L697" s="130"/>
      <c r="M697" s="130"/>
      <c r="N697" s="130"/>
      <c r="O697" s="130"/>
      <c r="P697" s="182"/>
    </row>
    <row r="698" spans="11:16" s="121" customFormat="1">
      <c r="K698" s="130"/>
      <c r="L698" s="130"/>
      <c r="M698" s="130"/>
      <c r="N698" s="130"/>
      <c r="O698" s="130"/>
      <c r="P698" s="182"/>
    </row>
    <row r="699" spans="11:16" s="121" customFormat="1">
      <c r="K699" s="130"/>
      <c r="L699" s="130"/>
      <c r="M699" s="130"/>
      <c r="N699" s="130"/>
      <c r="O699" s="130"/>
      <c r="P699" s="182"/>
    </row>
    <row r="700" spans="11:16" s="121" customFormat="1">
      <c r="K700" s="130"/>
      <c r="L700" s="130"/>
      <c r="M700" s="130"/>
      <c r="N700" s="130"/>
      <c r="O700" s="130"/>
      <c r="P700" s="182"/>
    </row>
    <row r="701" spans="11:16" s="121" customFormat="1">
      <c r="K701" s="130"/>
      <c r="L701" s="130"/>
      <c r="M701" s="130"/>
      <c r="N701" s="130"/>
      <c r="O701" s="130"/>
      <c r="P701" s="182"/>
    </row>
    <row r="702" spans="11:16" s="121" customFormat="1">
      <c r="K702" s="130"/>
      <c r="L702" s="130"/>
      <c r="M702" s="130"/>
      <c r="N702" s="130"/>
      <c r="O702" s="130"/>
      <c r="P702" s="182"/>
    </row>
    <row r="703" spans="11:16" s="121" customFormat="1">
      <c r="K703" s="130"/>
      <c r="L703" s="130"/>
      <c r="M703" s="130"/>
      <c r="N703" s="130"/>
      <c r="O703" s="130"/>
      <c r="P703" s="182"/>
    </row>
    <row r="704" spans="11:16" s="121" customFormat="1">
      <c r="K704" s="130"/>
      <c r="L704" s="130"/>
      <c r="M704" s="130"/>
      <c r="N704" s="130"/>
      <c r="O704" s="130"/>
      <c r="P704" s="182"/>
    </row>
    <row r="705" spans="11:16" s="121" customFormat="1">
      <c r="K705" s="130"/>
      <c r="L705" s="130"/>
      <c r="M705" s="130"/>
      <c r="N705" s="130"/>
      <c r="O705" s="130"/>
      <c r="P705" s="182"/>
    </row>
    <row r="706" spans="11:16" s="121" customFormat="1">
      <c r="K706" s="130"/>
      <c r="L706" s="130"/>
      <c r="M706" s="130"/>
      <c r="N706" s="130"/>
      <c r="O706" s="130"/>
      <c r="P706" s="182"/>
    </row>
    <row r="707" spans="11:16" s="121" customFormat="1">
      <c r="K707" s="130"/>
      <c r="L707" s="130"/>
      <c r="M707" s="130"/>
      <c r="N707" s="130"/>
      <c r="O707" s="130"/>
      <c r="P707" s="182"/>
    </row>
    <row r="708" spans="11:16" s="121" customFormat="1">
      <c r="K708" s="130"/>
      <c r="L708" s="130"/>
      <c r="M708" s="130"/>
      <c r="N708" s="130"/>
      <c r="O708" s="130"/>
      <c r="P708" s="182"/>
    </row>
    <row r="709" spans="11:16" s="121" customFormat="1">
      <c r="K709" s="130"/>
      <c r="L709" s="130"/>
      <c r="M709" s="130"/>
      <c r="N709" s="130"/>
      <c r="O709" s="130"/>
      <c r="P709" s="182"/>
    </row>
    <row r="710" spans="11:16" s="121" customFormat="1">
      <c r="K710" s="130"/>
      <c r="L710" s="130"/>
      <c r="M710" s="130"/>
      <c r="N710" s="130"/>
      <c r="O710" s="130"/>
      <c r="P710" s="182"/>
    </row>
    <row r="711" spans="11:16" s="121" customFormat="1">
      <c r="K711" s="130"/>
      <c r="L711" s="130"/>
      <c r="M711" s="130"/>
      <c r="N711" s="130"/>
      <c r="O711" s="130"/>
      <c r="P711" s="182"/>
    </row>
    <row r="712" spans="11:16" s="121" customFormat="1">
      <c r="K712" s="130"/>
      <c r="L712" s="130"/>
      <c r="M712" s="130"/>
      <c r="N712" s="130"/>
      <c r="O712" s="130"/>
      <c r="P712" s="182"/>
    </row>
    <row r="713" spans="11:16" s="121" customFormat="1">
      <c r="K713" s="130"/>
      <c r="L713" s="130"/>
      <c r="M713" s="130"/>
      <c r="N713" s="130"/>
      <c r="O713" s="130"/>
      <c r="P713" s="182"/>
    </row>
    <row r="714" spans="11:16" s="121" customFormat="1">
      <c r="K714" s="130"/>
      <c r="L714" s="130"/>
      <c r="M714" s="130"/>
      <c r="N714" s="130"/>
      <c r="O714" s="130"/>
      <c r="P714" s="182"/>
    </row>
    <row r="715" spans="11:16" s="121" customFormat="1">
      <c r="K715" s="130"/>
      <c r="L715" s="130"/>
      <c r="M715" s="130"/>
      <c r="N715" s="130"/>
      <c r="O715" s="130"/>
      <c r="P715" s="182"/>
    </row>
    <row r="716" spans="11:16" s="121" customFormat="1">
      <c r="K716" s="130"/>
      <c r="L716" s="130"/>
      <c r="M716" s="130"/>
      <c r="N716" s="130"/>
      <c r="O716" s="130"/>
      <c r="P716" s="182"/>
    </row>
    <row r="717" spans="11:16" s="121" customFormat="1">
      <c r="K717" s="130"/>
      <c r="L717" s="130"/>
      <c r="M717" s="130"/>
      <c r="N717" s="130"/>
      <c r="O717" s="130"/>
      <c r="P717" s="182"/>
    </row>
    <row r="718" spans="11:16" s="121" customFormat="1">
      <c r="K718" s="130"/>
      <c r="L718" s="130"/>
      <c r="M718" s="130"/>
      <c r="N718" s="130"/>
      <c r="O718" s="130"/>
      <c r="P718" s="182"/>
    </row>
    <row r="719" spans="11:16" s="121" customFormat="1">
      <c r="K719" s="130"/>
      <c r="L719" s="130"/>
      <c r="M719" s="130"/>
      <c r="N719" s="130"/>
      <c r="O719" s="130"/>
      <c r="P719" s="182"/>
    </row>
    <row r="720" spans="11:16" s="121" customFormat="1">
      <c r="K720" s="130"/>
      <c r="L720" s="130"/>
      <c r="M720" s="130"/>
      <c r="N720" s="130"/>
      <c r="O720" s="130"/>
      <c r="P720" s="182"/>
    </row>
    <row r="721" spans="11:16" s="121" customFormat="1">
      <c r="K721" s="130"/>
      <c r="L721" s="130"/>
      <c r="M721" s="130"/>
      <c r="N721" s="130"/>
      <c r="O721" s="130"/>
      <c r="P721" s="182"/>
    </row>
    <row r="722" spans="11:16" s="121" customFormat="1">
      <c r="K722" s="130"/>
      <c r="L722" s="130"/>
      <c r="M722" s="130"/>
      <c r="N722" s="130"/>
      <c r="O722" s="130"/>
      <c r="P722" s="182"/>
    </row>
    <row r="723" spans="11:16" s="121" customFormat="1">
      <c r="K723" s="130"/>
      <c r="L723" s="130"/>
      <c r="M723" s="130"/>
      <c r="N723" s="130"/>
      <c r="O723" s="130"/>
      <c r="P723" s="182"/>
    </row>
    <row r="724" spans="11:16" s="121" customFormat="1">
      <c r="K724" s="130"/>
      <c r="L724" s="130"/>
      <c r="M724" s="130"/>
      <c r="N724" s="130"/>
      <c r="O724" s="130"/>
      <c r="P724" s="182"/>
    </row>
    <row r="725" spans="11:16" s="121" customFormat="1">
      <c r="K725" s="130"/>
      <c r="L725" s="130"/>
      <c r="M725" s="130"/>
      <c r="N725" s="130"/>
      <c r="O725" s="130"/>
      <c r="P725" s="182"/>
    </row>
    <row r="726" spans="11:16" s="121" customFormat="1">
      <c r="K726" s="130"/>
      <c r="L726" s="130"/>
      <c r="M726" s="130"/>
      <c r="N726" s="130"/>
      <c r="O726" s="130"/>
      <c r="P726" s="182"/>
    </row>
    <row r="727" spans="11:16" s="121" customFormat="1">
      <c r="K727" s="130"/>
      <c r="L727" s="130"/>
      <c r="M727" s="130"/>
      <c r="N727" s="130"/>
      <c r="O727" s="130"/>
      <c r="P727" s="182"/>
    </row>
    <row r="728" spans="11:16" s="121" customFormat="1">
      <c r="K728" s="130"/>
      <c r="L728" s="130"/>
      <c r="M728" s="130"/>
      <c r="N728" s="130"/>
      <c r="O728" s="130"/>
      <c r="P728" s="182"/>
    </row>
    <row r="729" spans="11:16" s="121" customFormat="1">
      <c r="K729" s="130"/>
      <c r="L729" s="130"/>
      <c r="M729" s="130"/>
      <c r="N729" s="130"/>
      <c r="O729" s="130"/>
      <c r="P729" s="182"/>
    </row>
    <row r="730" spans="11:16" s="121" customFormat="1">
      <c r="K730" s="130"/>
      <c r="L730" s="130"/>
      <c r="M730" s="130"/>
      <c r="N730" s="130"/>
      <c r="O730" s="130"/>
      <c r="P730" s="182"/>
    </row>
    <row r="731" spans="11:16" s="121" customFormat="1">
      <c r="K731" s="130"/>
      <c r="L731" s="130"/>
      <c r="M731" s="130"/>
      <c r="N731" s="130"/>
      <c r="O731" s="130"/>
      <c r="P731" s="182"/>
    </row>
    <row r="732" spans="11:16" s="121" customFormat="1">
      <c r="K732" s="130"/>
      <c r="L732" s="130"/>
      <c r="M732" s="130"/>
      <c r="N732" s="130"/>
      <c r="O732" s="130"/>
      <c r="P732" s="182"/>
    </row>
    <row r="733" spans="11:16" s="121" customFormat="1">
      <c r="K733" s="130"/>
      <c r="L733" s="130"/>
      <c r="M733" s="130"/>
      <c r="N733" s="130"/>
      <c r="O733" s="130"/>
      <c r="P733" s="182"/>
    </row>
    <row r="734" spans="11:16" s="121" customFormat="1">
      <c r="K734" s="130"/>
      <c r="L734" s="130"/>
      <c r="M734" s="130"/>
      <c r="N734" s="130"/>
      <c r="O734" s="130"/>
      <c r="P734" s="182"/>
    </row>
    <row r="735" spans="11:16" s="121" customFormat="1">
      <c r="K735" s="130"/>
      <c r="L735" s="130"/>
      <c r="M735" s="130"/>
      <c r="N735" s="130"/>
      <c r="O735" s="130"/>
      <c r="P735" s="182"/>
    </row>
    <row r="736" spans="11:16" s="121" customFormat="1">
      <c r="K736" s="130"/>
      <c r="L736" s="130"/>
      <c r="M736" s="130"/>
      <c r="N736" s="130"/>
      <c r="O736" s="130"/>
      <c r="P736" s="182"/>
    </row>
    <row r="737" spans="11:16" s="121" customFormat="1">
      <c r="K737" s="130"/>
      <c r="L737" s="130"/>
      <c r="M737" s="130"/>
      <c r="N737" s="130"/>
      <c r="O737" s="130"/>
      <c r="P737" s="182"/>
    </row>
    <row r="738" spans="11:16" s="121" customFormat="1">
      <c r="K738" s="130"/>
      <c r="L738" s="130"/>
      <c r="M738" s="130"/>
      <c r="N738" s="130"/>
      <c r="O738" s="130"/>
      <c r="P738" s="182"/>
    </row>
    <row r="739" spans="11:16" s="121" customFormat="1">
      <c r="K739" s="130"/>
      <c r="L739" s="130"/>
      <c r="M739" s="130"/>
      <c r="N739" s="130"/>
      <c r="O739" s="130"/>
      <c r="P739" s="182"/>
    </row>
    <row r="740" spans="11:16" s="121" customFormat="1">
      <c r="K740" s="130"/>
      <c r="L740" s="130"/>
      <c r="M740" s="130"/>
      <c r="N740" s="130"/>
      <c r="O740" s="130"/>
      <c r="P740" s="182"/>
    </row>
    <row r="741" spans="11:16" s="121" customFormat="1">
      <c r="K741" s="130"/>
      <c r="L741" s="130"/>
      <c r="M741" s="130"/>
      <c r="N741" s="130"/>
      <c r="O741" s="130"/>
      <c r="P741" s="182"/>
    </row>
    <row r="742" spans="11:16" s="121" customFormat="1">
      <c r="K742" s="130"/>
      <c r="L742" s="130"/>
      <c r="M742" s="130"/>
      <c r="N742" s="130"/>
      <c r="O742" s="130"/>
      <c r="P742" s="182"/>
    </row>
    <row r="743" spans="11:16" s="121" customFormat="1">
      <c r="K743" s="130"/>
      <c r="L743" s="130"/>
      <c r="M743" s="130"/>
      <c r="N743" s="130"/>
      <c r="O743" s="130"/>
      <c r="P743" s="182"/>
    </row>
    <row r="744" spans="11:16" s="121" customFormat="1">
      <c r="K744" s="130"/>
      <c r="L744" s="130"/>
      <c r="M744" s="130"/>
      <c r="N744" s="130"/>
      <c r="O744" s="130"/>
      <c r="P744" s="182"/>
    </row>
    <row r="745" spans="11:16" s="121" customFormat="1">
      <c r="K745" s="130"/>
      <c r="L745" s="130"/>
      <c r="M745" s="130"/>
      <c r="N745" s="130"/>
      <c r="O745" s="130"/>
      <c r="P745" s="182"/>
    </row>
    <row r="746" spans="11:16" s="121" customFormat="1">
      <c r="K746" s="130"/>
      <c r="L746" s="130"/>
      <c r="M746" s="130"/>
      <c r="N746" s="130"/>
      <c r="O746" s="130"/>
      <c r="P746" s="182"/>
    </row>
    <row r="747" spans="11:16" s="121" customFormat="1">
      <c r="K747" s="130"/>
      <c r="L747" s="130"/>
      <c r="M747" s="130"/>
      <c r="N747" s="130"/>
      <c r="O747" s="130"/>
      <c r="P747" s="182"/>
    </row>
    <row r="748" spans="11:16" s="121" customFormat="1">
      <c r="K748" s="130"/>
      <c r="L748" s="130"/>
      <c r="M748" s="130"/>
      <c r="N748" s="130"/>
      <c r="O748" s="130"/>
      <c r="P748" s="182"/>
    </row>
    <row r="749" spans="11:16" s="121" customFormat="1">
      <c r="K749" s="130"/>
      <c r="L749" s="130"/>
      <c r="M749" s="130"/>
      <c r="N749" s="130"/>
      <c r="O749" s="130"/>
      <c r="P749" s="182"/>
    </row>
    <row r="750" spans="11:16" s="121" customFormat="1">
      <c r="K750" s="130"/>
      <c r="L750" s="130"/>
      <c r="M750" s="130"/>
      <c r="N750" s="130"/>
      <c r="O750" s="130"/>
      <c r="P750" s="182"/>
    </row>
    <row r="751" spans="11:16" s="121" customFormat="1">
      <c r="K751" s="130"/>
      <c r="L751" s="130"/>
      <c r="M751" s="130"/>
      <c r="N751" s="130"/>
      <c r="O751" s="130"/>
      <c r="P751" s="182"/>
    </row>
    <row r="752" spans="11:16" s="121" customFormat="1">
      <c r="K752" s="130"/>
      <c r="L752" s="130"/>
      <c r="M752" s="130"/>
      <c r="N752" s="130"/>
      <c r="O752" s="130"/>
      <c r="P752" s="182"/>
    </row>
    <row r="753" spans="11:16" s="121" customFormat="1">
      <c r="K753" s="130"/>
      <c r="L753" s="130"/>
      <c r="M753" s="130"/>
      <c r="N753" s="130"/>
      <c r="O753" s="130"/>
      <c r="P753" s="182"/>
    </row>
    <row r="754" spans="11:16" s="121" customFormat="1">
      <c r="K754" s="130"/>
      <c r="L754" s="130"/>
      <c r="M754" s="130"/>
      <c r="N754" s="130"/>
      <c r="O754" s="130"/>
      <c r="P754" s="182"/>
    </row>
    <row r="755" spans="11:16" s="121" customFormat="1">
      <c r="K755" s="130"/>
      <c r="L755" s="130"/>
      <c r="M755" s="130"/>
      <c r="N755" s="130"/>
      <c r="O755" s="130"/>
      <c r="P755" s="182"/>
    </row>
    <row r="756" spans="11:16" s="121" customFormat="1">
      <c r="K756" s="130"/>
      <c r="L756" s="130"/>
      <c r="M756" s="130"/>
      <c r="N756" s="130"/>
      <c r="O756" s="130"/>
      <c r="P756" s="182"/>
    </row>
    <row r="757" spans="11:16" s="121" customFormat="1">
      <c r="K757" s="130"/>
      <c r="L757" s="130"/>
      <c r="M757" s="130"/>
      <c r="N757" s="130"/>
      <c r="O757" s="130"/>
      <c r="P757" s="182"/>
    </row>
    <row r="758" spans="11:16" s="121" customFormat="1">
      <c r="K758" s="130"/>
      <c r="L758" s="130"/>
      <c r="M758" s="130"/>
      <c r="N758" s="130"/>
      <c r="O758" s="130"/>
      <c r="P758" s="182"/>
    </row>
    <row r="759" spans="11:16" s="121" customFormat="1">
      <c r="K759" s="130"/>
      <c r="L759" s="130"/>
      <c r="M759" s="130"/>
      <c r="N759" s="130"/>
      <c r="O759" s="130"/>
      <c r="P759" s="182"/>
    </row>
    <row r="760" spans="11:16" s="121" customFormat="1">
      <c r="K760" s="130"/>
      <c r="L760" s="130"/>
      <c r="M760" s="130"/>
      <c r="N760" s="130"/>
      <c r="O760" s="130"/>
      <c r="P760" s="182"/>
    </row>
    <row r="761" spans="11:16" s="121" customFormat="1">
      <c r="K761" s="130"/>
      <c r="L761" s="130"/>
      <c r="M761" s="130"/>
      <c r="N761" s="130"/>
      <c r="O761" s="130"/>
      <c r="P761" s="182"/>
    </row>
    <row r="762" spans="11:16" s="121" customFormat="1">
      <c r="K762" s="130"/>
      <c r="L762" s="130"/>
      <c r="M762" s="130"/>
      <c r="N762" s="130"/>
      <c r="O762" s="130"/>
      <c r="P762" s="182"/>
    </row>
    <row r="763" spans="11:16" s="121" customFormat="1">
      <c r="K763" s="130"/>
      <c r="L763" s="130"/>
      <c r="M763" s="130"/>
      <c r="N763" s="130"/>
      <c r="O763" s="130"/>
      <c r="P763" s="182"/>
    </row>
    <row r="764" spans="11:16" s="121" customFormat="1">
      <c r="K764" s="130"/>
      <c r="L764" s="130"/>
      <c r="M764" s="130"/>
      <c r="N764" s="130"/>
      <c r="O764" s="130"/>
      <c r="P764" s="182"/>
    </row>
    <row r="765" spans="11:16" s="121" customFormat="1">
      <c r="K765" s="130"/>
      <c r="L765" s="130"/>
      <c r="M765" s="130"/>
      <c r="N765" s="130"/>
      <c r="O765" s="130"/>
      <c r="P765" s="182"/>
    </row>
    <row r="766" spans="11:16" s="121" customFormat="1">
      <c r="K766" s="130"/>
      <c r="L766" s="130"/>
      <c r="M766" s="130"/>
      <c r="N766" s="130"/>
      <c r="O766" s="130"/>
      <c r="P766" s="182"/>
    </row>
    <row r="767" spans="11:16" s="121" customFormat="1">
      <c r="K767" s="130"/>
      <c r="L767" s="130"/>
      <c r="M767" s="130"/>
      <c r="N767" s="130"/>
      <c r="O767" s="130"/>
      <c r="P767" s="182"/>
    </row>
    <row r="768" spans="11:16" s="121" customFormat="1">
      <c r="K768" s="130"/>
      <c r="L768" s="130"/>
      <c r="M768" s="130"/>
      <c r="N768" s="130"/>
      <c r="O768" s="130"/>
      <c r="P768" s="182"/>
    </row>
    <row r="769" spans="11:16" s="121" customFormat="1">
      <c r="K769" s="130"/>
      <c r="L769" s="130"/>
      <c r="M769" s="130"/>
      <c r="N769" s="130"/>
      <c r="O769" s="130"/>
      <c r="P769" s="182"/>
    </row>
    <row r="770" spans="11:16" s="121" customFormat="1">
      <c r="K770" s="130"/>
      <c r="L770" s="130"/>
      <c r="M770" s="130"/>
      <c r="N770" s="130"/>
      <c r="O770" s="130"/>
      <c r="P770" s="182"/>
    </row>
    <row r="771" spans="11:16" s="121" customFormat="1">
      <c r="K771" s="130"/>
      <c r="L771" s="130"/>
      <c r="M771" s="130"/>
      <c r="N771" s="130"/>
      <c r="O771" s="130"/>
      <c r="P771" s="182"/>
    </row>
    <row r="772" spans="11:16" s="121" customFormat="1">
      <c r="K772" s="130"/>
      <c r="L772" s="130"/>
      <c r="M772" s="130"/>
      <c r="N772" s="130"/>
      <c r="O772" s="130"/>
      <c r="P772" s="182"/>
    </row>
    <row r="773" spans="11:16" s="121" customFormat="1">
      <c r="K773" s="130"/>
      <c r="L773" s="130"/>
      <c r="M773" s="130"/>
      <c r="N773" s="130"/>
      <c r="O773" s="130"/>
      <c r="P773" s="182"/>
    </row>
    <row r="774" spans="11:16" s="121" customFormat="1">
      <c r="K774" s="130"/>
      <c r="L774" s="130"/>
      <c r="M774" s="130"/>
      <c r="N774" s="130"/>
      <c r="O774" s="130"/>
      <c r="P774" s="182"/>
    </row>
    <row r="775" spans="11:16" s="121" customFormat="1">
      <c r="K775" s="130"/>
      <c r="L775" s="130"/>
      <c r="M775" s="130"/>
      <c r="N775" s="130"/>
      <c r="O775" s="130"/>
      <c r="P775" s="182"/>
    </row>
    <row r="776" spans="11:16" s="121" customFormat="1">
      <c r="K776" s="130"/>
      <c r="L776" s="130"/>
      <c r="M776" s="130"/>
      <c r="N776" s="130"/>
      <c r="O776" s="130"/>
      <c r="P776" s="182"/>
    </row>
    <row r="777" spans="11:16" s="121" customFormat="1">
      <c r="K777" s="130"/>
      <c r="L777" s="130"/>
      <c r="M777" s="130"/>
      <c r="N777" s="130"/>
      <c r="O777" s="130"/>
      <c r="P777" s="182"/>
    </row>
    <row r="778" spans="11:16" s="121" customFormat="1">
      <c r="K778" s="130"/>
      <c r="L778" s="130"/>
      <c r="M778" s="130"/>
      <c r="N778" s="130"/>
      <c r="O778" s="130"/>
      <c r="P778" s="182"/>
    </row>
    <row r="779" spans="11:16" s="121" customFormat="1">
      <c r="K779" s="130"/>
      <c r="L779" s="130"/>
      <c r="M779" s="130"/>
      <c r="N779" s="130"/>
      <c r="O779" s="130"/>
      <c r="P779" s="182"/>
    </row>
    <row r="780" spans="11:16" s="121" customFormat="1">
      <c r="K780" s="130"/>
      <c r="L780" s="130"/>
      <c r="M780" s="130"/>
      <c r="N780" s="130"/>
      <c r="O780" s="130"/>
      <c r="P780" s="182"/>
    </row>
    <row r="781" spans="11:16" s="121" customFormat="1">
      <c r="K781" s="130"/>
      <c r="L781" s="130"/>
      <c r="M781" s="130"/>
      <c r="N781" s="130"/>
      <c r="O781" s="130"/>
      <c r="P781" s="182"/>
    </row>
    <row r="782" spans="11:16" s="121" customFormat="1">
      <c r="K782" s="130"/>
      <c r="L782" s="130"/>
      <c r="M782" s="130"/>
      <c r="N782" s="130"/>
      <c r="O782" s="130"/>
      <c r="P782" s="182"/>
    </row>
    <row r="783" spans="11:16" s="121" customFormat="1">
      <c r="K783" s="130"/>
      <c r="L783" s="130"/>
      <c r="M783" s="130"/>
      <c r="N783" s="130"/>
      <c r="O783" s="130"/>
      <c r="P783" s="182"/>
    </row>
    <row r="784" spans="11:16" s="121" customFormat="1">
      <c r="K784" s="130"/>
      <c r="L784" s="130"/>
      <c r="M784" s="130"/>
      <c r="N784" s="130"/>
      <c r="O784" s="130"/>
      <c r="P784" s="182"/>
    </row>
    <row r="785" spans="11:16" s="121" customFormat="1">
      <c r="K785" s="130"/>
      <c r="L785" s="130"/>
      <c r="M785" s="130"/>
      <c r="N785" s="130"/>
      <c r="O785" s="130"/>
      <c r="P785" s="182"/>
    </row>
    <row r="786" spans="11:16" s="121" customFormat="1">
      <c r="K786" s="130"/>
      <c r="L786" s="130"/>
      <c r="M786" s="130"/>
      <c r="N786" s="130"/>
      <c r="O786" s="130"/>
      <c r="P786" s="182"/>
    </row>
    <row r="787" spans="11:16" s="121" customFormat="1">
      <c r="K787" s="130"/>
      <c r="L787" s="130"/>
      <c r="M787" s="130"/>
      <c r="N787" s="130"/>
      <c r="O787" s="130"/>
      <c r="P787" s="182"/>
    </row>
    <row r="788" spans="11:16" s="121" customFormat="1">
      <c r="K788" s="130"/>
      <c r="L788" s="130"/>
      <c r="M788" s="130"/>
      <c r="N788" s="130"/>
      <c r="O788" s="130"/>
      <c r="P788" s="182"/>
    </row>
    <row r="789" spans="11:16" s="121" customFormat="1">
      <c r="K789" s="130"/>
      <c r="L789" s="130"/>
      <c r="M789" s="130"/>
      <c r="N789" s="130"/>
      <c r="O789" s="130"/>
      <c r="P789" s="182"/>
    </row>
    <row r="790" spans="11:16" s="121" customFormat="1">
      <c r="K790" s="130"/>
      <c r="L790" s="130"/>
      <c r="M790" s="130"/>
      <c r="N790" s="130"/>
      <c r="O790" s="130"/>
      <c r="P790" s="182"/>
    </row>
    <row r="791" spans="11:16" s="121" customFormat="1">
      <c r="K791" s="130"/>
      <c r="L791" s="130"/>
      <c r="M791" s="130"/>
      <c r="N791" s="130"/>
      <c r="O791" s="130"/>
      <c r="P791" s="182"/>
    </row>
    <row r="792" spans="11:16" s="121" customFormat="1">
      <c r="K792" s="130"/>
      <c r="L792" s="130"/>
      <c r="M792" s="130"/>
      <c r="N792" s="130"/>
      <c r="O792" s="130"/>
      <c r="P792" s="182"/>
    </row>
    <row r="793" spans="11:16" s="121" customFormat="1">
      <c r="K793" s="130"/>
      <c r="L793" s="130"/>
      <c r="M793" s="130"/>
      <c r="N793" s="130"/>
      <c r="O793" s="130"/>
      <c r="P793" s="182"/>
    </row>
    <row r="794" spans="11:16" s="121" customFormat="1">
      <c r="K794" s="130"/>
      <c r="L794" s="130"/>
      <c r="M794" s="130"/>
      <c r="N794" s="130"/>
      <c r="O794" s="130"/>
      <c r="P794" s="182"/>
    </row>
    <row r="795" spans="11:16" s="121" customFormat="1">
      <c r="K795" s="130"/>
      <c r="L795" s="130"/>
      <c r="M795" s="130"/>
      <c r="N795" s="130"/>
      <c r="O795" s="130"/>
      <c r="P795" s="182"/>
    </row>
    <row r="796" spans="11:16" s="121" customFormat="1">
      <c r="K796" s="130"/>
      <c r="L796" s="130"/>
      <c r="M796" s="130"/>
      <c r="N796" s="130"/>
      <c r="O796" s="130"/>
      <c r="P796" s="182"/>
    </row>
    <row r="797" spans="11:16" s="121" customFormat="1">
      <c r="K797" s="130"/>
      <c r="L797" s="130"/>
      <c r="M797" s="130"/>
      <c r="N797" s="130"/>
      <c r="O797" s="130"/>
      <c r="P797" s="182"/>
    </row>
    <row r="798" spans="11:16" s="121" customFormat="1">
      <c r="K798" s="130"/>
      <c r="L798" s="130"/>
      <c r="M798" s="130"/>
      <c r="N798" s="130"/>
      <c r="O798" s="130"/>
      <c r="P798" s="182"/>
    </row>
    <row r="799" spans="11:16" s="121" customFormat="1">
      <c r="K799" s="130"/>
      <c r="L799" s="130"/>
      <c r="M799" s="130"/>
      <c r="N799" s="130"/>
      <c r="O799" s="130"/>
      <c r="P799" s="182"/>
    </row>
    <row r="800" spans="11:16" s="121" customFormat="1">
      <c r="K800" s="130"/>
      <c r="L800" s="130"/>
      <c r="M800" s="130"/>
      <c r="N800" s="130"/>
      <c r="O800" s="130"/>
      <c r="P800" s="182"/>
    </row>
    <row r="801" spans="11:16" s="121" customFormat="1">
      <c r="K801" s="130"/>
      <c r="L801" s="130"/>
      <c r="M801" s="130"/>
      <c r="N801" s="130"/>
      <c r="O801" s="130"/>
      <c r="P801" s="182"/>
    </row>
    <row r="802" spans="11:16" s="121" customFormat="1">
      <c r="K802" s="130"/>
      <c r="L802" s="130"/>
      <c r="M802" s="130"/>
      <c r="N802" s="130"/>
      <c r="O802" s="130"/>
      <c r="P802" s="182"/>
    </row>
    <row r="803" spans="11:16" s="121" customFormat="1">
      <c r="K803" s="130"/>
      <c r="L803" s="130"/>
      <c r="M803" s="130"/>
      <c r="N803" s="130"/>
      <c r="O803" s="130"/>
      <c r="P803" s="182"/>
    </row>
    <row r="804" spans="11:16" s="121" customFormat="1">
      <c r="K804" s="130"/>
      <c r="L804" s="130"/>
      <c r="M804" s="130"/>
      <c r="N804" s="130"/>
      <c r="O804" s="130"/>
      <c r="P804" s="182"/>
    </row>
    <row r="805" spans="11:16" s="121" customFormat="1">
      <c r="K805" s="130"/>
      <c r="L805" s="130"/>
      <c r="M805" s="130"/>
      <c r="N805" s="130"/>
      <c r="O805" s="130"/>
      <c r="P805" s="182"/>
    </row>
    <row r="806" spans="11:16" s="121" customFormat="1">
      <c r="K806" s="130"/>
      <c r="L806" s="130"/>
      <c r="M806" s="130"/>
      <c r="N806" s="130"/>
      <c r="O806" s="130"/>
      <c r="P806" s="182"/>
    </row>
    <row r="807" spans="11:16" s="121" customFormat="1">
      <c r="K807" s="130"/>
      <c r="L807" s="130"/>
      <c r="M807" s="130"/>
      <c r="N807" s="130"/>
      <c r="O807" s="130"/>
      <c r="P807" s="182"/>
    </row>
    <row r="808" spans="11:16" s="121" customFormat="1">
      <c r="K808" s="130"/>
      <c r="L808" s="130"/>
      <c r="M808" s="130"/>
      <c r="N808" s="130"/>
      <c r="O808" s="130"/>
      <c r="P808" s="182"/>
    </row>
    <row r="809" spans="11:16" s="121" customFormat="1">
      <c r="K809" s="130"/>
      <c r="L809" s="130"/>
      <c r="M809" s="130"/>
      <c r="N809" s="130"/>
      <c r="O809" s="130"/>
      <c r="P809" s="182"/>
    </row>
    <row r="810" spans="11:16" s="121" customFormat="1">
      <c r="K810" s="130"/>
      <c r="L810" s="130"/>
      <c r="M810" s="130"/>
      <c r="N810" s="130"/>
      <c r="O810" s="130"/>
      <c r="P810" s="182"/>
    </row>
    <row r="811" spans="11:16" s="121" customFormat="1">
      <c r="K811" s="130"/>
      <c r="L811" s="130"/>
      <c r="M811" s="130"/>
      <c r="N811" s="130"/>
      <c r="O811" s="130"/>
      <c r="P811" s="182"/>
    </row>
    <row r="812" spans="11:16" s="121" customFormat="1">
      <c r="K812" s="130"/>
      <c r="L812" s="130"/>
      <c r="M812" s="130"/>
      <c r="N812" s="130"/>
      <c r="O812" s="130"/>
      <c r="P812" s="182"/>
    </row>
    <row r="813" spans="11:16" s="121" customFormat="1">
      <c r="K813" s="130"/>
      <c r="L813" s="130"/>
      <c r="M813" s="130"/>
      <c r="N813" s="130"/>
      <c r="O813" s="130"/>
      <c r="P813" s="182"/>
    </row>
    <row r="814" spans="11:16" s="121" customFormat="1">
      <c r="K814" s="130"/>
      <c r="L814" s="130"/>
      <c r="M814" s="130"/>
      <c r="N814" s="130"/>
      <c r="O814" s="130"/>
      <c r="P814" s="182"/>
    </row>
    <row r="815" spans="11:16" s="121" customFormat="1">
      <c r="K815" s="130"/>
      <c r="L815" s="130"/>
      <c r="M815" s="130"/>
      <c r="N815" s="130"/>
      <c r="O815" s="130"/>
      <c r="P815" s="182"/>
    </row>
    <row r="816" spans="11:16" s="121" customFormat="1">
      <c r="K816" s="130"/>
      <c r="L816" s="130"/>
      <c r="M816" s="130"/>
      <c r="N816" s="130"/>
      <c r="O816" s="130"/>
      <c r="P816" s="182"/>
    </row>
    <row r="817" spans="11:16" s="121" customFormat="1">
      <c r="K817" s="130"/>
      <c r="L817" s="130"/>
      <c r="M817" s="130"/>
      <c r="N817" s="130"/>
      <c r="O817" s="130"/>
      <c r="P817" s="182"/>
    </row>
    <row r="818" spans="11:16" s="121" customFormat="1">
      <c r="K818" s="130"/>
      <c r="L818" s="130"/>
      <c r="M818" s="130"/>
      <c r="N818" s="130"/>
      <c r="O818" s="130"/>
      <c r="P818" s="182"/>
    </row>
    <row r="819" spans="11:16" s="121" customFormat="1">
      <c r="K819" s="130"/>
      <c r="L819" s="130"/>
      <c r="M819" s="130"/>
      <c r="N819" s="130"/>
      <c r="O819" s="130"/>
      <c r="P819" s="182"/>
    </row>
    <row r="820" spans="11:16" s="121" customFormat="1">
      <c r="K820" s="130"/>
      <c r="L820" s="130"/>
      <c r="M820" s="130"/>
      <c r="N820" s="130"/>
      <c r="O820" s="130"/>
      <c r="P820" s="182"/>
    </row>
    <row r="821" spans="11:16" s="121" customFormat="1">
      <c r="K821" s="130"/>
      <c r="L821" s="130"/>
      <c r="M821" s="130"/>
      <c r="N821" s="130"/>
      <c r="O821" s="130"/>
      <c r="P821" s="182"/>
    </row>
    <row r="822" spans="11:16" s="121" customFormat="1">
      <c r="K822" s="130"/>
      <c r="L822" s="130"/>
      <c r="M822" s="130"/>
      <c r="N822" s="130"/>
      <c r="O822" s="130"/>
      <c r="P822" s="182"/>
    </row>
    <row r="823" spans="11:16" s="121" customFormat="1">
      <c r="K823" s="130"/>
      <c r="L823" s="130"/>
      <c r="M823" s="130"/>
      <c r="N823" s="130"/>
      <c r="O823" s="130"/>
      <c r="P823" s="182"/>
    </row>
    <row r="824" spans="11:16" s="121" customFormat="1">
      <c r="K824" s="130"/>
      <c r="L824" s="130"/>
      <c r="M824" s="130"/>
      <c r="N824" s="130"/>
      <c r="O824" s="130"/>
      <c r="P824" s="182"/>
    </row>
    <row r="825" spans="11:16" s="121" customFormat="1">
      <c r="K825" s="130"/>
      <c r="L825" s="130"/>
      <c r="M825" s="130"/>
      <c r="N825" s="130"/>
      <c r="O825" s="130"/>
      <c r="P825" s="182"/>
    </row>
    <row r="826" spans="11:16" s="121" customFormat="1">
      <c r="K826" s="130"/>
      <c r="L826" s="130"/>
      <c r="M826" s="130"/>
      <c r="N826" s="130"/>
      <c r="O826" s="130"/>
      <c r="P826" s="182"/>
    </row>
    <row r="827" spans="11:16" s="121" customFormat="1">
      <c r="K827" s="130"/>
      <c r="L827" s="130"/>
      <c r="M827" s="130"/>
      <c r="N827" s="130"/>
      <c r="O827" s="130"/>
      <c r="P827" s="182"/>
    </row>
    <row r="828" spans="11:16" s="121" customFormat="1">
      <c r="K828" s="130"/>
      <c r="L828" s="130"/>
      <c r="M828" s="130"/>
      <c r="N828" s="130"/>
      <c r="O828" s="130"/>
      <c r="P828" s="182"/>
    </row>
    <row r="829" spans="11:16" s="121" customFormat="1">
      <c r="K829" s="130"/>
      <c r="L829" s="130"/>
      <c r="M829" s="130"/>
      <c r="N829" s="130"/>
      <c r="O829" s="130"/>
      <c r="P829" s="182"/>
    </row>
    <row r="830" spans="11:16" s="121" customFormat="1">
      <c r="K830" s="130"/>
      <c r="L830" s="130"/>
      <c r="M830" s="130"/>
      <c r="N830" s="130"/>
      <c r="O830" s="130"/>
      <c r="P830" s="182"/>
    </row>
    <row r="831" spans="11:16" s="121" customFormat="1">
      <c r="K831" s="130"/>
      <c r="L831" s="130"/>
      <c r="M831" s="130"/>
      <c r="N831" s="130"/>
      <c r="O831" s="130"/>
      <c r="P831" s="182"/>
    </row>
    <row r="832" spans="11:16" s="121" customFormat="1">
      <c r="K832" s="130"/>
      <c r="L832" s="130"/>
      <c r="M832" s="130"/>
      <c r="N832" s="130"/>
      <c r="O832" s="130"/>
      <c r="P832" s="182"/>
    </row>
    <row r="833" spans="11:16" s="121" customFormat="1">
      <c r="K833" s="130"/>
      <c r="L833" s="130"/>
      <c r="M833" s="130"/>
      <c r="N833" s="130"/>
      <c r="O833" s="130"/>
      <c r="P833" s="182"/>
    </row>
    <row r="834" spans="11:16" s="121" customFormat="1">
      <c r="K834" s="130"/>
      <c r="L834" s="130"/>
      <c r="M834" s="130"/>
      <c r="N834" s="130"/>
      <c r="O834" s="130"/>
      <c r="P834" s="182"/>
    </row>
    <row r="835" spans="11:16" s="121" customFormat="1">
      <c r="K835" s="130"/>
      <c r="L835" s="130"/>
      <c r="M835" s="130"/>
      <c r="N835" s="130"/>
      <c r="O835" s="130"/>
      <c r="P835" s="182"/>
    </row>
    <row r="836" spans="11:16" s="121" customFormat="1">
      <c r="K836" s="130"/>
      <c r="L836" s="130"/>
      <c r="M836" s="130"/>
      <c r="N836" s="130"/>
      <c r="O836" s="130"/>
      <c r="P836" s="182"/>
    </row>
    <row r="837" spans="11:16" s="121" customFormat="1">
      <c r="K837" s="130"/>
      <c r="L837" s="130"/>
      <c r="M837" s="130"/>
      <c r="N837" s="130"/>
      <c r="O837" s="130"/>
      <c r="P837" s="182"/>
    </row>
    <row r="838" spans="11:16" s="121" customFormat="1">
      <c r="K838" s="130"/>
      <c r="L838" s="130"/>
      <c r="M838" s="130"/>
      <c r="N838" s="130"/>
      <c r="O838" s="130"/>
      <c r="P838" s="182"/>
    </row>
    <row r="839" spans="11:16" s="121" customFormat="1">
      <c r="K839" s="130"/>
      <c r="L839" s="130"/>
      <c r="M839" s="130"/>
      <c r="N839" s="130"/>
      <c r="O839" s="130"/>
      <c r="P839" s="182"/>
    </row>
    <row r="840" spans="11:16" s="121" customFormat="1">
      <c r="K840" s="130"/>
      <c r="L840" s="130"/>
      <c r="M840" s="130"/>
      <c r="N840" s="130"/>
      <c r="O840" s="130"/>
      <c r="P840" s="182"/>
    </row>
    <row r="841" spans="11:16" s="121" customFormat="1">
      <c r="K841" s="130"/>
      <c r="L841" s="130"/>
      <c r="M841" s="130"/>
      <c r="N841" s="130"/>
      <c r="O841" s="130"/>
      <c r="P841" s="182"/>
    </row>
    <row r="842" spans="11:16" s="121" customFormat="1">
      <c r="K842" s="130"/>
      <c r="L842" s="130"/>
      <c r="M842" s="130"/>
      <c r="N842" s="130"/>
      <c r="O842" s="130"/>
      <c r="P842" s="182"/>
    </row>
    <row r="843" spans="11:16" s="121" customFormat="1">
      <c r="K843" s="130"/>
      <c r="L843" s="130"/>
      <c r="M843" s="130"/>
      <c r="N843" s="130"/>
      <c r="O843" s="130"/>
      <c r="P843" s="182"/>
    </row>
    <row r="844" spans="11:16" s="121" customFormat="1">
      <c r="K844" s="130"/>
      <c r="L844" s="130"/>
      <c r="M844" s="130"/>
      <c r="N844" s="130"/>
      <c r="O844" s="130"/>
      <c r="P844" s="182"/>
    </row>
    <row r="845" spans="11:16" s="121" customFormat="1">
      <c r="K845" s="130"/>
      <c r="L845" s="130"/>
      <c r="M845" s="130"/>
      <c r="N845" s="130"/>
      <c r="O845" s="130"/>
      <c r="P845" s="182"/>
    </row>
    <row r="846" spans="11:16" s="121" customFormat="1">
      <c r="K846" s="130"/>
      <c r="L846" s="130"/>
      <c r="M846" s="130"/>
      <c r="N846" s="130"/>
      <c r="O846" s="130"/>
      <c r="P846" s="182"/>
    </row>
    <row r="847" spans="11:16" s="121" customFormat="1">
      <c r="K847" s="130"/>
      <c r="L847" s="130"/>
      <c r="M847" s="130"/>
      <c r="N847" s="130"/>
      <c r="O847" s="130"/>
      <c r="P847" s="182"/>
    </row>
    <row r="848" spans="11:16" s="121" customFormat="1">
      <c r="K848" s="130"/>
      <c r="L848" s="130"/>
      <c r="M848" s="130"/>
      <c r="N848" s="130"/>
      <c r="O848" s="130"/>
      <c r="P848" s="182"/>
    </row>
    <row r="849" spans="11:16" s="121" customFormat="1">
      <c r="K849" s="130"/>
      <c r="L849" s="130"/>
      <c r="M849" s="130"/>
      <c r="N849" s="130"/>
      <c r="O849" s="130"/>
      <c r="P849" s="182"/>
    </row>
    <row r="850" spans="11:16" s="121" customFormat="1">
      <c r="K850" s="130"/>
      <c r="L850" s="130"/>
      <c r="M850" s="130"/>
      <c r="N850" s="130"/>
      <c r="O850" s="130"/>
      <c r="P850" s="182"/>
    </row>
    <row r="851" spans="11:16" s="121" customFormat="1">
      <c r="K851" s="130"/>
      <c r="L851" s="130"/>
      <c r="M851" s="130"/>
      <c r="N851" s="130"/>
      <c r="O851" s="130"/>
      <c r="P851" s="182"/>
    </row>
    <row r="852" spans="11:16" s="121" customFormat="1">
      <c r="K852" s="130"/>
      <c r="L852" s="130"/>
      <c r="M852" s="130"/>
      <c r="N852" s="130"/>
      <c r="O852" s="130"/>
      <c r="P852" s="182"/>
    </row>
    <row r="853" spans="11:16" s="121" customFormat="1">
      <c r="K853" s="130"/>
      <c r="L853" s="130"/>
      <c r="M853" s="130"/>
      <c r="N853" s="130"/>
      <c r="O853" s="130"/>
      <c r="P853" s="182"/>
    </row>
    <row r="854" spans="11:16" s="121" customFormat="1">
      <c r="K854" s="130"/>
      <c r="L854" s="130"/>
      <c r="M854" s="130"/>
      <c r="N854" s="130"/>
      <c r="O854" s="130"/>
      <c r="P854" s="182"/>
    </row>
    <row r="855" spans="11:16" s="121" customFormat="1">
      <c r="K855" s="130"/>
      <c r="L855" s="130"/>
      <c r="M855" s="130"/>
      <c r="N855" s="130"/>
      <c r="O855" s="130"/>
      <c r="P855" s="182"/>
    </row>
    <row r="856" spans="11:16" s="121" customFormat="1">
      <c r="K856" s="130"/>
      <c r="L856" s="130"/>
      <c r="M856" s="130"/>
      <c r="N856" s="130"/>
      <c r="O856" s="130"/>
      <c r="P856" s="182"/>
    </row>
    <row r="857" spans="11:16" s="121" customFormat="1">
      <c r="K857" s="130"/>
      <c r="L857" s="130"/>
      <c r="M857" s="130"/>
      <c r="N857" s="130"/>
      <c r="O857" s="130"/>
      <c r="P857" s="182"/>
    </row>
    <row r="858" spans="11:16" s="121" customFormat="1">
      <c r="K858" s="130"/>
      <c r="L858" s="130"/>
      <c r="M858" s="130"/>
      <c r="N858" s="130"/>
      <c r="O858" s="130"/>
      <c r="P858" s="182"/>
    </row>
    <row r="859" spans="11:16" s="121" customFormat="1">
      <c r="K859" s="130"/>
      <c r="L859" s="130"/>
      <c r="M859" s="130"/>
      <c r="N859" s="130"/>
      <c r="O859" s="130"/>
      <c r="P859" s="182"/>
    </row>
    <row r="860" spans="11:16" s="121" customFormat="1">
      <c r="K860" s="130"/>
      <c r="L860" s="130"/>
      <c r="M860" s="130"/>
      <c r="N860" s="130"/>
      <c r="O860" s="130"/>
      <c r="P860" s="182"/>
    </row>
    <row r="861" spans="11:16" s="121" customFormat="1">
      <c r="K861" s="130"/>
      <c r="L861" s="130"/>
      <c r="M861" s="130"/>
      <c r="N861" s="130"/>
      <c r="O861" s="130"/>
      <c r="P861" s="182"/>
    </row>
    <row r="862" spans="11:16" s="121" customFormat="1">
      <c r="K862" s="130"/>
      <c r="L862" s="130"/>
      <c r="M862" s="130"/>
      <c r="N862" s="130"/>
      <c r="O862" s="130"/>
      <c r="P862" s="182"/>
    </row>
    <row r="863" spans="11:16" s="121" customFormat="1">
      <c r="K863" s="130"/>
      <c r="L863" s="130"/>
      <c r="M863" s="130"/>
      <c r="N863" s="130"/>
      <c r="O863" s="130"/>
      <c r="P863" s="182"/>
    </row>
    <row r="864" spans="11:16" s="121" customFormat="1">
      <c r="K864" s="130"/>
      <c r="L864" s="130"/>
      <c r="M864" s="130"/>
      <c r="N864" s="130"/>
      <c r="O864" s="130"/>
      <c r="P864" s="182"/>
    </row>
    <row r="865" spans="11:16" s="121" customFormat="1">
      <c r="K865" s="130"/>
      <c r="L865" s="130"/>
      <c r="M865" s="130"/>
      <c r="N865" s="130"/>
      <c r="O865" s="130"/>
      <c r="P865" s="182"/>
    </row>
    <row r="866" spans="11:16" s="121" customFormat="1">
      <c r="K866" s="130"/>
      <c r="L866" s="130"/>
      <c r="M866" s="130"/>
      <c r="N866" s="130"/>
      <c r="O866" s="130"/>
      <c r="P866" s="182"/>
    </row>
    <row r="867" spans="11:16" s="121" customFormat="1">
      <c r="K867" s="130"/>
      <c r="L867" s="130"/>
      <c r="M867" s="130"/>
      <c r="N867" s="130"/>
      <c r="O867" s="130"/>
      <c r="P867" s="182"/>
    </row>
    <row r="868" spans="11:16" s="121" customFormat="1">
      <c r="K868" s="130"/>
      <c r="L868" s="130"/>
      <c r="M868" s="130"/>
      <c r="N868" s="130"/>
      <c r="O868" s="130"/>
      <c r="P868" s="182"/>
    </row>
    <row r="869" spans="11:16" s="121" customFormat="1">
      <c r="K869" s="130"/>
      <c r="L869" s="130"/>
      <c r="M869" s="130"/>
      <c r="N869" s="130"/>
      <c r="O869" s="130"/>
      <c r="P869" s="182"/>
    </row>
    <row r="870" spans="11:16" s="121" customFormat="1">
      <c r="K870" s="130"/>
      <c r="L870" s="130"/>
      <c r="M870" s="130"/>
      <c r="N870" s="130"/>
      <c r="O870" s="130"/>
      <c r="P870" s="182"/>
    </row>
    <row r="871" spans="11:16" s="121" customFormat="1">
      <c r="K871" s="130"/>
      <c r="L871" s="130"/>
      <c r="M871" s="130"/>
      <c r="N871" s="130"/>
      <c r="O871" s="130"/>
      <c r="P871" s="182"/>
    </row>
    <row r="872" spans="11:16" s="121" customFormat="1">
      <c r="K872" s="130"/>
      <c r="L872" s="130"/>
      <c r="M872" s="130"/>
      <c r="N872" s="130"/>
      <c r="O872" s="130"/>
      <c r="P872" s="182"/>
    </row>
    <row r="873" spans="11:16" s="121" customFormat="1">
      <c r="K873" s="130"/>
      <c r="L873" s="130"/>
      <c r="M873" s="130"/>
      <c r="N873" s="130"/>
      <c r="O873" s="130"/>
      <c r="P873" s="182"/>
    </row>
    <row r="874" spans="11:16" s="121" customFormat="1">
      <c r="K874" s="130"/>
      <c r="L874" s="130"/>
      <c r="M874" s="130"/>
      <c r="N874" s="130"/>
      <c r="O874" s="130"/>
      <c r="P874" s="182"/>
    </row>
    <row r="875" spans="11:16" s="121" customFormat="1">
      <c r="K875" s="130"/>
      <c r="L875" s="130"/>
      <c r="M875" s="130"/>
      <c r="N875" s="130"/>
      <c r="O875" s="130"/>
      <c r="P875" s="182"/>
    </row>
    <row r="876" spans="11:16" s="121" customFormat="1">
      <c r="K876" s="130"/>
      <c r="L876" s="130"/>
      <c r="M876" s="130"/>
      <c r="N876" s="130"/>
      <c r="O876" s="130"/>
      <c r="P876" s="182"/>
    </row>
    <row r="877" spans="11:16" s="121" customFormat="1">
      <c r="K877" s="130"/>
      <c r="L877" s="130"/>
      <c r="M877" s="130"/>
      <c r="N877" s="130"/>
      <c r="O877" s="130"/>
      <c r="P877" s="182"/>
    </row>
    <row r="878" spans="11:16" s="121" customFormat="1">
      <c r="K878" s="130"/>
      <c r="L878" s="130"/>
      <c r="M878" s="130"/>
      <c r="N878" s="130"/>
      <c r="O878" s="130"/>
      <c r="P878" s="182"/>
    </row>
    <row r="879" spans="11:16" s="121" customFormat="1">
      <c r="K879" s="130"/>
      <c r="L879" s="130"/>
      <c r="M879" s="130"/>
      <c r="N879" s="130"/>
      <c r="O879" s="130"/>
      <c r="P879" s="182"/>
    </row>
    <row r="880" spans="11:16" s="121" customFormat="1">
      <c r="K880" s="130"/>
      <c r="L880" s="130"/>
      <c r="M880" s="130"/>
      <c r="N880" s="130"/>
      <c r="O880" s="130"/>
      <c r="P880" s="182"/>
    </row>
    <row r="881" spans="11:16" s="121" customFormat="1">
      <c r="K881" s="130"/>
      <c r="L881" s="130"/>
      <c r="M881" s="130"/>
      <c r="N881" s="130"/>
      <c r="O881" s="130"/>
      <c r="P881" s="182"/>
    </row>
    <row r="882" spans="11:16" s="121" customFormat="1">
      <c r="K882" s="130"/>
      <c r="L882" s="130"/>
      <c r="M882" s="130"/>
      <c r="N882" s="130"/>
      <c r="O882" s="130"/>
      <c r="P882" s="182"/>
    </row>
    <row r="883" spans="11:16" s="121" customFormat="1">
      <c r="K883" s="130"/>
      <c r="L883" s="130"/>
      <c r="M883" s="130"/>
      <c r="N883" s="130"/>
      <c r="O883" s="130"/>
      <c r="P883" s="182"/>
    </row>
    <row r="884" spans="11:16" s="121" customFormat="1">
      <c r="K884" s="130"/>
      <c r="L884" s="130"/>
      <c r="M884" s="130"/>
      <c r="N884" s="130"/>
      <c r="O884" s="130"/>
      <c r="P884" s="182"/>
    </row>
    <row r="885" spans="11:16" s="121" customFormat="1">
      <c r="K885" s="130"/>
      <c r="L885" s="130"/>
      <c r="M885" s="130"/>
      <c r="N885" s="130"/>
      <c r="O885" s="130"/>
      <c r="P885" s="182"/>
    </row>
    <row r="886" spans="11:16" s="121" customFormat="1">
      <c r="K886" s="130"/>
      <c r="L886" s="130"/>
      <c r="M886" s="130"/>
      <c r="N886" s="130"/>
      <c r="O886" s="130"/>
      <c r="P886" s="182"/>
    </row>
    <row r="887" spans="11:16" s="121" customFormat="1">
      <c r="K887" s="130"/>
      <c r="L887" s="130"/>
      <c r="M887" s="130"/>
      <c r="N887" s="130"/>
      <c r="O887" s="130"/>
      <c r="P887" s="182"/>
    </row>
    <row r="888" spans="11:16" s="121" customFormat="1">
      <c r="K888" s="130"/>
      <c r="L888" s="130"/>
      <c r="M888" s="130"/>
      <c r="N888" s="130"/>
      <c r="O888" s="130"/>
      <c r="P888" s="182"/>
    </row>
    <row r="889" spans="11:16" s="121" customFormat="1">
      <c r="K889" s="130"/>
      <c r="L889" s="130"/>
      <c r="M889" s="130"/>
      <c r="N889" s="130"/>
      <c r="O889" s="130"/>
      <c r="P889" s="182"/>
    </row>
    <row r="890" spans="11:16" s="121" customFormat="1">
      <c r="K890" s="130"/>
      <c r="L890" s="130"/>
      <c r="M890" s="130"/>
      <c r="N890" s="130"/>
      <c r="O890" s="130"/>
      <c r="P890" s="182"/>
    </row>
    <row r="891" spans="11:16" s="121" customFormat="1">
      <c r="K891" s="130"/>
      <c r="L891" s="130"/>
      <c r="M891" s="130"/>
      <c r="N891" s="130"/>
      <c r="O891" s="130"/>
      <c r="P891" s="182"/>
    </row>
    <row r="892" spans="11:16" s="121" customFormat="1">
      <c r="K892" s="130"/>
      <c r="L892" s="130"/>
      <c r="M892" s="130"/>
      <c r="N892" s="130"/>
      <c r="O892" s="130"/>
      <c r="P892" s="182"/>
    </row>
    <row r="893" spans="11:16" s="121" customFormat="1">
      <c r="K893" s="130"/>
      <c r="L893" s="130"/>
      <c r="M893" s="130"/>
      <c r="N893" s="130"/>
      <c r="O893" s="130"/>
      <c r="P893" s="182"/>
    </row>
    <row r="894" spans="11:16" s="121" customFormat="1">
      <c r="K894" s="130"/>
      <c r="L894" s="130"/>
      <c r="M894" s="130"/>
      <c r="N894" s="130"/>
      <c r="O894" s="130"/>
      <c r="P894" s="182"/>
    </row>
    <row r="895" spans="11:16" s="121" customFormat="1">
      <c r="K895" s="130"/>
      <c r="L895" s="130"/>
      <c r="M895" s="130"/>
      <c r="N895" s="130"/>
      <c r="O895" s="130"/>
      <c r="P895" s="182"/>
    </row>
    <row r="896" spans="11:16" s="121" customFormat="1">
      <c r="K896" s="130"/>
      <c r="L896" s="130"/>
      <c r="M896" s="130"/>
      <c r="N896" s="130"/>
      <c r="O896" s="130"/>
      <c r="P896" s="182"/>
    </row>
    <row r="897" spans="11:16" s="121" customFormat="1">
      <c r="K897" s="130"/>
      <c r="L897" s="130"/>
      <c r="M897" s="130"/>
      <c r="N897" s="130"/>
      <c r="O897" s="130"/>
      <c r="P897" s="182"/>
    </row>
    <row r="898" spans="11:16" s="121" customFormat="1">
      <c r="K898" s="130"/>
      <c r="L898" s="130"/>
      <c r="M898" s="130"/>
      <c r="N898" s="130"/>
      <c r="O898" s="130"/>
      <c r="P898" s="182"/>
    </row>
    <row r="899" spans="11:16" s="121" customFormat="1">
      <c r="K899" s="130"/>
      <c r="L899" s="130"/>
      <c r="M899" s="130"/>
      <c r="N899" s="130"/>
      <c r="O899" s="130"/>
      <c r="P899" s="182"/>
    </row>
    <row r="900" spans="11:16" s="121" customFormat="1">
      <c r="K900" s="130"/>
      <c r="L900" s="130"/>
      <c r="M900" s="130"/>
      <c r="N900" s="130"/>
      <c r="O900" s="130"/>
      <c r="P900" s="182"/>
    </row>
    <row r="901" spans="11:16" s="121" customFormat="1">
      <c r="K901" s="130"/>
      <c r="L901" s="130"/>
      <c r="M901" s="130"/>
      <c r="N901" s="130"/>
      <c r="O901" s="130"/>
      <c r="P901" s="182"/>
    </row>
    <row r="902" spans="11:16" s="121" customFormat="1">
      <c r="K902" s="130"/>
      <c r="L902" s="130"/>
      <c r="M902" s="130"/>
      <c r="N902" s="130"/>
      <c r="O902" s="130"/>
      <c r="P902" s="182"/>
    </row>
    <row r="903" spans="11:16" s="121" customFormat="1">
      <c r="K903" s="130"/>
      <c r="L903" s="130"/>
      <c r="M903" s="130"/>
      <c r="N903" s="130"/>
      <c r="O903" s="130"/>
      <c r="P903" s="182"/>
    </row>
    <row r="904" spans="11:16" s="121" customFormat="1">
      <c r="K904" s="130"/>
      <c r="L904" s="130"/>
      <c r="M904" s="130"/>
      <c r="N904" s="130"/>
      <c r="O904" s="130"/>
      <c r="P904" s="182"/>
    </row>
    <row r="905" spans="11:16" s="121" customFormat="1">
      <c r="K905" s="130"/>
      <c r="L905" s="130"/>
      <c r="M905" s="130"/>
      <c r="N905" s="130"/>
      <c r="O905" s="130"/>
      <c r="P905" s="182"/>
    </row>
    <row r="906" spans="11:16" s="121" customFormat="1">
      <c r="K906" s="130"/>
      <c r="L906" s="130"/>
      <c r="M906" s="130"/>
      <c r="N906" s="130"/>
      <c r="O906" s="130"/>
      <c r="P906" s="182"/>
    </row>
    <row r="907" spans="11:16" s="121" customFormat="1">
      <c r="K907" s="130"/>
      <c r="L907" s="130"/>
      <c r="M907" s="130"/>
      <c r="N907" s="130"/>
      <c r="O907" s="130"/>
      <c r="P907" s="182"/>
    </row>
    <row r="908" spans="11:16" s="121" customFormat="1">
      <c r="K908" s="130"/>
      <c r="L908" s="130"/>
      <c r="M908" s="130"/>
      <c r="N908" s="130"/>
      <c r="O908" s="130"/>
      <c r="P908" s="182"/>
    </row>
    <row r="909" spans="11:16" s="121" customFormat="1">
      <c r="K909" s="130"/>
      <c r="L909" s="130"/>
      <c r="M909" s="130"/>
      <c r="N909" s="130"/>
      <c r="O909" s="130"/>
      <c r="P909" s="182"/>
    </row>
    <row r="910" spans="11:16" s="121" customFormat="1">
      <c r="K910" s="130"/>
      <c r="L910" s="130"/>
      <c r="M910" s="130"/>
      <c r="N910" s="130"/>
      <c r="O910" s="130"/>
      <c r="P910" s="182"/>
    </row>
    <row r="911" spans="11:16" s="121" customFormat="1">
      <c r="K911" s="130"/>
      <c r="L911" s="130"/>
      <c r="M911" s="130"/>
      <c r="N911" s="130"/>
      <c r="O911" s="130"/>
      <c r="P911" s="182"/>
    </row>
    <row r="912" spans="11:16" s="121" customFormat="1">
      <c r="K912" s="130"/>
      <c r="L912" s="130"/>
      <c r="M912" s="130"/>
      <c r="N912" s="130"/>
      <c r="O912" s="130"/>
      <c r="P912" s="182"/>
    </row>
    <row r="913" spans="11:16" s="121" customFormat="1">
      <c r="K913" s="130"/>
      <c r="L913" s="130"/>
      <c r="M913" s="130"/>
      <c r="N913" s="130"/>
      <c r="O913" s="130"/>
      <c r="P913" s="182"/>
    </row>
    <row r="914" spans="11:16" s="121" customFormat="1">
      <c r="K914" s="130"/>
      <c r="L914" s="130"/>
      <c r="M914" s="130"/>
      <c r="N914" s="130"/>
      <c r="O914" s="130"/>
      <c r="P914" s="182"/>
    </row>
    <row r="915" spans="11:16" s="121" customFormat="1">
      <c r="K915" s="130"/>
      <c r="L915" s="130"/>
      <c r="M915" s="130"/>
      <c r="N915" s="130"/>
      <c r="O915" s="130"/>
      <c r="P915" s="182"/>
    </row>
    <row r="916" spans="11:16" s="121" customFormat="1">
      <c r="K916" s="130"/>
      <c r="L916" s="130"/>
      <c r="M916" s="130"/>
      <c r="N916" s="130"/>
      <c r="O916" s="130"/>
      <c r="P916" s="182"/>
    </row>
    <row r="917" spans="11:16" s="121" customFormat="1">
      <c r="K917" s="130"/>
      <c r="L917" s="130"/>
      <c r="M917" s="130"/>
      <c r="N917" s="130"/>
      <c r="O917" s="130"/>
      <c r="P917" s="182"/>
    </row>
    <row r="918" spans="11:16" s="121" customFormat="1">
      <c r="K918" s="130"/>
      <c r="L918" s="130"/>
      <c r="M918" s="130"/>
      <c r="N918" s="130"/>
      <c r="O918" s="130"/>
      <c r="P918" s="182"/>
    </row>
    <row r="919" spans="11:16" s="121" customFormat="1">
      <c r="K919" s="130"/>
      <c r="L919" s="130"/>
      <c r="M919" s="130"/>
      <c r="N919" s="130"/>
      <c r="O919" s="130"/>
      <c r="P919" s="182"/>
    </row>
    <row r="920" spans="11:16" s="121" customFormat="1">
      <c r="K920" s="130"/>
      <c r="L920" s="130"/>
      <c r="M920" s="130"/>
      <c r="N920" s="130"/>
      <c r="O920" s="130"/>
      <c r="P920" s="182"/>
    </row>
    <row r="921" spans="11:16" s="121" customFormat="1">
      <c r="K921" s="130"/>
      <c r="L921" s="130"/>
      <c r="M921" s="130"/>
      <c r="N921" s="130"/>
      <c r="O921" s="130"/>
      <c r="P921" s="182"/>
    </row>
    <row r="922" spans="11:16" s="121" customFormat="1">
      <c r="K922" s="130"/>
      <c r="L922" s="130"/>
      <c r="M922" s="130"/>
      <c r="N922" s="130"/>
      <c r="O922" s="130"/>
      <c r="P922" s="182"/>
    </row>
    <row r="923" spans="11:16" s="121" customFormat="1">
      <c r="K923" s="130"/>
      <c r="L923" s="130"/>
      <c r="M923" s="130"/>
      <c r="N923" s="130"/>
      <c r="O923" s="130"/>
      <c r="P923" s="182"/>
    </row>
    <row r="924" spans="11:16" s="121" customFormat="1">
      <c r="K924" s="130"/>
      <c r="L924" s="130"/>
      <c r="M924" s="130"/>
      <c r="N924" s="130"/>
      <c r="O924" s="130"/>
      <c r="P924" s="182"/>
    </row>
    <row r="925" spans="11:16" s="121" customFormat="1">
      <c r="K925" s="130"/>
      <c r="L925" s="130"/>
      <c r="M925" s="130"/>
      <c r="N925" s="130"/>
      <c r="O925" s="130"/>
      <c r="P925" s="182"/>
    </row>
    <row r="926" spans="11:16" s="121" customFormat="1">
      <c r="K926" s="130"/>
      <c r="L926" s="130"/>
      <c r="M926" s="130"/>
      <c r="N926" s="130"/>
      <c r="O926" s="130"/>
      <c r="P926" s="182"/>
    </row>
    <row r="927" spans="11:16" s="121" customFormat="1">
      <c r="K927" s="130"/>
      <c r="L927" s="130"/>
      <c r="M927" s="130"/>
      <c r="N927" s="130"/>
      <c r="O927" s="130"/>
      <c r="P927" s="182"/>
    </row>
    <row r="928" spans="11:16" s="121" customFormat="1">
      <c r="K928" s="130"/>
      <c r="L928" s="130"/>
      <c r="M928" s="130"/>
      <c r="N928" s="130"/>
      <c r="O928" s="130"/>
      <c r="P928" s="182"/>
    </row>
    <row r="929" spans="11:16" s="121" customFormat="1">
      <c r="K929" s="130"/>
      <c r="L929" s="130"/>
      <c r="M929" s="130"/>
      <c r="N929" s="130"/>
      <c r="O929" s="130"/>
      <c r="P929" s="182"/>
    </row>
    <row r="930" spans="11:16" s="121" customFormat="1">
      <c r="K930" s="130"/>
      <c r="L930" s="130"/>
      <c r="M930" s="130"/>
      <c r="N930" s="130"/>
      <c r="O930" s="130"/>
      <c r="P930" s="182"/>
    </row>
    <row r="931" spans="11:16" s="121" customFormat="1">
      <c r="K931" s="130"/>
      <c r="L931" s="130"/>
      <c r="M931" s="130"/>
      <c r="N931" s="130"/>
      <c r="O931" s="130"/>
      <c r="P931" s="182"/>
    </row>
    <row r="932" spans="11:16" s="121" customFormat="1">
      <c r="K932" s="130"/>
      <c r="L932" s="130"/>
      <c r="M932" s="130"/>
      <c r="N932" s="130"/>
      <c r="O932" s="130"/>
      <c r="P932" s="182"/>
    </row>
    <row r="933" spans="11:16" s="121" customFormat="1">
      <c r="K933" s="130"/>
      <c r="L933" s="130"/>
      <c r="M933" s="130"/>
      <c r="N933" s="130"/>
      <c r="O933" s="130"/>
      <c r="P933" s="182"/>
    </row>
    <row r="934" spans="11:16" s="121" customFormat="1">
      <c r="K934" s="130"/>
      <c r="L934" s="130"/>
      <c r="M934" s="130"/>
      <c r="N934" s="130"/>
      <c r="O934" s="130"/>
      <c r="P934" s="182"/>
    </row>
    <row r="935" spans="11:16" s="121" customFormat="1">
      <c r="K935" s="130"/>
      <c r="L935" s="130"/>
      <c r="M935" s="130"/>
      <c r="N935" s="130"/>
      <c r="O935" s="130"/>
      <c r="P935" s="182"/>
    </row>
    <row r="936" spans="11:16" s="121" customFormat="1">
      <c r="K936" s="130"/>
      <c r="L936" s="130"/>
      <c r="M936" s="130"/>
      <c r="N936" s="130"/>
      <c r="O936" s="130"/>
      <c r="P936" s="182"/>
    </row>
    <row r="937" spans="11:16" s="121" customFormat="1">
      <c r="K937" s="130"/>
      <c r="L937" s="130"/>
      <c r="M937" s="130"/>
      <c r="N937" s="130"/>
      <c r="O937" s="130"/>
      <c r="P937" s="182"/>
    </row>
    <row r="938" spans="11:16" s="121" customFormat="1">
      <c r="K938" s="130"/>
      <c r="L938" s="130"/>
      <c r="M938" s="130"/>
      <c r="N938" s="130"/>
      <c r="O938" s="130"/>
      <c r="P938" s="182"/>
    </row>
    <row r="939" spans="11:16" s="121" customFormat="1">
      <c r="K939" s="130"/>
      <c r="L939" s="130"/>
      <c r="M939" s="130"/>
      <c r="N939" s="130"/>
      <c r="O939" s="130"/>
      <c r="P939" s="182"/>
    </row>
    <row r="940" spans="11:16" s="121" customFormat="1">
      <c r="K940" s="130"/>
      <c r="L940" s="130"/>
      <c r="M940" s="130"/>
      <c r="N940" s="130"/>
      <c r="O940" s="130"/>
      <c r="P940" s="182"/>
    </row>
    <row r="941" spans="11:16" s="121" customFormat="1">
      <c r="K941" s="130"/>
      <c r="L941" s="130"/>
      <c r="M941" s="130"/>
      <c r="N941" s="130"/>
      <c r="O941" s="130"/>
      <c r="P941" s="182"/>
    </row>
    <row r="942" spans="11:16" s="121" customFormat="1">
      <c r="K942" s="130"/>
      <c r="L942" s="130"/>
      <c r="M942" s="130"/>
      <c r="N942" s="130"/>
      <c r="O942" s="130"/>
      <c r="P942" s="182"/>
    </row>
    <row r="943" spans="11:16" s="121" customFormat="1">
      <c r="K943" s="130"/>
      <c r="L943" s="130"/>
      <c r="M943" s="130"/>
      <c r="N943" s="130"/>
      <c r="O943" s="130"/>
      <c r="P943" s="182"/>
    </row>
    <row r="944" spans="11:16" s="121" customFormat="1">
      <c r="K944" s="130"/>
      <c r="L944" s="130"/>
      <c r="M944" s="130"/>
      <c r="N944" s="130"/>
      <c r="O944" s="130"/>
      <c r="P944" s="182"/>
    </row>
    <row r="945" spans="11:16" s="121" customFormat="1">
      <c r="K945" s="130"/>
      <c r="L945" s="130"/>
      <c r="M945" s="130"/>
      <c r="N945" s="130"/>
      <c r="O945" s="130"/>
      <c r="P945" s="182"/>
    </row>
    <row r="946" spans="11:16" s="121" customFormat="1">
      <c r="K946" s="130"/>
      <c r="L946" s="130"/>
      <c r="M946" s="130"/>
      <c r="N946" s="130"/>
      <c r="O946" s="130"/>
      <c r="P946" s="182"/>
    </row>
    <row r="947" spans="11:16" s="121" customFormat="1">
      <c r="K947" s="130"/>
      <c r="L947" s="130"/>
      <c r="M947" s="130"/>
      <c r="N947" s="130"/>
      <c r="O947" s="130"/>
      <c r="P947" s="182"/>
    </row>
    <row r="948" spans="11:16" s="121" customFormat="1">
      <c r="K948" s="130"/>
      <c r="L948" s="130"/>
      <c r="M948" s="130"/>
      <c r="N948" s="130"/>
      <c r="O948" s="130"/>
      <c r="P948" s="182"/>
    </row>
    <row r="949" spans="11:16" s="121" customFormat="1">
      <c r="K949" s="130"/>
      <c r="L949" s="130"/>
      <c r="M949" s="130"/>
      <c r="N949" s="130"/>
      <c r="O949" s="130"/>
      <c r="P949" s="182"/>
    </row>
    <row r="950" spans="11:16" s="121" customFormat="1">
      <c r="K950" s="130"/>
      <c r="L950" s="130"/>
      <c r="M950" s="130"/>
      <c r="N950" s="130"/>
      <c r="O950" s="130"/>
      <c r="P950" s="182"/>
    </row>
    <row r="951" spans="11:16" s="121" customFormat="1">
      <c r="K951" s="130"/>
      <c r="L951" s="130"/>
      <c r="M951" s="130"/>
      <c r="N951" s="130"/>
      <c r="O951" s="130"/>
      <c r="P951" s="182"/>
    </row>
    <row r="952" spans="11:16" s="121" customFormat="1">
      <c r="K952" s="130"/>
      <c r="L952" s="130"/>
      <c r="M952" s="130"/>
      <c r="N952" s="130"/>
      <c r="O952" s="130"/>
      <c r="P952" s="182"/>
    </row>
    <row r="953" spans="11:16" s="121" customFormat="1">
      <c r="K953" s="130"/>
      <c r="L953" s="130"/>
      <c r="M953" s="130"/>
      <c r="N953" s="130"/>
      <c r="O953" s="130"/>
      <c r="P953" s="182"/>
    </row>
    <row r="954" spans="11:16" s="121" customFormat="1">
      <c r="K954" s="130"/>
      <c r="L954" s="130"/>
      <c r="M954" s="130"/>
      <c r="N954" s="130"/>
      <c r="O954" s="130"/>
      <c r="P954" s="182"/>
    </row>
    <row r="955" spans="11:16" s="121" customFormat="1">
      <c r="K955" s="130"/>
      <c r="L955" s="130"/>
      <c r="M955" s="130"/>
      <c r="N955" s="130"/>
      <c r="O955" s="130"/>
      <c r="P955" s="182"/>
    </row>
    <row r="956" spans="11:16" s="121" customFormat="1">
      <c r="K956" s="130"/>
      <c r="L956" s="130"/>
      <c r="M956" s="130"/>
      <c r="N956" s="130"/>
      <c r="O956" s="130"/>
      <c r="P956" s="182"/>
    </row>
    <row r="957" spans="11:16" s="121" customFormat="1">
      <c r="K957" s="130"/>
      <c r="L957" s="130"/>
      <c r="M957" s="130"/>
      <c r="N957" s="130"/>
      <c r="O957" s="130"/>
      <c r="P957" s="182"/>
    </row>
    <row r="958" spans="11:16" s="121" customFormat="1">
      <c r="K958" s="130"/>
      <c r="L958" s="130"/>
      <c r="M958" s="130"/>
      <c r="N958" s="130"/>
      <c r="O958" s="130"/>
      <c r="P958" s="182"/>
    </row>
    <row r="959" spans="11:16" s="121" customFormat="1">
      <c r="K959" s="130"/>
      <c r="L959" s="130"/>
      <c r="M959" s="130"/>
      <c r="N959" s="130"/>
      <c r="O959" s="130"/>
      <c r="P959" s="182"/>
    </row>
    <row r="960" spans="11:16" s="121" customFormat="1">
      <c r="K960" s="130"/>
      <c r="L960" s="130"/>
      <c r="M960" s="130"/>
      <c r="N960" s="130"/>
      <c r="O960" s="130"/>
      <c r="P960" s="182"/>
    </row>
    <row r="961" spans="11:16" s="121" customFormat="1">
      <c r="K961" s="130"/>
      <c r="L961" s="130"/>
      <c r="M961" s="130"/>
      <c r="N961" s="130"/>
      <c r="O961" s="130"/>
      <c r="P961" s="182"/>
    </row>
    <row r="962" spans="11:16" s="121" customFormat="1">
      <c r="K962" s="130"/>
      <c r="L962" s="130"/>
      <c r="M962" s="130"/>
      <c r="N962" s="130"/>
      <c r="O962" s="130"/>
      <c r="P962" s="182"/>
    </row>
    <row r="963" spans="11:16" s="121" customFormat="1">
      <c r="K963" s="130"/>
      <c r="L963" s="130"/>
      <c r="M963" s="130"/>
      <c r="N963" s="130"/>
      <c r="O963" s="130"/>
      <c r="P963" s="182"/>
    </row>
    <row r="964" spans="11:16" s="121" customFormat="1">
      <c r="K964" s="130"/>
      <c r="L964" s="130"/>
      <c r="M964" s="130"/>
      <c r="N964" s="130"/>
      <c r="O964" s="130"/>
      <c r="P964" s="182"/>
    </row>
    <row r="965" spans="11:16" s="121" customFormat="1">
      <c r="K965" s="130"/>
      <c r="L965" s="130"/>
      <c r="M965" s="130"/>
      <c r="N965" s="130"/>
      <c r="O965" s="130"/>
      <c r="P965" s="182"/>
    </row>
    <row r="966" spans="11:16" s="121" customFormat="1">
      <c r="K966" s="130"/>
      <c r="L966" s="130"/>
      <c r="M966" s="130"/>
      <c r="N966" s="130"/>
      <c r="O966" s="130"/>
      <c r="P966" s="182"/>
    </row>
    <row r="967" spans="11:16" s="121" customFormat="1">
      <c r="K967" s="130"/>
      <c r="L967" s="130"/>
      <c r="M967" s="130"/>
      <c r="N967" s="130"/>
      <c r="O967" s="130"/>
      <c r="P967" s="182"/>
    </row>
    <row r="968" spans="11:16" s="121" customFormat="1">
      <c r="K968" s="130"/>
      <c r="L968" s="130"/>
      <c r="M968" s="130"/>
      <c r="N968" s="130"/>
      <c r="O968" s="130"/>
      <c r="P968" s="182"/>
    </row>
    <row r="969" spans="11:16" s="121" customFormat="1">
      <c r="K969" s="130"/>
      <c r="L969" s="130"/>
      <c r="M969" s="130"/>
      <c r="N969" s="130"/>
      <c r="O969" s="130"/>
      <c r="P969" s="182"/>
    </row>
    <row r="970" spans="11:16" s="121" customFormat="1">
      <c r="K970" s="130"/>
      <c r="L970" s="130"/>
      <c r="M970" s="130"/>
      <c r="N970" s="130"/>
      <c r="O970" s="130"/>
      <c r="P970" s="182"/>
    </row>
    <row r="971" spans="11:16" s="121" customFormat="1">
      <c r="K971" s="130"/>
      <c r="L971" s="130"/>
      <c r="M971" s="130"/>
      <c r="N971" s="130"/>
      <c r="O971" s="130"/>
      <c r="P971" s="182"/>
    </row>
    <row r="972" spans="11:16" s="121" customFormat="1">
      <c r="K972" s="130"/>
      <c r="L972" s="130"/>
      <c r="M972" s="130"/>
      <c r="N972" s="130"/>
      <c r="O972" s="130"/>
      <c r="P972" s="182"/>
    </row>
    <row r="973" spans="11:16" s="121" customFormat="1">
      <c r="K973" s="130"/>
      <c r="L973" s="130"/>
      <c r="M973" s="130"/>
      <c r="N973" s="130"/>
      <c r="O973" s="130"/>
      <c r="P973" s="182"/>
    </row>
    <row r="974" spans="11:16" s="121" customFormat="1">
      <c r="K974" s="130"/>
      <c r="L974" s="130"/>
      <c r="M974" s="130"/>
      <c r="N974" s="130"/>
      <c r="O974" s="130"/>
      <c r="P974" s="182"/>
    </row>
    <row r="975" spans="11:16" s="121" customFormat="1">
      <c r="K975" s="130"/>
      <c r="L975" s="130"/>
      <c r="M975" s="130"/>
      <c r="N975" s="130"/>
      <c r="O975" s="130"/>
      <c r="P975" s="182"/>
    </row>
    <row r="976" spans="11:16" s="121" customFormat="1">
      <c r="K976" s="130"/>
      <c r="L976" s="130"/>
      <c r="M976" s="130"/>
      <c r="N976" s="130"/>
      <c r="O976" s="130"/>
      <c r="P976" s="182"/>
    </row>
    <row r="977" spans="11:16" s="121" customFormat="1">
      <c r="K977" s="130"/>
      <c r="L977" s="130"/>
      <c r="M977" s="130"/>
      <c r="N977" s="130"/>
      <c r="O977" s="130"/>
      <c r="P977" s="182"/>
    </row>
    <row r="978" spans="11:16" s="121" customFormat="1">
      <c r="K978" s="130"/>
      <c r="L978" s="130"/>
      <c r="M978" s="130"/>
      <c r="N978" s="130"/>
      <c r="O978" s="130"/>
      <c r="P978" s="182"/>
    </row>
    <row r="979" spans="11:16" s="121" customFormat="1">
      <c r="K979" s="130"/>
      <c r="L979" s="130"/>
      <c r="M979" s="130"/>
      <c r="N979" s="130"/>
      <c r="O979" s="130"/>
      <c r="P979" s="182"/>
    </row>
    <row r="980" spans="11:16" s="121" customFormat="1">
      <c r="K980" s="130"/>
      <c r="L980" s="130"/>
      <c r="M980" s="130"/>
      <c r="N980" s="130"/>
      <c r="O980" s="130"/>
      <c r="P980" s="182"/>
    </row>
    <row r="981" spans="11:16" s="121" customFormat="1">
      <c r="K981" s="130"/>
      <c r="L981" s="130"/>
      <c r="M981" s="130"/>
      <c r="N981" s="130"/>
      <c r="O981" s="130"/>
      <c r="P981" s="182"/>
    </row>
    <row r="982" spans="11:16" s="121" customFormat="1">
      <c r="K982" s="130"/>
      <c r="L982" s="130"/>
      <c r="M982" s="130"/>
      <c r="N982" s="130"/>
      <c r="O982" s="130"/>
      <c r="P982" s="182"/>
    </row>
    <row r="983" spans="11:16" s="121" customFormat="1">
      <c r="K983" s="130"/>
      <c r="L983" s="130"/>
      <c r="M983" s="130"/>
      <c r="N983" s="130"/>
      <c r="O983" s="130"/>
      <c r="P983" s="182"/>
    </row>
    <row r="984" spans="11:16" s="121" customFormat="1">
      <c r="K984" s="130"/>
      <c r="L984" s="130"/>
      <c r="M984" s="130"/>
      <c r="N984" s="130"/>
      <c r="O984" s="130"/>
      <c r="P984" s="182"/>
    </row>
    <row r="985" spans="11:16" s="121" customFormat="1">
      <c r="K985" s="130"/>
      <c r="L985" s="130"/>
      <c r="M985" s="130"/>
      <c r="N985" s="130"/>
      <c r="O985" s="130"/>
      <c r="P985" s="182"/>
    </row>
    <row r="986" spans="11:16" s="121" customFormat="1">
      <c r="K986" s="130"/>
      <c r="L986" s="130"/>
      <c r="M986" s="130"/>
      <c r="N986" s="130"/>
      <c r="O986" s="130"/>
      <c r="P986" s="182"/>
    </row>
    <row r="987" spans="11:16" s="121" customFormat="1">
      <c r="K987" s="130"/>
      <c r="L987" s="130"/>
      <c r="M987" s="130"/>
      <c r="N987" s="130"/>
      <c r="O987" s="130"/>
      <c r="P987" s="182"/>
    </row>
    <row r="988" spans="11:16" s="121" customFormat="1">
      <c r="K988" s="130"/>
      <c r="L988" s="130"/>
      <c r="M988" s="130"/>
      <c r="N988" s="130"/>
      <c r="O988" s="130"/>
      <c r="P988" s="182"/>
    </row>
    <row r="989" spans="11:16" s="121" customFormat="1">
      <c r="K989" s="130"/>
      <c r="L989" s="130"/>
      <c r="M989" s="130"/>
      <c r="N989" s="130"/>
      <c r="O989" s="130"/>
      <c r="P989" s="182"/>
    </row>
    <row r="990" spans="11:16" s="121" customFormat="1">
      <c r="K990" s="130"/>
      <c r="L990" s="130"/>
      <c r="M990" s="130"/>
      <c r="N990" s="130"/>
      <c r="O990" s="130"/>
      <c r="P990" s="182"/>
    </row>
    <row r="991" spans="11:16" s="121" customFormat="1">
      <c r="K991" s="130"/>
      <c r="L991" s="130"/>
      <c r="M991" s="130"/>
      <c r="N991" s="130"/>
      <c r="O991" s="130"/>
      <c r="P991" s="182"/>
    </row>
    <row r="992" spans="11:16" s="121" customFormat="1">
      <c r="K992" s="130"/>
      <c r="L992" s="130"/>
      <c r="M992" s="130"/>
      <c r="N992" s="130"/>
      <c r="O992" s="130"/>
      <c r="P992" s="182"/>
    </row>
    <row r="993" spans="11:16" s="121" customFormat="1">
      <c r="K993" s="130"/>
      <c r="L993" s="130"/>
      <c r="M993" s="130"/>
      <c r="N993" s="130"/>
      <c r="O993" s="130"/>
      <c r="P993" s="182"/>
    </row>
    <row r="994" spans="11:16" s="121" customFormat="1">
      <c r="K994" s="130"/>
      <c r="L994" s="130"/>
      <c r="M994" s="130"/>
      <c r="N994" s="130"/>
      <c r="O994" s="130"/>
      <c r="P994" s="182"/>
    </row>
    <row r="995" spans="11:16" s="121" customFormat="1">
      <c r="K995" s="130"/>
      <c r="L995" s="130"/>
      <c r="M995" s="130"/>
      <c r="N995" s="130"/>
      <c r="O995" s="130"/>
      <c r="P995" s="182"/>
    </row>
    <row r="996" spans="11:16" s="121" customFormat="1">
      <c r="K996" s="130"/>
      <c r="L996" s="130"/>
      <c r="M996" s="130"/>
      <c r="N996" s="130"/>
      <c r="O996" s="130"/>
      <c r="P996" s="182"/>
    </row>
    <row r="997" spans="11:16" s="121" customFormat="1">
      <c r="K997" s="130"/>
      <c r="L997" s="130"/>
      <c r="M997" s="130"/>
      <c r="N997" s="130"/>
      <c r="O997" s="130"/>
      <c r="P997" s="182"/>
    </row>
    <row r="998" spans="11:16" s="121" customFormat="1">
      <c r="K998" s="130"/>
      <c r="L998" s="130"/>
      <c r="M998" s="130"/>
      <c r="N998" s="130"/>
      <c r="O998" s="130"/>
      <c r="P998" s="182"/>
    </row>
    <row r="999" spans="11:16" s="121" customFormat="1">
      <c r="K999" s="130"/>
      <c r="L999" s="130"/>
      <c r="M999" s="130"/>
      <c r="N999" s="130"/>
      <c r="O999" s="130"/>
      <c r="P999" s="182"/>
    </row>
    <row r="1000" spans="11:16" s="121" customFormat="1">
      <c r="K1000" s="130"/>
      <c r="L1000" s="130"/>
      <c r="M1000" s="130"/>
      <c r="N1000" s="130"/>
      <c r="O1000" s="130"/>
      <c r="P1000" s="182"/>
    </row>
    <row r="1001" spans="11:16" s="121" customFormat="1">
      <c r="K1001" s="130"/>
      <c r="L1001" s="130"/>
      <c r="M1001" s="130"/>
      <c r="N1001" s="130"/>
      <c r="O1001" s="130"/>
      <c r="P1001" s="182"/>
    </row>
    <row r="1002" spans="11:16" s="121" customFormat="1">
      <c r="K1002" s="130"/>
      <c r="L1002" s="130"/>
      <c r="M1002" s="130"/>
      <c r="N1002" s="130"/>
      <c r="O1002" s="130"/>
      <c r="P1002" s="182"/>
    </row>
    <row r="1003" spans="11:16" s="121" customFormat="1">
      <c r="K1003" s="130"/>
      <c r="L1003" s="130"/>
      <c r="M1003" s="130"/>
      <c r="N1003" s="130"/>
      <c r="O1003" s="130"/>
      <c r="P1003" s="182"/>
    </row>
    <row r="1004" spans="11:16" s="121" customFormat="1">
      <c r="K1004" s="130"/>
      <c r="L1004" s="130"/>
      <c r="M1004" s="130"/>
      <c r="N1004" s="130"/>
      <c r="O1004" s="130"/>
      <c r="P1004" s="182"/>
    </row>
    <row r="1005" spans="11:16" s="121" customFormat="1">
      <c r="K1005" s="130"/>
      <c r="L1005" s="130"/>
      <c r="M1005" s="130"/>
      <c r="N1005" s="130"/>
      <c r="O1005" s="130"/>
      <c r="P1005" s="182"/>
    </row>
    <row r="1006" spans="11:16" s="121" customFormat="1">
      <c r="K1006" s="130"/>
      <c r="L1006" s="130"/>
      <c r="M1006" s="130"/>
      <c r="N1006" s="130"/>
      <c r="O1006" s="130"/>
      <c r="P1006" s="182"/>
    </row>
    <row r="1007" spans="11:16" s="121" customFormat="1">
      <c r="K1007" s="130"/>
      <c r="L1007" s="130"/>
      <c r="M1007" s="130"/>
      <c r="N1007" s="130"/>
      <c r="O1007" s="130"/>
      <c r="P1007" s="182"/>
    </row>
    <row r="1008" spans="11:16" s="121" customFormat="1">
      <c r="K1008" s="130"/>
      <c r="L1008" s="130"/>
      <c r="M1008" s="130"/>
      <c r="N1008" s="130"/>
      <c r="O1008" s="130"/>
      <c r="P1008" s="182"/>
    </row>
    <row r="1009" spans="11:16" s="121" customFormat="1">
      <c r="K1009" s="130"/>
      <c r="L1009" s="130"/>
      <c r="M1009" s="130"/>
      <c r="N1009" s="130"/>
      <c r="O1009" s="130"/>
      <c r="P1009" s="182"/>
    </row>
    <row r="1010" spans="11:16" s="121" customFormat="1">
      <c r="K1010" s="130"/>
      <c r="L1010" s="130"/>
      <c r="M1010" s="130"/>
      <c r="N1010" s="130"/>
      <c r="O1010" s="130"/>
      <c r="P1010" s="182"/>
    </row>
    <row r="1011" spans="11:16" s="121" customFormat="1">
      <c r="K1011" s="130"/>
      <c r="L1011" s="130"/>
      <c r="M1011" s="130"/>
      <c r="N1011" s="130"/>
      <c r="O1011" s="130"/>
      <c r="P1011" s="182"/>
    </row>
    <row r="1012" spans="11:16" s="121" customFormat="1">
      <c r="K1012" s="130"/>
      <c r="L1012" s="130"/>
      <c r="M1012" s="130"/>
      <c r="N1012" s="130"/>
      <c r="O1012" s="130"/>
      <c r="P1012" s="182"/>
    </row>
    <row r="1013" spans="11:16" s="121" customFormat="1">
      <c r="K1013" s="130"/>
      <c r="L1013" s="130"/>
      <c r="M1013" s="130"/>
      <c r="N1013" s="130"/>
      <c r="O1013" s="130"/>
      <c r="P1013" s="182"/>
    </row>
    <row r="1014" spans="11:16" s="121" customFormat="1">
      <c r="K1014" s="130"/>
      <c r="L1014" s="130"/>
      <c r="M1014" s="130"/>
      <c r="N1014" s="130"/>
      <c r="O1014" s="130"/>
      <c r="P1014" s="182"/>
    </row>
    <row r="1015" spans="11:16" s="121" customFormat="1">
      <c r="K1015" s="130"/>
      <c r="L1015" s="130"/>
      <c r="M1015" s="130"/>
      <c r="N1015" s="130"/>
      <c r="O1015" s="130"/>
      <c r="P1015" s="182"/>
    </row>
    <row r="1016" spans="11:16" s="121" customFormat="1">
      <c r="K1016" s="130"/>
      <c r="L1016" s="130"/>
      <c r="M1016" s="130"/>
      <c r="N1016" s="130"/>
      <c r="O1016" s="130"/>
      <c r="P1016" s="182"/>
    </row>
    <row r="1017" spans="11:16" s="121" customFormat="1">
      <c r="K1017" s="130"/>
      <c r="L1017" s="130"/>
      <c r="M1017" s="130"/>
      <c r="N1017" s="130"/>
      <c r="O1017" s="130"/>
      <c r="P1017" s="182"/>
    </row>
    <row r="1018" spans="11:16" s="121" customFormat="1">
      <c r="K1018" s="130"/>
      <c r="L1018" s="130"/>
      <c r="M1018" s="130"/>
      <c r="N1018" s="130"/>
      <c r="O1018" s="130"/>
      <c r="P1018" s="182"/>
    </row>
    <row r="1019" spans="11:16" s="121" customFormat="1">
      <c r="K1019" s="130"/>
      <c r="L1019" s="130"/>
      <c r="M1019" s="130"/>
      <c r="N1019" s="130"/>
      <c r="O1019" s="130"/>
      <c r="P1019" s="182"/>
    </row>
    <row r="1020" spans="11:16" s="121" customFormat="1">
      <c r="K1020" s="130"/>
      <c r="L1020" s="130"/>
      <c r="M1020" s="130"/>
      <c r="N1020" s="130"/>
      <c r="O1020" s="130"/>
      <c r="P1020" s="182"/>
    </row>
    <row r="1021" spans="11:16" s="121" customFormat="1">
      <c r="K1021" s="130"/>
      <c r="L1021" s="130"/>
      <c r="M1021" s="130"/>
      <c r="N1021" s="130"/>
      <c r="O1021" s="130"/>
      <c r="P1021" s="182"/>
    </row>
    <row r="1022" spans="11:16" s="121" customFormat="1">
      <c r="K1022" s="130"/>
      <c r="L1022" s="130"/>
      <c r="M1022" s="130"/>
      <c r="N1022" s="130"/>
      <c r="O1022" s="130"/>
      <c r="P1022" s="182"/>
    </row>
    <row r="1023" spans="11:16" s="121" customFormat="1">
      <c r="K1023" s="130"/>
      <c r="L1023" s="130"/>
      <c r="M1023" s="130"/>
      <c r="N1023" s="130"/>
      <c r="O1023" s="130"/>
      <c r="P1023" s="182"/>
    </row>
    <row r="1024" spans="11:16" s="121" customFormat="1">
      <c r="K1024" s="130"/>
      <c r="L1024" s="130"/>
      <c r="M1024" s="130"/>
      <c r="N1024" s="130"/>
      <c r="O1024" s="130"/>
      <c r="P1024" s="182"/>
    </row>
    <row r="1025" spans="11:16" s="121" customFormat="1">
      <c r="K1025" s="130"/>
      <c r="L1025" s="130"/>
      <c r="M1025" s="130"/>
      <c r="N1025" s="130"/>
      <c r="O1025" s="130"/>
      <c r="P1025" s="182"/>
    </row>
    <row r="1026" spans="11:16" s="121" customFormat="1">
      <c r="K1026" s="130"/>
      <c r="L1026" s="130"/>
      <c r="M1026" s="130"/>
      <c r="N1026" s="130"/>
      <c r="O1026" s="130"/>
      <c r="P1026" s="182"/>
    </row>
    <row r="1027" spans="11:16" s="121" customFormat="1">
      <c r="K1027" s="130"/>
      <c r="L1027" s="130"/>
      <c r="M1027" s="130"/>
      <c r="N1027" s="130"/>
      <c r="O1027" s="130"/>
      <c r="P1027" s="182"/>
    </row>
    <row r="1028" spans="11:16" s="121" customFormat="1">
      <c r="K1028" s="130"/>
      <c r="L1028" s="130"/>
      <c r="M1028" s="130"/>
      <c r="N1028" s="130"/>
      <c r="O1028" s="130"/>
      <c r="P1028" s="182"/>
    </row>
    <row r="1029" spans="11:16" s="121" customFormat="1">
      <c r="K1029" s="130"/>
      <c r="L1029" s="130"/>
      <c r="M1029" s="130"/>
      <c r="N1029" s="130"/>
      <c r="O1029" s="130"/>
      <c r="P1029" s="182"/>
    </row>
    <row r="1030" spans="11:16" s="121" customFormat="1">
      <c r="K1030" s="130"/>
      <c r="L1030" s="130"/>
      <c r="M1030" s="130"/>
      <c r="N1030" s="130"/>
      <c r="O1030" s="130"/>
      <c r="P1030" s="182"/>
    </row>
    <row r="1031" spans="11:16" s="121" customFormat="1">
      <c r="K1031" s="130"/>
      <c r="L1031" s="130"/>
      <c r="M1031" s="130"/>
      <c r="N1031" s="130"/>
      <c r="O1031" s="130"/>
      <c r="P1031" s="182"/>
    </row>
    <row r="1032" spans="11:16" s="121" customFormat="1">
      <c r="K1032" s="130"/>
      <c r="L1032" s="130"/>
      <c r="M1032" s="130"/>
      <c r="N1032" s="130"/>
      <c r="O1032" s="130"/>
      <c r="P1032" s="182"/>
    </row>
    <row r="1033" spans="11:16" s="121" customFormat="1">
      <c r="K1033" s="130"/>
      <c r="L1033" s="130"/>
      <c r="M1033" s="130"/>
      <c r="N1033" s="130"/>
      <c r="O1033" s="130"/>
      <c r="P1033" s="182"/>
    </row>
    <row r="1034" spans="11:16" s="121" customFormat="1">
      <c r="K1034" s="130"/>
      <c r="L1034" s="130"/>
      <c r="M1034" s="130"/>
      <c r="N1034" s="130"/>
      <c r="O1034" s="130"/>
      <c r="P1034" s="182"/>
    </row>
    <row r="1035" spans="11:16" s="121" customFormat="1">
      <c r="K1035" s="130"/>
      <c r="L1035" s="130"/>
      <c r="M1035" s="130"/>
      <c r="N1035" s="130"/>
      <c r="O1035" s="130"/>
      <c r="P1035" s="182"/>
    </row>
    <row r="1036" spans="11:16" s="121" customFormat="1">
      <c r="K1036" s="130"/>
      <c r="L1036" s="130"/>
      <c r="M1036" s="130"/>
      <c r="N1036" s="130"/>
      <c r="O1036" s="130"/>
      <c r="P1036" s="182"/>
    </row>
    <row r="1037" spans="11:16" s="121" customFormat="1">
      <c r="K1037" s="130"/>
      <c r="L1037" s="130"/>
      <c r="M1037" s="130"/>
      <c r="N1037" s="130"/>
      <c r="O1037" s="130"/>
      <c r="P1037" s="182"/>
    </row>
    <row r="1038" spans="11:16" s="121" customFormat="1">
      <c r="K1038" s="130"/>
      <c r="L1038" s="130"/>
      <c r="M1038" s="130"/>
      <c r="N1038" s="130"/>
      <c r="O1038" s="130"/>
      <c r="P1038" s="182"/>
    </row>
    <row r="1039" spans="11:16" s="121" customFormat="1">
      <c r="K1039" s="130"/>
      <c r="L1039" s="130"/>
      <c r="M1039" s="130"/>
      <c r="N1039" s="130"/>
      <c r="O1039" s="130"/>
      <c r="P1039" s="182"/>
    </row>
    <row r="1040" spans="11:16" s="121" customFormat="1">
      <c r="K1040" s="130"/>
      <c r="L1040" s="130"/>
      <c r="M1040" s="130"/>
      <c r="N1040" s="130"/>
      <c r="O1040" s="130"/>
      <c r="P1040" s="182"/>
    </row>
    <row r="1041" spans="11:16" s="121" customFormat="1">
      <c r="K1041" s="130"/>
      <c r="L1041" s="130"/>
      <c r="M1041" s="130"/>
      <c r="N1041" s="130"/>
      <c r="O1041" s="130"/>
      <c r="P1041" s="182"/>
    </row>
    <row r="1042" spans="11:16" s="121" customFormat="1">
      <c r="K1042" s="130"/>
      <c r="L1042" s="130"/>
      <c r="M1042" s="130"/>
      <c r="N1042" s="130"/>
      <c r="O1042" s="130"/>
      <c r="P1042" s="182"/>
    </row>
    <row r="1043" spans="11:16" s="121" customFormat="1">
      <c r="K1043" s="130"/>
      <c r="L1043" s="130"/>
      <c r="M1043" s="130"/>
      <c r="N1043" s="130"/>
      <c r="O1043" s="130"/>
      <c r="P1043" s="182"/>
    </row>
    <row r="1044" spans="11:16" s="121" customFormat="1">
      <c r="K1044" s="130"/>
      <c r="L1044" s="130"/>
      <c r="M1044" s="130"/>
      <c r="N1044" s="130"/>
      <c r="O1044" s="130"/>
      <c r="P1044" s="182"/>
    </row>
    <row r="1045" spans="11:16" s="121" customFormat="1">
      <c r="K1045" s="130"/>
      <c r="L1045" s="130"/>
      <c r="M1045" s="130"/>
      <c r="N1045" s="130"/>
      <c r="O1045" s="130"/>
      <c r="P1045" s="182"/>
    </row>
    <row r="1046" spans="11:16" s="121" customFormat="1">
      <c r="K1046" s="130"/>
      <c r="L1046" s="130"/>
      <c r="M1046" s="130"/>
      <c r="N1046" s="130"/>
      <c r="O1046" s="130"/>
      <c r="P1046" s="182"/>
    </row>
    <row r="1047" spans="11:16" s="121" customFormat="1">
      <c r="K1047" s="130"/>
      <c r="L1047" s="130"/>
      <c r="M1047" s="130"/>
      <c r="N1047" s="130"/>
      <c r="O1047" s="130"/>
      <c r="P1047" s="182"/>
    </row>
    <row r="1048" spans="11:16" s="121" customFormat="1">
      <c r="K1048" s="130"/>
      <c r="L1048" s="130"/>
      <c r="M1048" s="130"/>
      <c r="N1048" s="130"/>
      <c r="O1048" s="130"/>
      <c r="P1048" s="182"/>
    </row>
    <row r="1049" spans="11:16" s="121" customFormat="1">
      <c r="K1049" s="130"/>
      <c r="L1049" s="130"/>
      <c r="M1049" s="130"/>
      <c r="N1049" s="130"/>
      <c r="O1049" s="130"/>
      <c r="P1049" s="182"/>
    </row>
    <row r="1050" spans="11:16" s="121" customFormat="1">
      <c r="K1050" s="130"/>
      <c r="L1050" s="130"/>
      <c r="M1050" s="130"/>
      <c r="N1050" s="130"/>
      <c r="O1050" s="130"/>
      <c r="P1050" s="182"/>
    </row>
    <row r="1051" spans="11:16" s="121" customFormat="1">
      <c r="K1051" s="130"/>
      <c r="L1051" s="130"/>
      <c r="M1051" s="130"/>
      <c r="N1051" s="130"/>
      <c r="O1051" s="130"/>
      <c r="P1051" s="182"/>
    </row>
    <row r="1052" spans="11:16" s="121" customFormat="1">
      <c r="K1052" s="130"/>
      <c r="L1052" s="130"/>
      <c r="M1052" s="130"/>
      <c r="N1052" s="130"/>
      <c r="O1052" s="130"/>
      <c r="P1052" s="182"/>
    </row>
    <row r="1053" spans="11:16" s="121" customFormat="1">
      <c r="K1053" s="130"/>
      <c r="L1053" s="130"/>
      <c r="M1053" s="130"/>
      <c r="N1053" s="130"/>
      <c r="O1053" s="130"/>
      <c r="P1053" s="182"/>
    </row>
    <row r="1054" spans="11:16" s="121" customFormat="1">
      <c r="K1054" s="130"/>
      <c r="L1054" s="130"/>
      <c r="M1054" s="130"/>
      <c r="N1054" s="130"/>
      <c r="O1054" s="130"/>
      <c r="P1054" s="182"/>
    </row>
    <row r="1055" spans="11:16" s="121" customFormat="1">
      <c r="K1055" s="130"/>
      <c r="L1055" s="130"/>
      <c r="M1055" s="130"/>
      <c r="N1055" s="130"/>
      <c r="O1055" s="130"/>
      <c r="P1055" s="182"/>
    </row>
    <row r="1056" spans="11:16" s="121" customFormat="1">
      <c r="K1056" s="130"/>
      <c r="L1056" s="130"/>
      <c r="M1056" s="130"/>
      <c r="N1056" s="130"/>
      <c r="O1056" s="130"/>
      <c r="P1056" s="182"/>
    </row>
    <row r="1057" spans="11:16" s="121" customFormat="1">
      <c r="K1057" s="130"/>
      <c r="L1057" s="130"/>
      <c r="M1057" s="130"/>
      <c r="N1057" s="130"/>
      <c r="O1057" s="130"/>
      <c r="P1057" s="182"/>
    </row>
    <row r="1058" spans="11:16" s="121" customFormat="1">
      <c r="K1058" s="130"/>
      <c r="L1058" s="130"/>
      <c r="M1058" s="130"/>
      <c r="N1058" s="130"/>
      <c r="O1058" s="130"/>
      <c r="P1058" s="182"/>
    </row>
    <row r="1059" spans="11:16" s="121" customFormat="1">
      <c r="K1059" s="130"/>
      <c r="L1059" s="130"/>
      <c r="M1059" s="130"/>
      <c r="N1059" s="130"/>
      <c r="O1059" s="130"/>
      <c r="P1059" s="182"/>
    </row>
    <row r="1060" spans="11:16" s="121" customFormat="1">
      <c r="K1060" s="130"/>
      <c r="L1060" s="130"/>
      <c r="M1060" s="130"/>
      <c r="N1060" s="130"/>
      <c r="O1060" s="130"/>
      <c r="P1060" s="182"/>
    </row>
    <row r="1061" spans="11:16" s="121" customFormat="1">
      <c r="K1061" s="130"/>
      <c r="L1061" s="130"/>
      <c r="M1061" s="130"/>
      <c r="N1061" s="130"/>
      <c r="O1061" s="130"/>
      <c r="P1061" s="182"/>
    </row>
    <row r="1062" spans="11:16" s="121" customFormat="1">
      <c r="K1062" s="130"/>
      <c r="L1062" s="130"/>
      <c r="M1062" s="130"/>
      <c r="N1062" s="130"/>
      <c r="O1062" s="130"/>
      <c r="P1062" s="182"/>
    </row>
    <row r="1063" spans="11:16" s="121" customFormat="1">
      <c r="K1063" s="130"/>
      <c r="L1063" s="130"/>
      <c r="M1063" s="130"/>
      <c r="N1063" s="130"/>
      <c r="O1063" s="130"/>
      <c r="P1063" s="182"/>
    </row>
    <row r="1064" spans="11:16" s="121" customFormat="1">
      <c r="K1064" s="130"/>
      <c r="L1064" s="130"/>
      <c r="M1064" s="130"/>
      <c r="N1064" s="130"/>
      <c r="O1064" s="130"/>
      <c r="P1064" s="182"/>
    </row>
    <row r="1065" spans="11:16" s="121" customFormat="1">
      <c r="K1065" s="130"/>
      <c r="L1065" s="130"/>
      <c r="M1065" s="130"/>
      <c r="N1065" s="130"/>
      <c r="O1065" s="130"/>
      <c r="P1065" s="182"/>
    </row>
    <row r="1066" spans="11:16" s="121" customFormat="1">
      <c r="K1066" s="130"/>
      <c r="L1066" s="130"/>
      <c r="M1066" s="130"/>
      <c r="N1066" s="130"/>
      <c r="O1066" s="130"/>
      <c r="P1066" s="182"/>
    </row>
    <row r="1067" spans="11:16" s="121" customFormat="1">
      <c r="K1067" s="130"/>
      <c r="L1067" s="130"/>
      <c r="M1067" s="130"/>
      <c r="N1067" s="130"/>
      <c r="O1067" s="130"/>
      <c r="P1067" s="182"/>
    </row>
    <row r="1068" spans="11:16" s="121" customFormat="1">
      <c r="K1068" s="130"/>
      <c r="L1068" s="130"/>
      <c r="M1068" s="130"/>
      <c r="N1068" s="130"/>
      <c r="O1068" s="130"/>
      <c r="P1068" s="182"/>
    </row>
    <row r="1069" spans="11:16" s="121" customFormat="1">
      <c r="K1069" s="130"/>
      <c r="L1069" s="130"/>
      <c r="M1069" s="130"/>
      <c r="N1069" s="130"/>
      <c r="O1069" s="130"/>
      <c r="P1069" s="182"/>
    </row>
    <row r="1070" spans="11:16" s="121" customFormat="1">
      <c r="K1070" s="130"/>
      <c r="L1070" s="130"/>
      <c r="M1070" s="130"/>
      <c r="N1070" s="130"/>
      <c r="O1070" s="130"/>
      <c r="P1070" s="182"/>
    </row>
    <row r="1071" spans="11:16" s="121" customFormat="1">
      <c r="K1071" s="130"/>
      <c r="L1071" s="130"/>
      <c r="M1071" s="130"/>
      <c r="N1071" s="130"/>
      <c r="O1071" s="130"/>
      <c r="P1071" s="182"/>
    </row>
    <row r="1072" spans="11:16" s="121" customFormat="1">
      <c r="K1072" s="130"/>
      <c r="L1072" s="130"/>
      <c r="M1072" s="130"/>
      <c r="N1072" s="130"/>
      <c r="O1072" s="130"/>
      <c r="P1072" s="182"/>
    </row>
    <row r="1073" spans="11:16" s="121" customFormat="1">
      <c r="K1073" s="130"/>
      <c r="L1073" s="130"/>
      <c r="M1073" s="130"/>
      <c r="N1073" s="130"/>
      <c r="O1073" s="130"/>
      <c r="P1073" s="182"/>
    </row>
    <row r="1074" spans="11:16" s="121" customFormat="1">
      <c r="K1074" s="130"/>
      <c r="L1074" s="130"/>
      <c r="M1074" s="130"/>
      <c r="N1074" s="130"/>
      <c r="O1074" s="130"/>
      <c r="P1074" s="182"/>
    </row>
    <row r="1075" spans="11:16" s="121" customFormat="1">
      <c r="K1075" s="130"/>
      <c r="L1075" s="130"/>
      <c r="M1075" s="130"/>
      <c r="N1075" s="130"/>
      <c r="O1075" s="130"/>
      <c r="P1075" s="182"/>
    </row>
    <row r="1076" spans="11:16" s="121" customFormat="1">
      <c r="K1076" s="130"/>
      <c r="L1076" s="130"/>
      <c r="M1076" s="130"/>
      <c r="N1076" s="130"/>
      <c r="O1076" s="130"/>
      <c r="P1076" s="182"/>
    </row>
    <row r="1077" spans="11:16" s="121" customFormat="1">
      <c r="K1077" s="130"/>
      <c r="L1077" s="130"/>
      <c r="M1077" s="130"/>
      <c r="N1077" s="130"/>
      <c r="O1077" s="130"/>
      <c r="P1077" s="182"/>
    </row>
    <row r="1078" spans="11:16" s="121" customFormat="1">
      <c r="K1078" s="130"/>
      <c r="L1078" s="130"/>
      <c r="M1078" s="130"/>
      <c r="N1078" s="130"/>
      <c r="O1078" s="130"/>
      <c r="P1078" s="182"/>
    </row>
    <row r="1079" spans="11:16" s="121" customFormat="1">
      <c r="K1079" s="130"/>
      <c r="L1079" s="130"/>
      <c r="M1079" s="130"/>
      <c r="N1079" s="130"/>
      <c r="O1079" s="130"/>
      <c r="P1079" s="182"/>
    </row>
    <row r="1080" spans="11:16" s="121" customFormat="1">
      <c r="K1080" s="130"/>
      <c r="L1080" s="130"/>
      <c r="M1080" s="130"/>
      <c r="N1080" s="130"/>
      <c r="O1080" s="130"/>
      <c r="P1080" s="182"/>
    </row>
    <row r="1081" spans="11:16" s="121" customFormat="1">
      <c r="K1081" s="130"/>
      <c r="L1081" s="130"/>
      <c r="M1081" s="130"/>
      <c r="N1081" s="130"/>
      <c r="O1081" s="130"/>
      <c r="P1081" s="182"/>
    </row>
    <row r="1082" spans="11:16" s="121" customFormat="1">
      <c r="K1082" s="130"/>
      <c r="L1082" s="130"/>
      <c r="M1082" s="130"/>
      <c r="N1082" s="130"/>
      <c r="O1082" s="130"/>
      <c r="P1082" s="182"/>
    </row>
    <row r="1083" spans="11:16" s="121" customFormat="1">
      <c r="K1083" s="130"/>
      <c r="L1083" s="130"/>
      <c r="M1083" s="130"/>
      <c r="N1083" s="130"/>
      <c r="O1083" s="130"/>
      <c r="P1083" s="182"/>
    </row>
    <row r="1084" spans="11:16" s="121" customFormat="1">
      <c r="K1084" s="130"/>
      <c r="L1084" s="130"/>
      <c r="M1084" s="130"/>
      <c r="N1084" s="130"/>
      <c r="O1084" s="130"/>
      <c r="P1084" s="182"/>
    </row>
    <row r="1085" spans="11:16" s="121" customFormat="1">
      <c r="K1085" s="130"/>
      <c r="L1085" s="130"/>
      <c r="M1085" s="130"/>
      <c r="N1085" s="130"/>
      <c r="O1085" s="130"/>
      <c r="P1085" s="182"/>
    </row>
    <row r="1086" spans="11:16" s="121" customFormat="1">
      <c r="K1086" s="130"/>
      <c r="L1086" s="130"/>
      <c r="M1086" s="130"/>
      <c r="N1086" s="130"/>
      <c r="O1086" s="130"/>
      <c r="P1086" s="182"/>
    </row>
    <row r="1087" spans="11:16" s="121" customFormat="1">
      <c r="K1087" s="130"/>
      <c r="L1087" s="130"/>
      <c r="M1087" s="130"/>
      <c r="N1087" s="130"/>
      <c r="O1087" s="130"/>
      <c r="P1087" s="182"/>
    </row>
    <row r="1088" spans="11:16" s="121" customFormat="1">
      <c r="K1088" s="130"/>
      <c r="L1088" s="130"/>
      <c r="M1088" s="130"/>
      <c r="N1088" s="130"/>
      <c r="O1088" s="130"/>
      <c r="P1088" s="182"/>
    </row>
    <row r="1089" spans="11:16" s="121" customFormat="1">
      <c r="K1089" s="130"/>
      <c r="L1089" s="130"/>
      <c r="M1089" s="130"/>
      <c r="N1089" s="130"/>
      <c r="O1089" s="130"/>
      <c r="P1089" s="182"/>
    </row>
    <row r="1090" spans="11:16" s="121" customFormat="1">
      <c r="K1090" s="130"/>
      <c r="L1090" s="130"/>
      <c r="M1090" s="130"/>
      <c r="N1090" s="130"/>
      <c r="O1090" s="130"/>
      <c r="P1090" s="182"/>
    </row>
    <row r="1091" spans="11:16" s="121" customFormat="1">
      <c r="K1091" s="130"/>
      <c r="L1091" s="130"/>
      <c r="M1091" s="130"/>
      <c r="N1091" s="130"/>
      <c r="O1091" s="130"/>
      <c r="P1091" s="182"/>
    </row>
    <row r="1092" spans="11:16" s="121" customFormat="1">
      <c r="K1092" s="130"/>
      <c r="L1092" s="130"/>
      <c r="M1092" s="130"/>
      <c r="N1092" s="130"/>
      <c r="O1092" s="130"/>
      <c r="P1092" s="182"/>
    </row>
    <row r="1093" spans="11:16" s="121" customFormat="1">
      <c r="K1093" s="130"/>
      <c r="L1093" s="130"/>
      <c r="M1093" s="130"/>
      <c r="N1093" s="130"/>
      <c r="O1093" s="130"/>
      <c r="P1093" s="182"/>
    </row>
    <row r="1094" spans="11:16" s="121" customFormat="1">
      <c r="K1094" s="130"/>
      <c r="L1094" s="130"/>
      <c r="M1094" s="130"/>
      <c r="N1094" s="130"/>
      <c r="O1094" s="130"/>
      <c r="P1094" s="182"/>
    </row>
    <row r="1095" spans="11:16" s="121" customFormat="1">
      <c r="K1095" s="130"/>
      <c r="L1095" s="130"/>
      <c r="M1095" s="130"/>
      <c r="N1095" s="130"/>
      <c r="O1095" s="130"/>
      <c r="P1095" s="182"/>
    </row>
    <row r="1096" spans="11:16" s="121" customFormat="1">
      <c r="K1096" s="130"/>
      <c r="L1096" s="130"/>
      <c r="M1096" s="130"/>
      <c r="N1096" s="130"/>
      <c r="O1096" s="130"/>
      <c r="P1096" s="182"/>
    </row>
    <row r="1097" spans="11:16" s="121" customFormat="1">
      <c r="K1097" s="130"/>
      <c r="L1097" s="130"/>
      <c r="M1097" s="130"/>
      <c r="N1097" s="130"/>
      <c r="O1097" s="130"/>
      <c r="P1097" s="182"/>
    </row>
    <row r="1098" spans="11:16" s="121" customFormat="1">
      <c r="K1098" s="130"/>
      <c r="L1098" s="130"/>
      <c r="M1098" s="130"/>
      <c r="N1098" s="130"/>
      <c r="O1098" s="130"/>
      <c r="P1098" s="182"/>
    </row>
    <row r="1099" spans="11:16" s="121" customFormat="1">
      <c r="K1099" s="130"/>
      <c r="L1099" s="130"/>
      <c r="M1099" s="130"/>
      <c r="N1099" s="130"/>
      <c r="O1099" s="130"/>
      <c r="P1099" s="182"/>
    </row>
    <row r="1100" spans="11:16" s="121" customFormat="1">
      <c r="K1100" s="130"/>
      <c r="L1100" s="130"/>
      <c r="M1100" s="130"/>
      <c r="N1100" s="130"/>
      <c r="O1100" s="130"/>
      <c r="P1100" s="182"/>
    </row>
    <row r="1101" spans="11:16" s="121" customFormat="1">
      <c r="K1101" s="130"/>
      <c r="L1101" s="130"/>
      <c r="M1101" s="130"/>
      <c r="N1101" s="130"/>
      <c r="O1101" s="130"/>
      <c r="P1101" s="182"/>
    </row>
    <row r="1102" spans="11:16" s="121" customFormat="1">
      <c r="K1102" s="130"/>
      <c r="L1102" s="130"/>
      <c r="M1102" s="130"/>
      <c r="N1102" s="130"/>
      <c r="O1102" s="130"/>
      <c r="P1102" s="182"/>
    </row>
    <row r="1103" spans="11:16" s="121" customFormat="1">
      <c r="K1103" s="130"/>
      <c r="L1103" s="130"/>
      <c r="M1103" s="130"/>
      <c r="N1103" s="130"/>
      <c r="O1103" s="130"/>
      <c r="P1103" s="182"/>
    </row>
    <row r="1104" spans="11:16" s="121" customFormat="1">
      <c r="K1104" s="130"/>
      <c r="L1104" s="130"/>
      <c r="M1104" s="130"/>
      <c r="N1104" s="130"/>
      <c r="O1104" s="130"/>
      <c r="P1104" s="182"/>
    </row>
    <row r="1105" spans="11:16" s="121" customFormat="1">
      <c r="K1105" s="130"/>
      <c r="L1105" s="130"/>
      <c r="M1105" s="130"/>
      <c r="N1105" s="130"/>
      <c r="O1105" s="130"/>
      <c r="P1105" s="182"/>
    </row>
    <row r="1106" spans="11:16" s="121" customFormat="1">
      <c r="K1106" s="130"/>
      <c r="L1106" s="130"/>
      <c r="M1106" s="130"/>
      <c r="N1106" s="130"/>
      <c r="O1106" s="130"/>
      <c r="P1106" s="182"/>
    </row>
    <row r="1107" spans="11:16" s="121" customFormat="1">
      <c r="K1107" s="130"/>
      <c r="L1107" s="130"/>
      <c r="M1107" s="130"/>
      <c r="N1107" s="130"/>
      <c r="O1107" s="130"/>
      <c r="P1107" s="182"/>
    </row>
    <row r="1108" spans="11:16" s="121" customFormat="1">
      <c r="K1108" s="130"/>
      <c r="L1108" s="130"/>
      <c r="M1108" s="130"/>
      <c r="N1108" s="130"/>
      <c r="O1108" s="130"/>
      <c r="P1108" s="182"/>
    </row>
    <row r="1109" spans="11:16" s="121" customFormat="1">
      <c r="K1109" s="130"/>
      <c r="L1109" s="130"/>
      <c r="M1109" s="130"/>
      <c r="N1109" s="130"/>
      <c r="O1109" s="130"/>
      <c r="P1109" s="182"/>
    </row>
    <row r="1110" spans="11:16" s="121" customFormat="1">
      <c r="K1110" s="130"/>
      <c r="L1110" s="130"/>
      <c r="M1110" s="130"/>
      <c r="N1110" s="130"/>
      <c r="O1110" s="130"/>
      <c r="P1110" s="182"/>
    </row>
    <row r="1111" spans="11:16" s="121" customFormat="1">
      <c r="K1111" s="130"/>
      <c r="L1111" s="130"/>
      <c r="M1111" s="130"/>
      <c r="N1111" s="130"/>
      <c r="O1111" s="130"/>
      <c r="P1111" s="182"/>
    </row>
    <row r="1112" spans="11:16" s="121" customFormat="1">
      <c r="K1112" s="130"/>
      <c r="L1112" s="130"/>
      <c r="M1112" s="130"/>
      <c r="N1112" s="130"/>
      <c r="O1112" s="130"/>
      <c r="P1112" s="182"/>
    </row>
    <row r="1113" spans="11:16" s="121" customFormat="1">
      <c r="K1113" s="130"/>
      <c r="L1113" s="130"/>
      <c r="M1113" s="130"/>
      <c r="N1113" s="130"/>
      <c r="O1113" s="130"/>
      <c r="P1113" s="182"/>
    </row>
    <row r="1114" spans="11:16" s="121" customFormat="1">
      <c r="K1114" s="130"/>
      <c r="L1114" s="130"/>
      <c r="M1114" s="130"/>
      <c r="N1114" s="130"/>
      <c r="O1114" s="130"/>
      <c r="P1114" s="182"/>
    </row>
    <row r="1115" spans="11:16" s="121" customFormat="1">
      <c r="K1115" s="130"/>
      <c r="L1115" s="130"/>
      <c r="M1115" s="130"/>
      <c r="N1115" s="130"/>
      <c r="O1115" s="130"/>
      <c r="P1115" s="182"/>
    </row>
    <row r="1116" spans="11:16" s="121" customFormat="1">
      <c r="K1116" s="130"/>
      <c r="L1116" s="130"/>
      <c r="M1116" s="130"/>
      <c r="N1116" s="130"/>
      <c r="O1116" s="130"/>
      <c r="P1116" s="182"/>
    </row>
    <row r="1117" spans="11:16" s="121" customFormat="1">
      <c r="K1117" s="130"/>
      <c r="L1117" s="130"/>
      <c r="M1117" s="130"/>
      <c r="N1117" s="130"/>
      <c r="O1117" s="130"/>
      <c r="P1117" s="182"/>
    </row>
    <row r="1118" spans="11:16" s="121" customFormat="1">
      <c r="K1118" s="130"/>
      <c r="L1118" s="130"/>
      <c r="M1118" s="130"/>
      <c r="N1118" s="130"/>
      <c r="O1118" s="130"/>
      <c r="P1118" s="182"/>
    </row>
    <row r="1119" spans="11:16" s="121" customFormat="1">
      <c r="K1119" s="130"/>
      <c r="L1119" s="130"/>
      <c r="M1119" s="130"/>
      <c r="N1119" s="130"/>
      <c r="O1119" s="130"/>
      <c r="P1119" s="182"/>
    </row>
    <row r="1120" spans="11:16" s="121" customFormat="1">
      <c r="K1120" s="130"/>
      <c r="L1120" s="130"/>
      <c r="M1120" s="130"/>
      <c r="N1120" s="130"/>
      <c r="O1120" s="130"/>
      <c r="P1120" s="182"/>
    </row>
    <row r="1121" spans="11:16" s="121" customFormat="1">
      <c r="K1121" s="130"/>
      <c r="L1121" s="130"/>
      <c r="M1121" s="130"/>
      <c r="N1121" s="130"/>
      <c r="O1121" s="130"/>
      <c r="P1121" s="182"/>
    </row>
    <row r="1122" spans="11:16" s="121" customFormat="1">
      <c r="K1122" s="130"/>
      <c r="L1122" s="130"/>
      <c r="M1122" s="130"/>
      <c r="N1122" s="130"/>
      <c r="O1122" s="130"/>
      <c r="P1122" s="182"/>
    </row>
    <row r="1123" spans="11:16" s="121" customFormat="1">
      <c r="K1123" s="130"/>
      <c r="L1123" s="130"/>
      <c r="M1123" s="130"/>
      <c r="N1123" s="130"/>
      <c r="O1123" s="130"/>
      <c r="P1123" s="182"/>
    </row>
    <row r="1124" spans="11:16" s="121" customFormat="1">
      <c r="K1124" s="130"/>
      <c r="L1124" s="130"/>
      <c r="M1124" s="130"/>
      <c r="N1124" s="130"/>
      <c r="O1124" s="130"/>
      <c r="P1124" s="182"/>
    </row>
    <row r="1125" spans="11:16" s="121" customFormat="1">
      <c r="K1125" s="130"/>
      <c r="L1125" s="130"/>
      <c r="M1125" s="130"/>
      <c r="N1125" s="130"/>
      <c r="O1125" s="130"/>
      <c r="P1125" s="182"/>
    </row>
    <row r="1126" spans="11:16" s="121" customFormat="1">
      <c r="K1126" s="130"/>
      <c r="L1126" s="130"/>
      <c r="M1126" s="130"/>
      <c r="N1126" s="130"/>
      <c r="O1126" s="130"/>
      <c r="P1126" s="182"/>
    </row>
    <row r="1127" spans="11:16" s="121" customFormat="1">
      <c r="K1127" s="130"/>
      <c r="L1127" s="130"/>
      <c r="M1127" s="130"/>
      <c r="N1127" s="130"/>
      <c r="O1127" s="130"/>
      <c r="P1127" s="182"/>
    </row>
    <row r="1128" spans="11:16" s="121" customFormat="1">
      <c r="K1128" s="130"/>
      <c r="L1128" s="130"/>
      <c r="M1128" s="130"/>
      <c r="N1128" s="130"/>
      <c r="O1128" s="130"/>
      <c r="P1128" s="182"/>
    </row>
    <row r="1129" spans="11:16" s="121" customFormat="1">
      <c r="K1129" s="130"/>
      <c r="L1129" s="130"/>
      <c r="M1129" s="130"/>
      <c r="N1129" s="130"/>
      <c r="O1129" s="130"/>
      <c r="P1129" s="182"/>
    </row>
    <row r="1130" spans="11:16" s="121" customFormat="1">
      <c r="K1130" s="130"/>
      <c r="L1130" s="130"/>
      <c r="M1130" s="130"/>
      <c r="N1130" s="130"/>
      <c r="O1130" s="130"/>
      <c r="P1130" s="182"/>
    </row>
    <row r="1131" spans="11:16" s="121" customFormat="1">
      <c r="K1131" s="130"/>
      <c r="L1131" s="130"/>
      <c r="M1131" s="130"/>
      <c r="N1131" s="130"/>
      <c r="O1131" s="130"/>
      <c r="P1131" s="182"/>
    </row>
    <row r="1132" spans="11:16" s="121" customFormat="1">
      <c r="K1132" s="130"/>
      <c r="L1132" s="130"/>
      <c r="M1132" s="130"/>
      <c r="N1132" s="130"/>
      <c r="O1132" s="130"/>
      <c r="P1132" s="182"/>
    </row>
    <row r="1133" spans="11:16" s="121" customFormat="1">
      <c r="K1133" s="130"/>
      <c r="L1133" s="130"/>
      <c r="M1133" s="130"/>
      <c r="N1133" s="130"/>
      <c r="O1133" s="130"/>
      <c r="P1133" s="182"/>
    </row>
    <row r="1134" spans="11:16" s="121" customFormat="1">
      <c r="K1134" s="130"/>
      <c r="L1134" s="130"/>
      <c r="M1134" s="130"/>
      <c r="N1134" s="130"/>
      <c r="O1134" s="130"/>
      <c r="P1134" s="182"/>
    </row>
    <row r="1135" spans="11:16" s="121" customFormat="1">
      <c r="K1135" s="130"/>
      <c r="L1135" s="130"/>
      <c r="M1135" s="130"/>
      <c r="N1135" s="130"/>
      <c r="O1135" s="130"/>
      <c r="P1135" s="182"/>
    </row>
    <row r="1136" spans="11:16" s="121" customFormat="1">
      <c r="K1136" s="130"/>
      <c r="L1136" s="130"/>
      <c r="M1136" s="130"/>
      <c r="N1136" s="130"/>
      <c r="O1136" s="130"/>
      <c r="P1136" s="182"/>
    </row>
    <row r="1137" spans="11:16" s="121" customFormat="1">
      <c r="K1137" s="130"/>
      <c r="L1137" s="130"/>
      <c r="M1137" s="130"/>
      <c r="N1137" s="130"/>
      <c r="O1137" s="130"/>
      <c r="P1137" s="182"/>
    </row>
    <row r="1138" spans="11:16" s="121" customFormat="1">
      <c r="K1138" s="130"/>
      <c r="L1138" s="130"/>
      <c r="M1138" s="130"/>
      <c r="N1138" s="130"/>
      <c r="O1138" s="130"/>
      <c r="P1138" s="182"/>
    </row>
    <row r="1139" spans="11:16" s="121" customFormat="1">
      <c r="K1139" s="130"/>
      <c r="L1139" s="130"/>
      <c r="M1139" s="130"/>
      <c r="N1139" s="130"/>
      <c r="O1139" s="130"/>
      <c r="P1139" s="182"/>
    </row>
    <row r="1140" spans="11:16" s="121" customFormat="1">
      <c r="K1140" s="130"/>
      <c r="L1140" s="130"/>
      <c r="M1140" s="130"/>
      <c r="N1140" s="130"/>
      <c r="O1140" s="130"/>
      <c r="P1140" s="182"/>
    </row>
    <row r="1141" spans="11:16" s="121" customFormat="1">
      <c r="K1141" s="130"/>
      <c r="L1141" s="130"/>
      <c r="M1141" s="130"/>
      <c r="N1141" s="130"/>
      <c r="O1141" s="130"/>
      <c r="P1141" s="182"/>
    </row>
    <row r="1142" spans="11:16" s="121" customFormat="1">
      <c r="K1142" s="130"/>
      <c r="L1142" s="130"/>
      <c r="M1142" s="130"/>
      <c r="N1142" s="130"/>
      <c r="O1142" s="130"/>
      <c r="P1142" s="182"/>
    </row>
    <row r="1143" spans="11:16" s="121" customFormat="1">
      <c r="K1143" s="130"/>
      <c r="L1143" s="130"/>
      <c r="M1143" s="130"/>
      <c r="N1143" s="130"/>
      <c r="O1143" s="130"/>
      <c r="P1143" s="182"/>
    </row>
    <row r="1144" spans="11:16" s="121" customFormat="1">
      <c r="K1144" s="130"/>
      <c r="L1144" s="130"/>
      <c r="M1144" s="130"/>
      <c r="N1144" s="130"/>
      <c r="O1144" s="130"/>
      <c r="P1144" s="182"/>
    </row>
    <row r="1145" spans="11:16" s="121" customFormat="1">
      <c r="K1145" s="130"/>
      <c r="L1145" s="130"/>
      <c r="M1145" s="130"/>
      <c r="N1145" s="130"/>
      <c r="O1145" s="130"/>
      <c r="P1145" s="182"/>
    </row>
    <row r="1146" spans="11:16" s="121" customFormat="1">
      <c r="K1146" s="130"/>
      <c r="L1146" s="130"/>
      <c r="M1146" s="130"/>
      <c r="N1146" s="130"/>
      <c r="O1146" s="130"/>
      <c r="P1146" s="182"/>
    </row>
    <row r="1147" spans="11:16" s="121" customFormat="1">
      <c r="K1147" s="130"/>
      <c r="L1147" s="130"/>
      <c r="M1147" s="130"/>
      <c r="N1147" s="130"/>
      <c r="O1147" s="130"/>
      <c r="P1147" s="182"/>
    </row>
    <row r="1148" spans="11:16" s="121" customFormat="1">
      <c r="K1148" s="130"/>
      <c r="L1148" s="130"/>
      <c r="M1148" s="130"/>
      <c r="N1148" s="130"/>
      <c r="O1148" s="130"/>
      <c r="P1148" s="182"/>
    </row>
    <row r="1149" spans="11:16" s="121" customFormat="1">
      <c r="K1149" s="130"/>
      <c r="L1149" s="130"/>
      <c r="M1149" s="130"/>
      <c r="N1149" s="130"/>
      <c r="O1149" s="130"/>
      <c r="P1149" s="182"/>
    </row>
    <row r="1150" spans="11:16" s="121" customFormat="1">
      <c r="K1150" s="130"/>
      <c r="L1150" s="130"/>
      <c r="M1150" s="130"/>
      <c r="N1150" s="130"/>
      <c r="O1150" s="130"/>
      <c r="P1150" s="182"/>
    </row>
    <row r="1151" spans="11:16" s="121" customFormat="1">
      <c r="K1151" s="130"/>
      <c r="L1151" s="130"/>
      <c r="M1151" s="130"/>
      <c r="N1151" s="130"/>
      <c r="O1151" s="130"/>
      <c r="P1151" s="182"/>
    </row>
    <row r="1152" spans="11:16" s="121" customFormat="1">
      <c r="K1152" s="130"/>
      <c r="L1152" s="130"/>
      <c r="M1152" s="130"/>
      <c r="N1152" s="130"/>
      <c r="O1152" s="130"/>
      <c r="P1152" s="182"/>
    </row>
    <row r="1153" spans="11:16" s="121" customFormat="1">
      <c r="K1153" s="130"/>
      <c r="L1153" s="130"/>
      <c r="M1153" s="130"/>
      <c r="N1153" s="130"/>
      <c r="O1153" s="130"/>
      <c r="P1153" s="182"/>
    </row>
    <row r="1154" spans="11:16" s="121" customFormat="1">
      <c r="K1154" s="130"/>
      <c r="L1154" s="130"/>
      <c r="M1154" s="130"/>
      <c r="N1154" s="130"/>
      <c r="O1154" s="130"/>
      <c r="P1154" s="182"/>
    </row>
    <row r="1155" spans="11:16" s="121" customFormat="1">
      <c r="K1155" s="130"/>
      <c r="L1155" s="130"/>
      <c r="M1155" s="130"/>
      <c r="N1155" s="130"/>
      <c r="O1155" s="130"/>
      <c r="P1155" s="182"/>
    </row>
    <row r="1156" spans="11:16" s="121" customFormat="1">
      <c r="K1156" s="130"/>
      <c r="L1156" s="130"/>
      <c r="M1156" s="130"/>
      <c r="N1156" s="130"/>
      <c r="O1156" s="130"/>
      <c r="P1156" s="182"/>
    </row>
    <row r="1157" spans="11:16" s="121" customFormat="1">
      <c r="K1157" s="130"/>
      <c r="L1157" s="130"/>
      <c r="M1157" s="130"/>
      <c r="N1157" s="130"/>
      <c r="O1157" s="130"/>
      <c r="P1157" s="182"/>
    </row>
    <row r="1158" spans="11:16" s="121" customFormat="1">
      <c r="K1158" s="130"/>
      <c r="L1158" s="130"/>
      <c r="M1158" s="130"/>
      <c r="N1158" s="130"/>
      <c r="O1158" s="130"/>
      <c r="P1158" s="182"/>
    </row>
    <row r="1159" spans="11:16" s="121" customFormat="1">
      <c r="K1159" s="130"/>
      <c r="L1159" s="130"/>
      <c r="M1159" s="130"/>
      <c r="N1159" s="130"/>
      <c r="O1159" s="130"/>
      <c r="P1159" s="182"/>
    </row>
    <row r="1160" spans="11:16" s="121" customFormat="1">
      <c r="K1160" s="130"/>
      <c r="L1160" s="130"/>
      <c r="M1160" s="130"/>
      <c r="N1160" s="130"/>
      <c r="O1160" s="130"/>
      <c r="P1160" s="182"/>
    </row>
    <row r="1161" spans="11:16" s="121" customFormat="1">
      <c r="K1161" s="130"/>
      <c r="L1161" s="130"/>
      <c r="M1161" s="130"/>
      <c r="N1161" s="130"/>
      <c r="O1161" s="130"/>
      <c r="P1161" s="182"/>
    </row>
    <row r="1162" spans="11:16" s="121" customFormat="1">
      <c r="K1162" s="130"/>
      <c r="L1162" s="130"/>
      <c r="M1162" s="130"/>
      <c r="N1162" s="130"/>
      <c r="O1162" s="130"/>
      <c r="P1162" s="182"/>
    </row>
    <row r="1163" spans="11:16" s="121" customFormat="1">
      <c r="K1163" s="130"/>
      <c r="L1163" s="130"/>
      <c r="M1163" s="130"/>
      <c r="N1163" s="130"/>
      <c r="O1163" s="130"/>
      <c r="P1163" s="182"/>
    </row>
    <row r="1164" spans="11:16" s="121" customFormat="1">
      <c r="K1164" s="130"/>
      <c r="L1164" s="130"/>
      <c r="M1164" s="130"/>
      <c r="N1164" s="130"/>
      <c r="O1164" s="130"/>
      <c r="P1164" s="182"/>
    </row>
    <row r="1165" spans="11:16" s="121" customFormat="1">
      <c r="K1165" s="130"/>
      <c r="L1165" s="130"/>
      <c r="M1165" s="130"/>
      <c r="N1165" s="130"/>
      <c r="O1165" s="130"/>
      <c r="P1165" s="182"/>
    </row>
    <row r="1166" spans="11:16" s="121" customFormat="1">
      <c r="K1166" s="130"/>
      <c r="L1166" s="130"/>
      <c r="M1166" s="130"/>
      <c r="N1166" s="130"/>
      <c r="O1166" s="130"/>
      <c r="P1166" s="182"/>
    </row>
    <row r="1167" spans="11:16" s="121" customFormat="1">
      <c r="K1167" s="130"/>
      <c r="L1167" s="130"/>
      <c r="M1167" s="130"/>
      <c r="N1167" s="130"/>
      <c r="O1167" s="130"/>
      <c r="P1167" s="182"/>
    </row>
    <row r="1168" spans="11:16" s="121" customFormat="1">
      <c r="K1168" s="130"/>
      <c r="L1168" s="130"/>
      <c r="M1168" s="130"/>
      <c r="N1168" s="130"/>
      <c r="O1168" s="130"/>
      <c r="P1168" s="182"/>
    </row>
    <row r="1169" spans="11:16" s="121" customFormat="1">
      <c r="K1169" s="130"/>
      <c r="L1169" s="130"/>
      <c r="M1169" s="130"/>
      <c r="N1169" s="130"/>
      <c r="O1169" s="130"/>
      <c r="P1169" s="182"/>
    </row>
    <row r="1170" spans="11:16" s="121" customFormat="1">
      <c r="K1170" s="130"/>
      <c r="L1170" s="130"/>
      <c r="M1170" s="130"/>
      <c r="N1170" s="130"/>
      <c r="O1170" s="130"/>
      <c r="P1170" s="182"/>
    </row>
    <row r="1171" spans="11:16" s="121" customFormat="1">
      <c r="K1171" s="130"/>
      <c r="L1171" s="130"/>
      <c r="M1171" s="130"/>
      <c r="N1171" s="130"/>
      <c r="O1171" s="130"/>
      <c r="P1171" s="182"/>
    </row>
    <row r="1172" spans="11:16" s="121" customFormat="1">
      <c r="K1172" s="130"/>
      <c r="L1172" s="130"/>
      <c r="M1172" s="130"/>
      <c r="N1172" s="130"/>
      <c r="O1172" s="130"/>
      <c r="P1172" s="182"/>
    </row>
    <row r="1173" spans="11:16" s="121" customFormat="1">
      <c r="K1173" s="130"/>
      <c r="L1173" s="130"/>
      <c r="M1173" s="130"/>
      <c r="N1173" s="130"/>
      <c r="O1173" s="130"/>
      <c r="P1173" s="182"/>
    </row>
    <row r="1174" spans="11:16" s="121" customFormat="1">
      <c r="K1174" s="130"/>
      <c r="L1174" s="130"/>
      <c r="M1174" s="130"/>
      <c r="N1174" s="130"/>
      <c r="O1174" s="130"/>
      <c r="P1174" s="182"/>
    </row>
    <row r="1175" spans="11:16" s="121" customFormat="1">
      <c r="K1175" s="130"/>
      <c r="L1175" s="130"/>
      <c r="M1175" s="130"/>
      <c r="N1175" s="130"/>
      <c r="O1175" s="130"/>
      <c r="P1175" s="182"/>
    </row>
    <row r="1176" spans="11:16" s="121" customFormat="1">
      <c r="K1176" s="130"/>
      <c r="L1176" s="130"/>
      <c r="M1176" s="130"/>
      <c r="N1176" s="130"/>
      <c r="O1176" s="130"/>
      <c r="P1176" s="182"/>
    </row>
    <row r="1177" spans="11:16" s="121" customFormat="1">
      <c r="K1177" s="130"/>
      <c r="L1177" s="130"/>
      <c r="M1177" s="130"/>
      <c r="N1177" s="130"/>
      <c r="O1177" s="130"/>
      <c r="P1177" s="182"/>
    </row>
    <row r="1178" spans="11:16" s="121" customFormat="1">
      <c r="K1178" s="130"/>
      <c r="L1178" s="130"/>
      <c r="M1178" s="130"/>
      <c r="N1178" s="130"/>
      <c r="O1178" s="130"/>
      <c r="P1178" s="182"/>
    </row>
    <row r="1179" spans="11:16" s="121" customFormat="1">
      <c r="K1179" s="130"/>
      <c r="L1179" s="130"/>
      <c r="M1179" s="130"/>
      <c r="N1179" s="130"/>
      <c r="O1179" s="130"/>
      <c r="P1179" s="182"/>
    </row>
    <row r="1180" spans="11:16" s="121" customFormat="1">
      <c r="K1180" s="130"/>
      <c r="L1180" s="130"/>
      <c r="M1180" s="130"/>
      <c r="N1180" s="130"/>
      <c r="O1180" s="130"/>
      <c r="P1180" s="182"/>
    </row>
    <row r="1181" spans="11:16" s="121" customFormat="1">
      <c r="K1181" s="130"/>
      <c r="L1181" s="130"/>
      <c r="M1181" s="130"/>
      <c r="N1181" s="130"/>
      <c r="O1181" s="130"/>
      <c r="P1181" s="182"/>
    </row>
    <row r="1182" spans="11:16" s="121" customFormat="1">
      <c r="K1182" s="130"/>
      <c r="L1182" s="130"/>
      <c r="M1182" s="130"/>
      <c r="N1182" s="130"/>
      <c r="O1182" s="130"/>
      <c r="P1182" s="182"/>
    </row>
    <row r="1183" spans="11:16" s="121" customFormat="1">
      <c r="K1183" s="130"/>
      <c r="L1183" s="130"/>
      <c r="M1183" s="130"/>
      <c r="N1183" s="130"/>
      <c r="O1183" s="130"/>
      <c r="P1183" s="182"/>
    </row>
    <row r="1184" spans="11:16" s="121" customFormat="1">
      <c r="K1184" s="130"/>
      <c r="L1184" s="130"/>
      <c r="M1184" s="130"/>
      <c r="N1184" s="130"/>
      <c r="O1184" s="130"/>
      <c r="P1184" s="182"/>
    </row>
    <row r="1185" spans="11:16" s="121" customFormat="1">
      <c r="K1185" s="130"/>
      <c r="L1185" s="130"/>
      <c r="M1185" s="130"/>
      <c r="N1185" s="130"/>
      <c r="O1185" s="130"/>
      <c r="P1185" s="182"/>
    </row>
    <row r="1186" spans="11:16" s="121" customFormat="1">
      <c r="K1186" s="130"/>
      <c r="L1186" s="130"/>
      <c r="M1186" s="130"/>
      <c r="N1186" s="130"/>
      <c r="O1186" s="130"/>
      <c r="P1186" s="182"/>
    </row>
    <row r="1187" spans="11:16" s="121" customFormat="1">
      <c r="K1187" s="130"/>
      <c r="L1187" s="130"/>
      <c r="M1187" s="130"/>
      <c r="N1187" s="130"/>
      <c r="O1187" s="130"/>
      <c r="P1187" s="182"/>
    </row>
    <row r="1188" spans="11:16" s="121" customFormat="1">
      <c r="K1188" s="130"/>
      <c r="L1188" s="130"/>
      <c r="M1188" s="130"/>
      <c r="N1188" s="130"/>
      <c r="O1188" s="130"/>
      <c r="P1188" s="182"/>
    </row>
    <row r="1189" spans="11:16" s="121" customFormat="1">
      <c r="K1189" s="130"/>
      <c r="L1189" s="130"/>
      <c r="M1189" s="130"/>
      <c r="N1189" s="130"/>
      <c r="O1189" s="130"/>
      <c r="P1189" s="182"/>
    </row>
    <row r="1190" spans="11:16" s="121" customFormat="1">
      <c r="K1190" s="130"/>
      <c r="L1190" s="130"/>
      <c r="M1190" s="130"/>
      <c r="N1190" s="130"/>
      <c r="O1190" s="130"/>
      <c r="P1190" s="182"/>
    </row>
    <row r="1191" spans="11:16" s="121" customFormat="1">
      <c r="K1191" s="130"/>
      <c r="L1191" s="130"/>
      <c r="M1191" s="130"/>
      <c r="N1191" s="130"/>
      <c r="O1191" s="130"/>
      <c r="P1191" s="182"/>
    </row>
    <row r="1192" spans="11:16" s="121" customFormat="1">
      <c r="K1192" s="130"/>
      <c r="L1192" s="130"/>
      <c r="M1192" s="130"/>
      <c r="N1192" s="130"/>
      <c r="O1192" s="130"/>
      <c r="P1192" s="182"/>
    </row>
    <row r="1193" spans="11:16" s="121" customFormat="1">
      <c r="K1193" s="130"/>
      <c r="L1193" s="130"/>
      <c r="M1193" s="130"/>
      <c r="N1193" s="130"/>
      <c r="O1193" s="130"/>
      <c r="P1193" s="182"/>
    </row>
    <row r="1194" spans="11:16" s="121" customFormat="1">
      <c r="K1194" s="130"/>
      <c r="L1194" s="130"/>
      <c r="M1194" s="130"/>
      <c r="N1194" s="130"/>
      <c r="O1194" s="130"/>
      <c r="P1194" s="182"/>
    </row>
    <row r="1195" spans="11:16" s="121" customFormat="1">
      <c r="K1195" s="130"/>
      <c r="L1195" s="130"/>
      <c r="M1195" s="130"/>
      <c r="N1195" s="130"/>
      <c r="O1195" s="130"/>
      <c r="P1195" s="182"/>
    </row>
    <row r="1196" spans="11:16" s="121" customFormat="1">
      <c r="K1196" s="130"/>
      <c r="L1196" s="130"/>
      <c r="M1196" s="130"/>
      <c r="N1196" s="130"/>
      <c r="O1196" s="130"/>
      <c r="P1196" s="182"/>
    </row>
    <row r="1197" spans="11:16" s="121" customFormat="1">
      <c r="K1197" s="130"/>
      <c r="L1197" s="130"/>
      <c r="M1197" s="130"/>
      <c r="N1197" s="130"/>
      <c r="O1197" s="130"/>
      <c r="P1197" s="182"/>
    </row>
    <row r="1198" spans="11:16" s="121" customFormat="1">
      <c r="K1198" s="130"/>
      <c r="L1198" s="130"/>
      <c r="M1198" s="130"/>
      <c r="N1198" s="130"/>
      <c r="O1198" s="130"/>
      <c r="P1198" s="182"/>
    </row>
    <row r="1199" spans="11:16" s="121" customFormat="1">
      <c r="K1199" s="130"/>
      <c r="L1199" s="130"/>
      <c r="M1199" s="130"/>
      <c r="N1199" s="130"/>
      <c r="O1199" s="130"/>
      <c r="P1199" s="182"/>
    </row>
    <row r="1200" spans="11:16" s="121" customFormat="1">
      <c r="K1200" s="130"/>
      <c r="L1200" s="130"/>
      <c r="M1200" s="130"/>
      <c r="N1200" s="130"/>
      <c r="O1200" s="130"/>
      <c r="P1200" s="182"/>
    </row>
    <row r="1201" spans="11:16" s="121" customFormat="1">
      <c r="K1201" s="130"/>
      <c r="L1201" s="130"/>
      <c r="M1201" s="130"/>
      <c r="N1201" s="130"/>
      <c r="O1201" s="130"/>
      <c r="P1201" s="182"/>
    </row>
    <row r="1202" spans="11:16" s="121" customFormat="1">
      <c r="K1202" s="130"/>
      <c r="L1202" s="130"/>
      <c r="M1202" s="130"/>
      <c r="N1202" s="130"/>
      <c r="O1202" s="130"/>
      <c r="P1202" s="182"/>
    </row>
    <row r="1203" spans="11:16" s="121" customFormat="1">
      <c r="K1203" s="130"/>
      <c r="L1203" s="130"/>
      <c r="M1203" s="130"/>
      <c r="N1203" s="130"/>
      <c r="O1203" s="130"/>
      <c r="P1203" s="182"/>
    </row>
    <row r="1204" spans="11:16" s="121" customFormat="1">
      <c r="K1204" s="130"/>
      <c r="L1204" s="130"/>
      <c r="M1204" s="130"/>
      <c r="N1204" s="130"/>
      <c r="O1204" s="130"/>
      <c r="P1204" s="182"/>
    </row>
    <row r="1205" spans="11:16" s="121" customFormat="1">
      <c r="K1205" s="130"/>
      <c r="L1205" s="130"/>
      <c r="M1205" s="130"/>
      <c r="N1205" s="130"/>
      <c r="O1205" s="130"/>
      <c r="P1205" s="182"/>
    </row>
    <row r="1206" spans="11:16" s="121" customFormat="1">
      <c r="K1206" s="130"/>
      <c r="L1206" s="130"/>
      <c r="M1206" s="130"/>
      <c r="N1206" s="130"/>
      <c r="O1206" s="130"/>
      <c r="P1206" s="182"/>
    </row>
    <row r="1207" spans="11:16" s="121" customFormat="1">
      <c r="K1207" s="130"/>
      <c r="L1207" s="130"/>
      <c r="M1207" s="130"/>
      <c r="N1207" s="130"/>
      <c r="O1207" s="130"/>
      <c r="P1207" s="182"/>
    </row>
    <row r="1208" spans="11:16" s="121" customFormat="1">
      <c r="K1208" s="130"/>
      <c r="L1208" s="130"/>
      <c r="M1208" s="130"/>
      <c r="N1208" s="130"/>
      <c r="O1208" s="130"/>
      <c r="P1208" s="182"/>
    </row>
    <row r="1209" spans="11:16" s="121" customFormat="1">
      <c r="K1209" s="130"/>
      <c r="L1209" s="130"/>
      <c r="M1209" s="130"/>
      <c r="N1209" s="130"/>
      <c r="O1209" s="130"/>
      <c r="P1209" s="182"/>
    </row>
    <row r="1210" spans="11:16" s="121" customFormat="1">
      <c r="K1210" s="130"/>
      <c r="L1210" s="130"/>
      <c r="M1210" s="130"/>
      <c r="N1210" s="130"/>
      <c r="O1210" s="130"/>
      <c r="P1210" s="182"/>
    </row>
    <row r="1211" spans="11:16" s="121" customFormat="1">
      <c r="K1211" s="130"/>
      <c r="L1211" s="130"/>
      <c r="M1211" s="130"/>
      <c r="N1211" s="130"/>
      <c r="O1211" s="130"/>
      <c r="P1211" s="182"/>
    </row>
    <row r="1212" spans="11:16" s="121" customFormat="1">
      <c r="K1212" s="130"/>
      <c r="L1212" s="130"/>
      <c r="M1212" s="130"/>
      <c r="N1212" s="130"/>
      <c r="O1212" s="130"/>
      <c r="P1212" s="182"/>
    </row>
    <row r="1213" spans="11:16" s="121" customFormat="1">
      <c r="K1213" s="130"/>
      <c r="L1213" s="130"/>
      <c r="M1213" s="130"/>
      <c r="N1213" s="130"/>
      <c r="O1213" s="130"/>
      <c r="P1213" s="182"/>
    </row>
    <row r="1214" spans="11:16" s="121" customFormat="1">
      <c r="K1214" s="130"/>
      <c r="L1214" s="130"/>
      <c r="M1214" s="130"/>
      <c r="N1214" s="130"/>
      <c r="O1214" s="130"/>
      <c r="P1214" s="182"/>
    </row>
    <row r="1215" spans="11:16" s="121" customFormat="1">
      <c r="K1215" s="130"/>
      <c r="L1215" s="130"/>
      <c r="M1215" s="130"/>
      <c r="N1215" s="130"/>
      <c r="O1215" s="130"/>
      <c r="P1215" s="182"/>
    </row>
    <row r="1216" spans="11:16" s="121" customFormat="1">
      <c r="K1216" s="130"/>
      <c r="L1216" s="130"/>
      <c r="M1216" s="130"/>
      <c r="N1216" s="130"/>
      <c r="O1216" s="130"/>
      <c r="P1216" s="182"/>
    </row>
    <row r="1217" spans="11:16" s="121" customFormat="1">
      <c r="K1217" s="130"/>
      <c r="L1217" s="130"/>
      <c r="M1217" s="130"/>
      <c r="N1217" s="130"/>
      <c r="O1217" s="130"/>
      <c r="P1217" s="182"/>
    </row>
    <row r="1218" spans="11:16" s="121" customFormat="1">
      <c r="K1218" s="130"/>
      <c r="L1218" s="130"/>
      <c r="M1218" s="130"/>
      <c r="N1218" s="130"/>
      <c r="O1218" s="130"/>
      <c r="P1218" s="182"/>
    </row>
    <row r="1219" spans="11:16" s="121" customFormat="1">
      <c r="K1219" s="130"/>
      <c r="L1219" s="130"/>
      <c r="M1219" s="130"/>
      <c r="N1219" s="130"/>
      <c r="O1219" s="130"/>
      <c r="P1219" s="182"/>
    </row>
    <row r="1220" spans="11:16" s="121" customFormat="1">
      <c r="K1220" s="130"/>
      <c r="L1220" s="130"/>
      <c r="M1220" s="130"/>
      <c r="N1220" s="130"/>
      <c r="O1220" s="130"/>
      <c r="P1220" s="182"/>
    </row>
    <row r="1221" spans="11:16" s="121" customFormat="1">
      <c r="K1221" s="130"/>
      <c r="L1221" s="130"/>
      <c r="M1221" s="130"/>
      <c r="N1221" s="130"/>
      <c r="O1221" s="130"/>
      <c r="P1221" s="182"/>
    </row>
    <row r="1222" spans="11:16" s="121" customFormat="1">
      <c r="K1222" s="130"/>
      <c r="L1222" s="130"/>
      <c r="M1222" s="130"/>
      <c r="N1222" s="130"/>
      <c r="O1222" s="130"/>
      <c r="P1222" s="182"/>
    </row>
    <row r="1223" spans="11:16" s="121" customFormat="1">
      <c r="K1223" s="130"/>
      <c r="L1223" s="130"/>
      <c r="M1223" s="130"/>
      <c r="N1223" s="130"/>
      <c r="O1223" s="130"/>
      <c r="P1223" s="182"/>
    </row>
    <row r="1224" spans="11:16" s="121" customFormat="1">
      <c r="K1224" s="130"/>
      <c r="L1224" s="130"/>
      <c r="M1224" s="130"/>
      <c r="N1224" s="130"/>
      <c r="O1224" s="130"/>
      <c r="P1224" s="182"/>
    </row>
    <row r="1225" spans="11:16" s="121" customFormat="1">
      <c r="K1225" s="130"/>
      <c r="L1225" s="130"/>
      <c r="M1225" s="130"/>
      <c r="N1225" s="130"/>
      <c r="O1225" s="130"/>
      <c r="P1225" s="182"/>
    </row>
    <row r="1226" spans="11:16" s="121" customFormat="1">
      <c r="K1226" s="130"/>
      <c r="L1226" s="130"/>
      <c r="M1226" s="130"/>
      <c r="N1226" s="130"/>
      <c r="O1226" s="130"/>
      <c r="P1226" s="182"/>
    </row>
    <row r="1227" spans="11:16" s="121" customFormat="1">
      <c r="K1227" s="130"/>
      <c r="L1227" s="130"/>
      <c r="M1227" s="130"/>
      <c r="N1227" s="130"/>
      <c r="O1227" s="130"/>
      <c r="P1227" s="182"/>
    </row>
    <row r="1228" spans="11:16" s="121" customFormat="1">
      <c r="K1228" s="130"/>
      <c r="L1228" s="130"/>
      <c r="M1228" s="130"/>
      <c r="N1228" s="130"/>
      <c r="O1228" s="130"/>
      <c r="P1228" s="182"/>
    </row>
    <row r="1229" spans="11:16" s="121" customFormat="1">
      <c r="K1229" s="130"/>
      <c r="L1229" s="130"/>
      <c r="M1229" s="130"/>
      <c r="N1229" s="130"/>
      <c r="O1229" s="130"/>
      <c r="P1229" s="182"/>
    </row>
    <row r="1230" spans="11:16" s="121" customFormat="1">
      <c r="K1230" s="130"/>
      <c r="L1230" s="130"/>
      <c r="M1230" s="130"/>
      <c r="N1230" s="130"/>
      <c r="O1230" s="130"/>
      <c r="P1230" s="182"/>
    </row>
    <row r="1231" spans="11:16" s="121" customFormat="1">
      <c r="K1231" s="130"/>
      <c r="L1231" s="130"/>
      <c r="M1231" s="130"/>
      <c r="N1231" s="130"/>
      <c r="O1231" s="130"/>
      <c r="P1231" s="182"/>
    </row>
    <row r="1232" spans="11:16" s="121" customFormat="1">
      <c r="K1232" s="130"/>
      <c r="L1232" s="130"/>
      <c r="M1232" s="130"/>
      <c r="N1232" s="130"/>
      <c r="O1232" s="130"/>
      <c r="P1232" s="182"/>
    </row>
    <row r="1233" spans="11:16" s="121" customFormat="1">
      <c r="K1233" s="130"/>
      <c r="L1233" s="130"/>
      <c r="M1233" s="130"/>
      <c r="N1233" s="130"/>
      <c r="O1233" s="130"/>
      <c r="P1233" s="182"/>
    </row>
    <row r="1234" spans="11:16" s="121" customFormat="1">
      <c r="K1234" s="130"/>
      <c r="L1234" s="130"/>
      <c r="M1234" s="130"/>
      <c r="N1234" s="130"/>
      <c r="O1234" s="130"/>
      <c r="P1234" s="182"/>
    </row>
    <row r="1235" spans="11:16" s="121" customFormat="1">
      <c r="K1235" s="130"/>
      <c r="L1235" s="130"/>
      <c r="M1235" s="130"/>
      <c r="N1235" s="130"/>
      <c r="O1235" s="130"/>
      <c r="P1235" s="182"/>
    </row>
    <row r="1236" spans="11:16" s="121" customFormat="1">
      <c r="K1236" s="130"/>
      <c r="L1236" s="130"/>
      <c r="M1236" s="130"/>
      <c r="N1236" s="130"/>
      <c r="O1236" s="130"/>
      <c r="P1236" s="182"/>
    </row>
    <row r="1237" spans="11:16" s="121" customFormat="1">
      <c r="K1237" s="130"/>
      <c r="L1237" s="130"/>
      <c r="M1237" s="130"/>
      <c r="N1237" s="130"/>
      <c r="O1237" s="130"/>
      <c r="P1237" s="182"/>
    </row>
    <row r="1238" spans="11:16" s="121" customFormat="1">
      <c r="K1238" s="130"/>
      <c r="L1238" s="130"/>
      <c r="M1238" s="130"/>
      <c r="N1238" s="130"/>
      <c r="O1238" s="130"/>
      <c r="P1238" s="182"/>
    </row>
    <row r="1239" spans="11:16" s="121" customFormat="1">
      <c r="K1239" s="130"/>
      <c r="L1239" s="130"/>
      <c r="M1239" s="130"/>
      <c r="N1239" s="130"/>
      <c r="O1239" s="130"/>
      <c r="P1239" s="182"/>
    </row>
    <row r="1240" spans="11:16" s="121" customFormat="1">
      <c r="K1240" s="130"/>
      <c r="L1240" s="130"/>
      <c r="M1240" s="130"/>
      <c r="N1240" s="130"/>
      <c r="O1240" s="130"/>
      <c r="P1240" s="182"/>
    </row>
    <row r="1241" spans="11:16" s="121" customFormat="1">
      <c r="K1241" s="130"/>
      <c r="L1241" s="130"/>
      <c r="M1241" s="130"/>
      <c r="N1241" s="130"/>
      <c r="O1241" s="130"/>
      <c r="P1241" s="182"/>
    </row>
    <row r="1242" spans="11:16" s="121" customFormat="1">
      <c r="K1242" s="130"/>
      <c r="L1242" s="130"/>
      <c r="M1242" s="130"/>
      <c r="N1242" s="130"/>
      <c r="O1242" s="130"/>
      <c r="P1242" s="182"/>
    </row>
    <row r="1243" spans="11:16" s="121" customFormat="1">
      <c r="K1243" s="130"/>
      <c r="L1243" s="130"/>
      <c r="M1243" s="130"/>
      <c r="N1243" s="130"/>
      <c r="O1243" s="130"/>
      <c r="P1243" s="182"/>
    </row>
    <row r="1244" spans="11:16" s="121" customFormat="1">
      <c r="K1244" s="130"/>
      <c r="L1244" s="130"/>
      <c r="M1244" s="130"/>
      <c r="N1244" s="130"/>
      <c r="O1244" s="130"/>
      <c r="P1244" s="182"/>
    </row>
    <row r="1245" spans="11:16" s="121" customFormat="1">
      <c r="K1245" s="130"/>
      <c r="L1245" s="130"/>
      <c r="M1245" s="130"/>
      <c r="N1245" s="130"/>
      <c r="O1245" s="130"/>
      <c r="P1245" s="182"/>
    </row>
    <row r="1246" spans="11:16" s="121" customFormat="1">
      <c r="K1246" s="130"/>
      <c r="L1246" s="130"/>
      <c r="M1246" s="130"/>
      <c r="N1246" s="130"/>
      <c r="O1246" s="130"/>
      <c r="P1246" s="182"/>
    </row>
    <row r="1247" spans="11:16" s="121" customFormat="1">
      <c r="K1247" s="130"/>
      <c r="L1247" s="130"/>
      <c r="M1247" s="130"/>
      <c r="N1247" s="130"/>
      <c r="O1247" s="130"/>
      <c r="P1247" s="182"/>
    </row>
    <row r="1248" spans="11:16" s="121" customFormat="1">
      <c r="K1248" s="130"/>
      <c r="L1248" s="130"/>
      <c r="M1248" s="130"/>
      <c r="N1248" s="130"/>
      <c r="O1248" s="130"/>
      <c r="P1248" s="182"/>
    </row>
    <row r="1249" spans="11:16" s="121" customFormat="1">
      <c r="K1249" s="130"/>
      <c r="L1249" s="130"/>
      <c r="M1249" s="130"/>
      <c r="N1249" s="130"/>
      <c r="O1249" s="130"/>
      <c r="P1249" s="182"/>
    </row>
    <row r="1250" spans="11:16" s="121" customFormat="1">
      <c r="K1250" s="130"/>
      <c r="L1250" s="130"/>
      <c r="M1250" s="130"/>
      <c r="N1250" s="130"/>
      <c r="O1250" s="130"/>
      <c r="P1250" s="182"/>
    </row>
    <row r="1251" spans="11:16" s="121" customFormat="1">
      <c r="K1251" s="130"/>
      <c r="L1251" s="130"/>
      <c r="M1251" s="130"/>
      <c r="N1251" s="130"/>
      <c r="O1251" s="130"/>
      <c r="P1251" s="182"/>
    </row>
    <row r="1252" spans="11:16" s="121" customFormat="1">
      <c r="K1252" s="130"/>
      <c r="L1252" s="130"/>
      <c r="M1252" s="130"/>
      <c r="N1252" s="130"/>
      <c r="O1252" s="130"/>
      <c r="P1252" s="182"/>
    </row>
    <row r="1253" spans="11:16" s="121" customFormat="1">
      <c r="K1253" s="130"/>
      <c r="L1253" s="130"/>
      <c r="M1253" s="130"/>
      <c r="N1253" s="130"/>
      <c r="O1253" s="130"/>
      <c r="P1253" s="182"/>
    </row>
    <row r="1254" spans="11:16" s="121" customFormat="1">
      <c r="K1254" s="130"/>
      <c r="L1254" s="130"/>
      <c r="M1254" s="130"/>
      <c r="N1254" s="130"/>
      <c r="O1254" s="130"/>
      <c r="P1254" s="182"/>
    </row>
    <row r="1255" spans="11:16" s="121" customFormat="1">
      <c r="K1255" s="130"/>
      <c r="L1255" s="130"/>
      <c r="M1255" s="130"/>
      <c r="N1255" s="130"/>
      <c r="O1255" s="130"/>
      <c r="P1255" s="182"/>
    </row>
    <row r="1256" spans="11:16" s="121" customFormat="1">
      <c r="K1256" s="130"/>
      <c r="L1256" s="130"/>
      <c r="M1256" s="130"/>
      <c r="N1256" s="130"/>
      <c r="O1256" s="130"/>
      <c r="P1256" s="182"/>
    </row>
    <row r="1257" spans="11:16" s="121" customFormat="1">
      <c r="K1257" s="130"/>
      <c r="L1257" s="130"/>
      <c r="M1257" s="130"/>
      <c r="N1257" s="130"/>
      <c r="O1257" s="130"/>
      <c r="P1257" s="182"/>
    </row>
    <row r="1258" spans="11:16" s="121" customFormat="1">
      <c r="K1258" s="130"/>
      <c r="L1258" s="130"/>
      <c r="M1258" s="130"/>
      <c r="N1258" s="130"/>
      <c r="O1258" s="130"/>
      <c r="P1258" s="182"/>
    </row>
    <row r="1259" spans="11:16" s="121" customFormat="1">
      <c r="K1259" s="130"/>
      <c r="L1259" s="130"/>
      <c r="M1259" s="130"/>
      <c r="N1259" s="130"/>
      <c r="O1259" s="130"/>
      <c r="P1259" s="182"/>
    </row>
    <row r="1260" spans="11:16" s="121" customFormat="1">
      <c r="K1260" s="130"/>
      <c r="L1260" s="130"/>
      <c r="M1260" s="130"/>
      <c r="N1260" s="130"/>
      <c r="O1260" s="130"/>
      <c r="P1260" s="182"/>
    </row>
    <row r="1261" spans="11:16" s="121" customFormat="1">
      <c r="K1261" s="130"/>
      <c r="L1261" s="130"/>
      <c r="M1261" s="130"/>
      <c r="N1261" s="130"/>
      <c r="O1261" s="130"/>
      <c r="P1261" s="182"/>
    </row>
    <row r="1262" spans="11:16" s="121" customFormat="1">
      <c r="K1262" s="130"/>
      <c r="L1262" s="130"/>
      <c r="M1262" s="130"/>
      <c r="N1262" s="130"/>
      <c r="O1262" s="130"/>
      <c r="P1262" s="182"/>
    </row>
    <row r="1263" spans="11:16" s="121" customFormat="1">
      <c r="K1263" s="130"/>
      <c r="L1263" s="130"/>
      <c r="M1263" s="130"/>
      <c r="N1263" s="130"/>
      <c r="O1263" s="130"/>
      <c r="P1263" s="182"/>
    </row>
    <row r="1264" spans="11:16" s="121" customFormat="1">
      <c r="K1264" s="130"/>
      <c r="L1264" s="130"/>
      <c r="M1264" s="130"/>
      <c r="N1264" s="130"/>
      <c r="O1264" s="130"/>
      <c r="P1264" s="182"/>
    </row>
    <row r="1265" spans="11:16" s="121" customFormat="1">
      <c r="K1265" s="130"/>
      <c r="L1265" s="130"/>
      <c r="M1265" s="130"/>
      <c r="N1265" s="130"/>
      <c r="O1265" s="130"/>
      <c r="P1265" s="182"/>
    </row>
    <row r="1266" spans="11:16" s="121" customFormat="1">
      <c r="K1266" s="130"/>
      <c r="L1266" s="130"/>
      <c r="M1266" s="130"/>
      <c r="N1266" s="130"/>
      <c r="O1266" s="130"/>
      <c r="P1266" s="182"/>
    </row>
    <row r="1267" spans="11:16" s="121" customFormat="1">
      <c r="K1267" s="130"/>
      <c r="L1267" s="130"/>
      <c r="M1267" s="130"/>
      <c r="N1267" s="130"/>
      <c r="O1267" s="130"/>
      <c r="P1267" s="182"/>
    </row>
    <row r="1268" spans="11:16" s="121" customFormat="1">
      <c r="K1268" s="130"/>
      <c r="L1268" s="130"/>
      <c r="M1268" s="130"/>
      <c r="N1268" s="130"/>
      <c r="O1268" s="130"/>
      <c r="P1268" s="182"/>
    </row>
    <row r="1269" spans="11:16" s="121" customFormat="1">
      <c r="K1269" s="130"/>
      <c r="L1269" s="130"/>
      <c r="M1269" s="130"/>
      <c r="N1269" s="130"/>
      <c r="O1269" s="130"/>
      <c r="P1269" s="182"/>
    </row>
    <row r="1270" spans="11:16" s="121" customFormat="1">
      <c r="K1270" s="130"/>
      <c r="L1270" s="130"/>
      <c r="M1270" s="130"/>
      <c r="N1270" s="130"/>
      <c r="O1270" s="130"/>
      <c r="P1270" s="182"/>
    </row>
    <row r="1271" spans="11:16" s="121" customFormat="1">
      <c r="K1271" s="130"/>
      <c r="L1271" s="130"/>
      <c r="M1271" s="130"/>
      <c r="N1271" s="130"/>
      <c r="O1271" s="130"/>
      <c r="P1271" s="182"/>
    </row>
    <row r="1272" spans="11:16" s="121" customFormat="1">
      <c r="K1272" s="130"/>
      <c r="L1272" s="130"/>
      <c r="M1272" s="130"/>
      <c r="N1272" s="130"/>
      <c r="O1272" s="130"/>
      <c r="P1272" s="182"/>
    </row>
    <row r="1273" spans="11:16" s="121" customFormat="1">
      <c r="K1273" s="130"/>
      <c r="L1273" s="130"/>
      <c r="M1273" s="130"/>
      <c r="N1273" s="130"/>
      <c r="O1273" s="130"/>
      <c r="P1273" s="182"/>
    </row>
    <row r="1274" spans="11:16" s="121" customFormat="1">
      <c r="K1274" s="130"/>
      <c r="L1274" s="130"/>
      <c r="M1274" s="130"/>
      <c r="N1274" s="130"/>
      <c r="O1274" s="130"/>
      <c r="P1274" s="182"/>
    </row>
    <row r="1275" spans="11:16" s="121" customFormat="1">
      <c r="K1275" s="130"/>
      <c r="L1275" s="130"/>
      <c r="M1275" s="130"/>
      <c r="N1275" s="130"/>
      <c r="O1275" s="130"/>
      <c r="P1275" s="182"/>
    </row>
    <row r="1276" spans="11:16" s="121" customFormat="1">
      <c r="K1276" s="130"/>
      <c r="L1276" s="130"/>
      <c r="M1276" s="130"/>
      <c r="N1276" s="130"/>
      <c r="O1276" s="130"/>
      <c r="P1276" s="182"/>
    </row>
    <row r="1277" spans="11:16" s="121" customFormat="1">
      <c r="K1277" s="130"/>
      <c r="L1277" s="130"/>
      <c r="M1277" s="130"/>
      <c r="N1277" s="130"/>
      <c r="O1277" s="130"/>
      <c r="P1277" s="182"/>
    </row>
    <row r="1278" spans="11:16" s="121" customFormat="1">
      <c r="K1278" s="130"/>
      <c r="L1278" s="130"/>
      <c r="M1278" s="130"/>
      <c r="N1278" s="130"/>
      <c r="O1278" s="130"/>
      <c r="P1278" s="182"/>
    </row>
    <row r="1279" spans="11:16" s="121" customFormat="1">
      <c r="K1279" s="130"/>
      <c r="L1279" s="130"/>
      <c r="M1279" s="130"/>
      <c r="N1279" s="130"/>
      <c r="O1279" s="130"/>
      <c r="P1279" s="182"/>
    </row>
    <row r="1280" spans="11:16" s="121" customFormat="1">
      <c r="K1280" s="130"/>
      <c r="L1280" s="130"/>
      <c r="M1280" s="130"/>
      <c r="N1280" s="130"/>
      <c r="O1280" s="130"/>
      <c r="P1280" s="182"/>
    </row>
    <row r="1281" spans="11:16" s="121" customFormat="1">
      <c r="K1281" s="130"/>
      <c r="L1281" s="130"/>
      <c r="M1281" s="130"/>
      <c r="N1281" s="130"/>
      <c r="O1281" s="130"/>
      <c r="P1281" s="182"/>
    </row>
    <row r="1282" spans="11:16" s="121" customFormat="1">
      <c r="K1282" s="130"/>
      <c r="L1282" s="130"/>
      <c r="M1282" s="130"/>
      <c r="N1282" s="130"/>
      <c r="O1282" s="130"/>
      <c r="P1282" s="182"/>
    </row>
    <row r="1283" spans="11:16" s="121" customFormat="1">
      <c r="K1283" s="130"/>
      <c r="L1283" s="130"/>
      <c r="M1283" s="130"/>
      <c r="N1283" s="130"/>
      <c r="O1283" s="130"/>
      <c r="P1283" s="182"/>
    </row>
    <row r="1284" spans="11:16" s="121" customFormat="1">
      <c r="K1284" s="130"/>
      <c r="L1284" s="130"/>
      <c r="M1284" s="130"/>
      <c r="N1284" s="130"/>
      <c r="O1284" s="130"/>
      <c r="P1284" s="182"/>
    </row>
    <row r="1285" spans="11:16" s="121" customFormat="1">
      <c r="K1285" s="130"/>
      <c r="L1285" s="130"/>
      <c r="M1285" s="130"/>
      <c r="N1285" s="130"/>
      <c r="O1285" s="130"/>
      <c r="P1285" s="182"/>
    </row>
    <row r="1286" spans="11:16" s="121" customFormat="1">
      <c r="K1286" s="130"/>
      <c r="L1286" s="130"/>
      <c r="M1286" s="130"/>
      <c r="N1286" s="130"/>
      <c r="O1286" s="130"/>
      <c r="P1286" s="182"/>
    </row>
    <row r="1287" spans="11:16" s="121" customFormat="1">
      <c r="K1287" s="130"/>
      <c r="L1287" s="130"/>
      <c r="M1287" s="130"/>
      <c r="N1287" s="130"/>
      <c r="O1287" s="130"/>
      <c r="P1287" s="182"/>
    </row>
    <row r="1288" spans="11:16" s="121" customFormat="1">
      <c r="K1288" s="130"/>
      <c r="L1288" s="130"/>
      <c r="M1288" s="130"/>
      <c r="N1288" s="130"/>
      <c r="O1288" s="130"/>
      <c r="P1288" s="182"/>
    </row>
    <row r="1289" spans="11:16" s="121" customFormat="1">
      <c r="K1289" s="130"/>
      <c r="L1289" s="130"/>
      <c r="M1289" s="130"/>
      <c r="N1289" s="130"/>
      <c r="O1289" s="130"/>
      <c r="P1289" s="182"/>
    </row>
    <row r="1290" spans="11:16" s="121" customFormat="1">
      <c r="K1290" s="130"/>
      <c r="L1290" s="130"/>
      <c r="M1290" s="130"/>
      <c r="N1290" s="130"/>
      <c r="O1290" s="130"/>
      <c r="P1290" s="182"/>
    </row>
    <row r="1291" spans="11:16" s="121" customFormat="1">
      <c r="K1291" s="130"/>
      <c r="L1291" s="130"/>
      <c r="M1291" s="130"/>
      <c r="N1291" s="130"/>
      <c r="O1291" s="130"/>
      <c r="P1291" s="182"/>
    </row>
    <row r="1292" spans="11:16" s="121" customFormat="1">
      <c r="K1292" s="130"/>
      <c r="L1292" s="130"/>
      <c r="M1292" s="130"/>
      <c r="N1292" s="130"/>
      <c r="O1292" s="130"/>
      <c r="P1292" s="182"/>
    </row>
    <row r="1293" spans="11:16" s="121" customFormat="1">
      <c r="K1293" s="130"/>
      <c r="L1293" s="130"/>
      <c r="M1293" s="130"/>
      <c r="N1293" s="130"/>
      <c r="O1293" s="130"/>
      <c r="P1293" s="182"/>
    </row>
    <row r="1294" spans="11:16" s="121" customFormat="1">
      <c r="K1294" s="130"/>
      <c r="L1294" s="130"/>
      <c r="M1294" s="130"/>
      <c r="N1294" s="130"/>
      <c r="O1294" s="130"/>
      <c r="P1294" s="182"/>
    </row>
    <row r="1295" spans="11:16" s="121" customFormat="1">
      <c r="K1295" s="130"/>
      <c r="L1295" s="130"/>
      <c r="M1295" s="130"/>
      <c r="N1295" s="130"/>
      <c r="O1295" s="130"/>
      <c r="P1295" s="182"/>
    </row>
    <row r="1296" spans="11:16" s="121" customFormat="1">
      <c r="K1296" s="130"/>
      <c r="L1296" s="130"/>
      <c r="M1296" s="130"/>
      <c r="N1296" s="130"/>
      <c r="O1296" s="130"/>
      <c r="P1296" s="182"/>
    </row>
    <row r="1297" spans="11:16" s="121" customFormat="1">
      <c r="K1297" s="130"/>
      <c r="L1297" s="130"/>
      <c r="M1297" s="130"/>
      <c r="N1297" s="130"/>
      <c r="O1297" s="130"/>
      <c r="P1297" s="182"/>
    </row>
    <row r="1298" spans="11:16" s="121" customFormat="1">
      <c r="K1298" s="130"/>
      <c r="L1298" s="130"/>
      <c r="M1298" s="130"/>
      <c r="N1298" s="130"/>
      <c r="O1298" s="130"/>
      <c r="P1298" s="182"/>
    </row>
    <row r="1299" spans="11:16" s="121" customFormat="1">
      <c r="K1299" s="130"/>
      <c r="L1299" s="130"/>
      <c r="M1299" s="130"/>
      <c r="N1299" s="130"/>
      <c r="O1299" s="130"/>
      <c r="P1299" s="182"/>
    </row>
    <row r="1300" spans="11:16" s="121" customFormat="1">
      <c r="K1300" s="130"/>
      <c r="L1300" s="130"/>
      <c r="M1300" s="130"/>
      <c r="N1300" s="130"/>
      <c r="O1300" s="130"/>
      <c r="P1300" s="182"/>
    </row>
    <row r="1301" spans="11:16" s="121" customFormat="1">
      <c r="K1301" s="130"/>
      <c r="L1301" s="130"/>
      <c r="M1301" s="130"/>
      <c r="N1301" s="130"/>
      <c r="O1301" s="130"/>
      <c r="P1301" s="182"/>
    </row>
    <row r="1302" spans="11:16" s="121" customFormat="1">
      <c r="K1302" s="130"/>
      <c r="L1302" s="130"/>
      <c r="M1302" s="130"/>
      <c r="N1302" s="130"/>
      <c r="O1302" s="130"/>
      <c r="P1302" s="182"/>
    </row>
    <row r="1303" spans="11:16" s="121" customFormat="1">
      <c r="K1303" s="130"/>
      <c r="L1303" s="130"/>
      <c r="M1303" s="130"/>
      <c r="N1303" s="130"/>
      <c r="O1303" s="130"/>
      <c r="P1303" s="182"/>
    </row>
    <row r="1304" spans="11:16" s="121" customFormat="1">
      <c r="K1304" s="130"/>
      <c r="L1304" s="130"/>
      <c r="M1304" s="130"/>
      <c r="N1304" s="130"/>
      <c r="O1304" s="130"/>
      <c r="P1304" s="182"/>
    </row>
    <row r="1305" spans="11:16" s="121" customFormat="1">
      <c r="K1305" s="130"/>
      <c r="L1305" s="130"/>
      <c r="M1305" s="130"/>
      <c r="N1305" s="130"/>
      <c r="O1305" s="130"/>
      <c r="P1305" s="182"/>
    </row>
    <row r="1306" spans="11:16" s="121" customFormat="1">
      <c r="K1306" s="130"/>
      <c r="L1306" s="130"/>
      <c r="M1306" s="130"/>
      <c r="N1306" s="130"/>
      <c r="O1306" s="130"/>
      <c r="P1306" s="182"/>
    </row>
    <row r="1307" spans="11:16" s="121" customFormat="1">
      <c r="K1307" s="130"/>
      <c r="L1307" s="130"/>
      <c r="M1307" s="130"/>
      <c r="N1307" s="130"/>
      <c r="O1307" s="130"/>
      <c r="P1307" s="182"/>
    </row>
    <row r="1308" spans="11:16" s="121" customFormat="1">
      <c r="K1308" s="130"/>
      <c r="L1308" s="130"/>
      <c r="M1308" s="130"/>
      <c r="N1308" s="130"/>
      <c r="O1308" s="130"/>
      <c r="P1308" s="182"/>
    </row>
    <row r="1309" spans="11:16" s="121" customFormat="1">
      <c r="K1309" s="130"/>
      <c r="L1309" s="130"/>
      <c r="M1309" s="130"/>
      <c r="N1309" s="130"/>
      <c r="O1309" s="130"/>
      <c r="P1309" s="182"/>
    </row>
    <row r="1310" spans="11:16" s="121" customFormat="1">
      <c r="K1310" s="130"/>
      <c r="L1310" s="130"/>
      <c r="M1310" s="130"/>
      <c r="N1310" s="130"/>
      <c r="O1310" s="130"/>
      <c r="P1310" s="182"/>
    </row>
    <row r="1311" spans="11:16" s="121" customFormat="1">
      <c r="K1311" s="130"/>
      <c r="L1311" s="130"/>
      <c r="M1311" s="130"/>
      <c r="N1311" s="130"/>
      <c r="O1311" s="130"/>
      <c r="P1311" s="182"/>
    </row>
    <row r="1312" spans="11:16" s="121" customFormat="1">
      <c r="K1312" s="130"/>
      <c r="L1312" s="130"/>
      <c r="M1312" s="130"/>
      <c r="N1312" s="130"/>
      <c r="O1312" s="130"/>
      <c r="P1312" s="182"/>
    </row>
    <row r="1313" spans="11:16" s="121" customFormat="1">
      <c r="K1313" s="130"/>
      <c r="L1313" s="130"/>
      <c r="M1313" s="130"/>
      <c r="N1313" s="130"/>
      <c r="O1313" s="130"/>
      <c r="P1313" s="182"/>
    </row>
    <row r="1314" spans="11:16" s="121" customFormat="1">
      <c r="K1314" s="130"/>
      <c r="L1314" s="130"/>
      <c r="M1314" s="130"/>
      <c r="N1314" s="130"/>
      <c r="O1314" s="130"/>
      <c r="P1314" s="182"/>
    </row>
    <row r="1315" spans="11:16" s="121" customFormat="1">
      <c r="K1315" s="130"/>
      <c r="L1315" s="130"/>
      <c r="M1315" s="130"/>
      <c r="N1315" s="130"/>
      <c r="O1315" s="130"/>
      <c r="P1315" s="182"/>
    </row>
    <row r="1316" spans="11:16" s="121" customFormat="1">
      <c r="K1316" s="130"/>
      <c r="L1316" s="130"/>
      <c r="M1316" s="130"/>
      <c r="N1316" s="130"/>
      <c r="O1316" s="130"/>
      <c r="P1316" s="182"/>
    </row>
    <row r="1317" spans="11:16" s="121" customFormat="1">
      <c r="K1317" s="130"/>
      <c r="L1317" s="130"/>
      <c r="M1317" s="130"/>
      <c r="N1317" s="130"/>
      <c r="O1317" s="130"/>
      <c r="P1317" s="182"/>
    </row>
    <row r="1318" spans="11:16" s="121" customFormat="1">
      <c r="K1318" s="130"/>
      <c r="L1318" s="130"/>
      <c r="M1318" s="130"/>
      <c r="N1318" s="130"/>
      <c r="O1318" s="130"/>
      <c r="P1318" s="182"/>
    </row>
    <row r="1319" spans="11:16" s="121" customFormat="1">
      <c r="K1319" s="130"/>
      <c r="L1319" s="130"/>
      <c r="M1319" s="130"/>
      <c r="N1319" s="130"/>
      <c r="O1319" s="130"/>
      <c r="P1319" s="182"/>
    </row>
    <row r="1320" spans="11:16" s="121" customFormat="1">
      <c r="K1320" s="130"/>
      <c r="L1320" s="130"/>
      <c r="M1320" s="130"/>
      <c r="N1320" s="130"/>
      <c r="O1320" s="130"/>
      <c r="P1320" s="182"/>
    </row>
    <row r="1321" spans="11:16" s="121" customFormat="1">
      <c r="K1321" s="130"/>
      <c r="L1321" s="130"/>
      <c r="M1321" s="130"/>
      <c r="N1321" s="130"/>
      <c r="O1321" s="130"/>
      <c r="P1321" s="182"/>
    </row>
    <row r="1322" spans="11:16" s="121" customFormat="1">
      <c r="K1322" s="130"/>
      <c r="L1322" s="130"/>
      <c r="M1322" s="130"/>
      <c r="N1322" s="130"/>
      <c r="O1322" s="130"/>
      <c r="P1322" s="182"/>
    </row>
    <row r="1323" spans="11:16" s="121" customFormat="1">
      <c r="K1323" s="130"/>
      <c r="L1323" s="130"/>
      <c r="M1323" s="130"/>
      <c r="N1323" s="130"/>
      <c r="O1323" s="130"/>
      <c r="P1323" s="182"/>
    </row>
    <row r="1324" spans="11:16" s="121" customFormat="1">
      <c r="K1324" s="130"/>
      <c r="L1324" s="130"/>
      <c r="M1324" s="130"/>
      <c r="N1324" s="130"/>
      <c r="O1324" s="130"/>
      <c r="P1324" s="182"/>
    </row>
    <row r="1325" spans="11:16" s="121" customFormat="1">
      <c r="K1325" s="130"/>
      <c r="L1325" s="130"/>
      <c r="M1325" s="130"/>
      <c r="N1325" s="130"/>
      <c r="O1325" s="130"/>
      <c r="P1325" s="182"/>
    </row>
    <row r="1326" spans="11:16" s="121" customFormat="1">
      <c r="K1326" s="130"/>
      <c r="L1326" s="130"/>
      <c r="M1326" s="130"/>
      <c r="N1326" s="130"/>
      <c r="O1326" s="130"/>
      <c r="P1326" s="182"/>
    </row>
    <row r="1327" spans="11:16" s="121" customFormat="1">
      <c r="K1327" s="130"/>
      <c r="L1327" s="130"/>
      <c r="M1327" s="130"/>
      <c r="N1327" s="130"/>
      <c r="O1327" s="130"/>
      <c r="P1327" s="182"/>
    </row>
    <row r="1328" spans="11:16" s="121" customFormat="1">
      <c r="K1328" s="130"/>
      <c r="L1328" s="130"/>
      <c r="M1328" s="130"/>
      <c r="N1328" s="130"/>
      <c r="O1328" s="130"/>
      <c r="P1328" s="182"/>
    </row>
    <row r="1329" spans="11:16" s="121" customFormat="1">
      <c r="K1329" s="130"/>
      <c r="L1329" s="130"/>
      <c r="M1329" s="130"/>
      <c r="N1329" s="130"/>
      <c r="O1329" s="130"/>
      <c r="P1329" s="182"/>
    </row>
    <row r="1330" spans="11:16" s="121" customFormat="1">
      <c r="K1330" s="130"/>
      <c r="L1330" s="130"/>
      <c r="M1330" s="130"/>
      <c r="N1330" s="130"/>
      <c r="O1330" s="130"/>
      <c r="P1330" s="182"/>
    </row>
    <row r="1331" spans="11:16" s="121" customFormat="1">
      <c r="K1331" s="130"/>
      <c r="L1331" s="130"/>
      <c r="M1331" s="130"/>
      <c r="N1331" s="130"/>
      <c r="O1331" s="130"/>
      <c r="P1331" s="182"/>
    </row>
    <row r="1332" spans="11:16" s="121" customFormat="1">
      <c r="K1332" s="130"/>
      <c r="L1332" s="130"/>
      <c r="M1332" s="130"/>
      <c r="N1332" s="130"/>
      <c r="O1332" s="130"/>
      <c r="P1332" s="182"/>
    </row>
    <row r="1333" spans="11:16" s="121" customFormat="1">
      <c r="K1333" s="130"/>
      <c r="L1333" s="130"/>
      <c r="M1333" s="130"/>
      <c r="N1333" s="130"/>
      <c r="O1333" s="130"/>
      <c r="P1333" s="182"/>
    </row>
    <row r="1334" spans="11:16" s="121" customFormat="1">
      <c r="K1334" s="130"/>
      <c r="L1334" s="130"/>
      <c r="M1334" s="130"/>
      <c r="N1334" s="130"/>
      <c r="O1334" s="130"/>
      <c r="P1334" s="182"/>
    </row>
    <row r="1335" spans="11:16" s="121" customFormat="1">
      <c r="K1335" s="130"/>
      <c r="L1335" s="130"/>
      <c r="M1335" s="130"/>
      <c r="N1335" s="130"/>
      <c r="O1335" s="130"/>
      <c r="P1335" s="182"/>
    </row>
    <row r="1336" spans="11:16" s="121" customFormat="1">
      <c r="K1336" s="130"/>
      <c r="L1336" s="130"/>
      <c r="M1336" s="130"/>
      <c r="N1336" s="130"/>
      <c r="O1336" s="130"/>
      <c r="P1336" s="182"/>
    </row>
    <row r="1337" spans="11:16" s="121" customFormat="1">
      <c r="K1337" s="130"/>
      <c r="L1337" s="130"/>
      <c r="M1337" s="130"/>
      <c r="N1337" s="130"/>
      <c r="O1337" s="130"/>
      <c r="P1337" s="182"/>
    </row>
    <row r="1338" spans="11:16" s="121" customFormat="1">
      <c r="K1338" s="130"/>
      <c r="L1338" s="130"/>
      <c r="M1338" s="130"/>
      <c r="N1338" s="130"/>
      <c r="O1338" s="130"/>
      <c r="P1338" s="182"/>
    </row>
    <row r="1339" spans="11:16" s="121" customFormat="1">
      <c r="K1339" s="130"/>
      <c r="L1339" s="130"/>
      <c r="M1339" s="130"/>
      <c r="N1339" s="130"/>
      <c r="O1339" s="130"/>
      <c r="P1339" s="182"/>
    </row>
    <row r="1340" spans="11:16" s="121" customFormat="1">
      <c r="K1340" s="130"/>
      <c r="L1340" s="130"/>
      <c r="M1340" s="130"/>
      <c r="N1340" s="130"/>
      <c r="O1340" s="130"/>
      <c r="P1340" s="182"/>
    </row>
    <row r="1341" spans="11:16" s="121" customFormat="1">
      <c r="K1341" s="130"/>
      <c r="L1341" s="130"/>
      <c r="M1341" s="130"/>
      <c r="N1341" s="130"/>
      <c r="O1341" s="130"/>
      <c r="P1341" s="182"/>
    </row>
    <row r="1342" spans="11:16" s="121" customFormat="1">
      <c r="K1342" s="130"/>
      <c r="L1342" s="130"/>
      <c r="M1342" s="130"/>
      <c r="N1342" s="130"/>
      <c r="O1342" s="130"/>
      <c r="P1342" s="182"/>
    </row>
    <row r="1343" spans="11:16" s="121" customFormat="1">
      <c r="K1343" s="130"/>
      <c r="L1343" s="130"/>
      <c r="M1343" s="130"/>
      <c r="N1343" s="130"/>
      <c r="O1343" s="130"/>
      <c r="P1343" s="182"/>
    </row>
    <row r="1344" spans="11:16" s="121" customFormat="1">
      <c r="K1344" s="130"/>
      <c r="L1344" s="130"/>
      <c r="M1344" s="130"/>
      <c r="N1344" s="130"/>
      <c r="O1344" s="130"/>
      <c r="P1344" s="182"/>
    </row>
    <row r="1345" spans="11:16" s="121" customFormat="1">
      <c r="K1345" s="130"/>
      <c r="L1345" s="130"/>
      <c r="M1345" s="130"/>
      <c r="N1345" s="130"/>
      <c r="O1345" s="130"/>
      <c r="P1345" s="182"/>
    </row>
    <row r="1346" spans="11:16" s="121" customFormat="1">
      <c r="K1346" s="130"/>
      <c r="L1346" s="130"/>
      <c r="M1346" s="130"/>
      <c r="N1346" s="130"/>
      <c r="O1346" s="130"/>
      <c r="P1346" s="182"/>
    </row>
    <row r="1347" spans="11:16" s="121" customFormat="1">
      <c r="K1347" s="130"/>
      <c r="L1347" s="130"/>
      <c r="M1347" s="130"/>
      <c r="N1347" s="130"/>
      <c r="O1347" s="130"/>
      <c r="P1347" s="182"/>
    </row>
    <row r="1348" spans="11:16" s="121" customFormat="1">
      <c r="K1348" s="130"/>
      <c r="L1348" s="130"/>
      <c r="M1348" s="130"/>
      <c r="N1348" s="130"/>
      <c r="O1348" s="130"/>
      <c r="P1348" s="182"/>
    </row>
    <row r="1349" spans="11:16" s="121" customFormat="1">
      <c r="K1349" s="130"/>
      <c r="L1349" s="130"/>
      <c r="M1349" s="130"/>
      <c r="N1349" s="130"/>
      <c r="O1349" s="130"/>
      <c r="P1349" s="182"/>
    </row>
    <row r="1350" spans="11:16" s="121" customFormat="1">
      <c r="K1350" s="130"/>
      <c r="L1350" s="130"/>
      <c r="M1350" s="130"/>
      <c r="N1350" s="130"/>
      <c r="O1350" s="130"/>
      <c r="P1350" s="182"/>
    </row>
    <row r="1351" spans="11:16" s="121" customFormat="1">
      <c r="K1351" s="130"/>
      <c r="L1351" s="130"/>
      <c r="M1351" s="130"/>
      <c r="N1351" s="130"/>
      <c r="O1351" s="130"/>
      <c r="P1351" s="182"/>
    </row>
    <row r="1352" spans="11:16" s="121" customFormat="1">
      <c r="K1352" s="130"/>
      <c r="L1352" s="130"/>
      <c r="M1352" s="130"/>
      <c r="N1352" s="130"/>
      <c r="O1352" s="130"/>
      <c r="P1352" s="182"/>
    </row>
    <row r="1353" spans="11:16" s="121" customFormat="1">
      <c r="K1353" s="130"/>
      <c r="L1353" s="130"/>
      <c r="M1353" s="130"/>
      <c r="N1353" s="130"/>
      <c r="O1353" s="130"/>
      <c r="P1353" s="182"/>
    </row>
    <row r="1354" spans="11:16" s="121" customFormat="1">
      <c r="K1354" s="130"/>
      <c r="L1354" s="130"/>
      <c r="M1354" s="130"/>
      <c r="N1354" s="130"/>
      <c r="O1354" s="130"/>
      <c r="P1354" s="182"/>
    </row>
    <row r="1355" spans="11:16" s="121" customFormat="1">
      <c r="K1355" s="130"/>
      <c r="L1355" s="130"/>
      <c r="M1355" s="130"/>
      <c r="N1355" s="130"/>
      <c r="O1355" s="130"/>
      <c r="P1355" s="182"/>
    </row>
    <row r="1356" spans="11:16" s="121" customFormat="1">
      <c r="K1356" s="130"/>
      <c r="L1356" s="130"/>
      <c r="M1356" s="130"/>
      <c r="N1356" s="130"/>
      <c r="O1356" s="130"/>
      <c r="P1356" s="182"/>
    </row>
    <row r="1357" spans="11:16" s="121" customFormat="1">
      <c r="K1357" s="130"/>
      <c r="L1357" s="130"/>
      <c r="M1357" s="130"/>
      <c r="N1357" s="130"/>
      <c r="O1357" s="130"/>
      <c r="P1357" s="182"/>
    </row>
    <row r="1358" spans="11:16" s="121" customFormat="1">
      <c r="K1358" s="130"/>
      <c r="L1358" s="130"/>
      <c r="M1358" s="130"/>
      <c r="N1358" s="130"/>
      <c r="O1358" s="130"/>
      <c r="P1358" s="182"/>
    </row>
    <row r="1359" spans="11:16" s="121" customFormat="1">
      <c r="K1359" s="130"/>
      <c r="L1359" s="130"/>
      <c r="M1359" s="130"/>
      <c r="N1359" s="130"/>
      <c r="O1359" s="130"/>
      <c r="P1359" s="182"/>
    </row>
    <row r="1360" spans="11:16" s="121" customFormat="1">
      <c r="K1360" s="130"/>
      <c r="L1360" s="130"/>
      <c r="M1360" s="130"/>
      <c r="N1360" s="130"/>
      <c r="O1360" s="130"/>
      <c r="P1360" s="182"/>
    </row>
    <row r="1361" spans="11:16" s="121" customFormat="1">
      <c r="K1361" s="130"/>
      <c r="L1361" s="130"/>
      <c r="M1361" s="130"/>
      <c r="N1361" s="130"/>
      <c r="O1361" s="130"/>
      <c r="P1361" s="182"/>
    </row>
    <row r="1362" spans="11:16" s="121" customFormat="1">
      <c r="K1362" s="130"/>
      <c r="L1362" s="130"/>
      <c r="M1362" s="130"/>
      <c r="N1362" s="130"/>
      <c r="O1362" s="130"/>
      <c r="P1362" s="182"/>
    </row>
    <row r="1363" spans="11:16" s="121" customFormat="1">
      <c r="K1363" s="130"/>
      <c r="L1363" s="130"/>
      <c r="M1363" s="130"/>
      <c r="N1363" s="130"/>
      <c r="O1363" s="130"/>
      <c r="P1363" s="182"/>
    </row>
    <row r="1364" spans="11:16" s="121" customFormat="1">
      <c r="K1364" s="130"/>
      <c r="L1364" s="130"/>
      <c r="M1364" s="130"/>
      <c r="N1364" s="130"/>
      <c r="O1364" s="130"/>
      <c r="P1364" s="182"/>
    </row>
    <row r="1365" spans="11:16" s="121" customFormat="1">
      <c r="K1365" s="130"/>
      <c r="L1365" s="130"/>
      <c r="M1365" s="130"/>
      <c r="N1365" s="130"/>
      <c r="O1365" s="130"/>
      <c r="P1365" s="182"/>
    </row>
    <row r="1366" spans="11:16" s="121" customFormat="1">
      <c r="K1366" s="130"/>
      <c r="L1366" s="130"/>
      <c r="M1366" s="130"/>
      <c r="N1366" s="130"/>
      <c r="O1366" s="130"/>
      <c r="P1366" s="182"/>
    </row>
    <row r="1367" spans="11:16" s="121" customFormat="1">
      <c r="K1367" s="130"/>
      <c r="L1367" s="130"/>
      <c r="M1367" s="130"/>
      <c r="N1367" s="130"/>
      <c r="O1367" s="130"/>
      <c r="P1367" s="182"/>
    </row>
    <row r="1368" spans="11:16" s="121" customFormat="1">
      <c r="K1368" s="130"/>
      <c r="L1368" s="130"/>
      <c r="M1368" s="130"/>
      <c r="N1368" s="130"/>
      <c r="O1368" s="130"/>
      <c r="P1368" s="182"/>
    </row>
    <row r="1369" spans="11:16" s="121" customFormat="1">
      <c r="K1369" s="130"/>
      <c r="L1369" s="130"/>
      <c r="M1369" s="130"/>
      <c r="N1369" s="130"/>
      <c r="O1369" s="130"/>
      <c r="P1369" s="182"/>
    </row>
    <row r="1370" spans="11:16" s="121" customFormat="1">
      <c r="K1370" s="130"/>
      <c r="L1370" s="130"/>
      <c r="M1370" s="130"/>
      <c r="N1370" s="130"/>
      <c r="O1370" s="130"/>
      <c r="P1370" s="182"/>
    </row>
    <row r="1371" spans="11:16" s="121" customFormat="1">
      <c r="K1371" s="130"/>
      <c r="L1371" s="130"/>
      <c r="M1371" s="130"/>
      <c r="N1371" s="130"/>
      <c r="O1371" s="130"/>
      <c r="P1371" s="182"/>
    </row>
    <row r="1372" spans="11:16" s="121" customFormat="1">
      <c r="K1372" s="130"/>
      <c r="L1372" s="130"/>
      <c r="M1372" s="130"/>
      <c r="N1372" s="130"/>
      <c r="O1372" s="130"/>
      <c r="P1372" s="182"/>
    </row>
    <row r="1373" spans="11:16" s="121" customFormat="1">
      <c r="K1373" s="130"/>
      <c r="L1373" s="130"/>
      <c r="M1373" s="130"/>
      <c r="N1373" s="130"/>
      <c r="O1373" s="130"/>
      <c r="P1373" s="182"/>
    </row>
    <row r="1374" spans="11:16" s="121" customFormat="1">
      <c r="K1374" s="130"/>
      <c r="L1374" s="130"/>
      <c r="M1374" s="130"/>
      <c r="N1374" s="130"/>
      <c r="O1374" s="130"/>
      <c r="P1374" s="182"/>
    </row>
    <row r="1375" spans="11:16" s="121" customFormat="1">
      <c r="K1375" s="130"/>
      <c r="L1375" s="130"/>
      <c r="M1375" s="130"/>
      <c r="N1375" s="130"/>
      <c r="O1375" s="130"/>
      <c r="P1375" s="182"/>
    </row>
    <row r="1376" spans="11:16" s="121" customFormat="1">
      <c r="K1376" s="130"/>
      <c r="L1376" s="130"/>
      <c r="M1376" s="130"/>
      <c r="N1376" s="130"/>
      <c r="O1376" s="130"/>
      <c r="P1376" s="182"/>
    </row>
    <row r="1377" spans="11:16" s="121" customFormat="1">
      <c r="K1377" s="130"/>
      <c r="L1377" s="130"/>
      <c r="M1377" s="130"/>
      <c r="N1377" s="130"/>
      <c r="O1377" s="130"/>
      <c r="P1377" s="182"/>
    </row>
    <row r="1378" spans="11:16" s="121" customFormat="1">
      <c r="K1378" s="130"/>
      <c r="L1378" s="130"/>
      <c r="M1378" s="130"/>
      <c r="N1378" s="130"/>
      <c r="O1378" s="130"/>
      <c r="P1378" s="182"/>
    </row>
    <row r="1379" spans="11:16" s="121" customFormat="1">
      <c r="K1379" s="130"/>
      <c r="L1379" s="130"/>
      <c r="M1379" s="130"/>
      <c r="N1379" s="130"/>
      <c r="O1379" s="130"/>
      <c r="P1379" s="182"/>
    </row>
    <row r="1380" spans="11:16" s="121" customFormat="1">
      <c r="K1380" s="130"/>
      <c r="L1380" s="130"/>
      <c r="M1380" s="130"/>
      <c r="N1380" s="130"/>
      <c r="O1380" s="130"/>
      <c r="P1380" s="182"/>
    </row>
    <row r="1381" spans="11:16" s="121" customFormat="1">
      <c r="K1381" s="130"/>
      <c r="L1381" s="130"/>
      <c r="M1381" s="130"/>
      <c r="N1381" s="130"/>
      <c r="O1381" s="130"/>
      <c r="P1381" s="182"/>
    </row>
    <row r="1382" spans="11:16" s="121" customFormat="1">
      <c r="K1382" s="130"/>
      <c r="L1382" s="130"/>
      <c r="M1382" s="130"/>
      <c r="N1382" s="130"/>
      <c r="O1382" s="130"/>
      <c r="P1382" s="182"/>
    </row>
    <row r="1383" spans="11:16" s="121" customFormat="1">
      <c r="K1383" s="130"/>
      <c r="L1383" s="130"/>
      <c r="M1383" s="130"/>
      <c r="N1383" s="130"/>
      <c r="O1383" s="130"/>
      <c r="P1383" s="182"/>
    </row>
    <row r="1384" spans="11:16" s="121" customFormat="1">
      <c r="K1384" s="130"/>
      <c r="L1384" s="130"/>
      <c r="M1384" s="130"/>
      <c r="N1384" s="130"/>
      <c r="O1384" s="130"/>
      <c r="P1384" s="182"/>
    </row>
    <row r="1385" spans="11:16" s="121" customFormat="1">
      <c r="K1385" s="130"/>
      <c r="L1385" s="130"/>
      <c r="M1385" s="130"/>
      <c r="N1385" s="130"/>
      <c r="O1385" s="130"/>
      <c r="P1385" s="182"/>
    </row>
    <row r="1386" spans="11:16" s="121" customFormat="1">
      <c r="K1386" s="130"/>
      <c r="L1386" s="130"/>
      <c r="M1386" s="130"/>
      <c r="N1386" s="130"/>
      <c r="O1386" s="130"/>
      <c r="P1386" s="182"/>
    </row>
    <row r="1387" spans="11:16" s="121" customFormat="1">
      <c r="K1387" s="130"/>
      <c r="L1387" s="130"/>
      <c r="M1387" s="130"/>
      <c r="N1387" s="130"/>
      <c r="O1387" s="130"/>
      <c r="P1387" s="182"/>
    </row>
    <row r="1388" spans="11:16" s="121" customFormat="1">
      <c r="K1388" s="130"/>
      <c r="L1388" s="130"/>
      <c r="M1388" s="130"/>
      <c r="N1388" s="130"/>
      <c r="O1388" s="130"/>
      <c r="P1388" s="182"/>
    </row>
    <row r="1389" spans="11:16" s="121" customFormat="1">
      <c r="K1389" s="130"/>
      <c r="L1389" s="130"/>
      <c r="M1389" s="130"/>
      <c r="N1389" s="130"/>
      <c r="O1389" s="130"/>
      <c r="P1389" s="182"/>
    </row>
    <row r="1390" spans="11:16" s="121" customFormat="1">
      <c r="K1390" s="130"/>
      <c r="L1390" s="130"/>
      <c r="M1390" s="130"/>
      <c r="N1390" s="130"/>
      <c r="O1390" s="130"/>
      <c r="P1390" s="182"/>
    </row>
    <row r="1391" spans="11:16" s="121" customFormat="1">
      <c r="K1391" s="130"/>
      <c r="L1391" s="130"/>
      <c r="M1391" s="130"/>
      <c r="N1391" s="130"/>
      <c r="O1391" s="130"/>
      <c r="P1391" s="182"/>
    </row>
    <row r="1392" spans="11:16" s="121" customFormat="1">
      <c r="K1392" s="130"/>
      <c r="L1392" s="130"/>
      <c r="M1392" s="130"/>
      <c r="N1392" s="130"/>
      <c r="O1392" s="130"/>
      <c r="P1392" s="182"/>
    </row>
    <row r="1393" spans="11:16" s="121" customFormat="1">
      <c r="K1393" s="130"/>
      <c r="L1393" s="130"/>
      <c r="M1393" s="130"/>
      <c r="N1393" s="130"/>
      <c r="O1393" s="130"/>
      <c r="P1393" s="182"/>
    </row>
    <row r="1394" spans="11:16" s="121" customFormat="1">
      <c r="K1394" s="130"/>
      <c r="L1394" s="130"/>
      <c r="M1394" s="130"/>
      <c r="N1394" s="130"/>
      <c r="O1394" s="130"/>
      <c r="P1394" s="182"/>
    </row>
    <row r="1395" spans="11:16" s="121" customFormat="1">
      <c r="K1395" s="130"/>
      <c r="L1395" s="130"/>
      <c r="M1395" s="130"/>
      <c r="N1395" s="130"/>
      <c r="O1395" s="130"/>
      <c r="P1395" s="182"/>
    </row>
    <row r="1396" spans="11:16" s="121" customFormat="1">
      <c r="K1396" s="130"/>
      <c r="L1396" s="130"/>
      <c r="M1396" s="130"/>
      <c r="N1396" s="130"/>
      <c r="O1396" s="130"/>
      <c r="P1396" s="182"/>
    </row>
    <row r="1397" spans="11:16" s="121" customFormat="1">
      <c r="K1397" s="130"/>
      <c r="L1397" s="130"/>
      <c r="M1397" s="130"/>
      <c r="N1397" s="130"/>
      <c r="O1397" s="130"/>
      <c r="P1397" s="182"/>
    </row>
    <row r="1398" spans="11:16" s="121" customFormat="1">
      <c r="K1398" s="130"/>
      <c r="L1398" s="130"/>
      <c r="M1398" s="130"/>
      <c r="N1398" s="130"/>
      <c r="O1398" s="130"/>
      <c r="P1398" s="182"/>
    </row>
    <row r="1399" spans="11:16" s="121" customFormat="1">
      <c r="K1399" s="130"/>
      <c r="L1399" s="130"/>
      <c r="M1399" s="130"/>
      <c r="N1399" s="130"/>
      <c r="O1399" s="130"/>
      <c r="P1399" s="182"/>
    </row>
    <row r="1400" spans="11:16" s="121" customFormat="1">
      <c r="K1400" s="130"/>
      <c r="L1400" s="130"/>
      <c r="M1400" s="130"/>
      <c r="N1400" s="130"/>
      <c r="O1400" s="130"/>
      <c r="P1400" s="182"/>
    </row>
    <row r="1401" spans="11:16" s="121" customFormat="1">
      <c r="K1401" s="130"/>
      <c r="L1401" s="130"/>
      <c r="M1401" s="130"/>
      <c r="N1401" s="130"/>
      <c r="O1401" s="130"/>
      <c r="P1401" s="182"/>
    </row>
    <row r="1402" spans="11:16" s="121" customFormat="1">
      <c r="K1402" s="130"/>
      <c r="L1402" s="130"/>
      <c r="M1402" s="130"/>
      <c r="N1402" s="130"/>
      <c r="O1402" s="130"/>
      <c r="P1402" s="182"/>
    </row>
    <row r="1403" spans="11:16" s="121" customFormat="1">
      <c r="K1403" s="130"/>
      <c r="L1403" s="130"/>
      <c r="M1403" s="130"/>
      <c r="N1403" s="130"/>
      <c r="O1403" s="130"/>
      <c r="P1403" s="182"/>
    </row>
    <row r="1404" spans="11:16" s="121" customFormat="1">
      <c r="K1404" s="130"/>
      <c r="L1404" s="130"/>
      <c r="M1404" s="130"/>
      <c r="N1404" s="130"/>
      <c r="O1404" s="130"/>
      <c r="P1404" s="182"/>
    </row>
    <row r="1405" spans="11:16" s="121" customFormat="1">
      <c r="K1405" s="130"/>
      <c r="L1405" s="130"/>
      <c r="M1405" s="130"/>
      <c r="N1405" s="130"/>
      <c r="O1405" s="130"/>
      <c r="P1405" s="182"/>
    </row>
    <row r="1406" spans="11:16" s="121" customFormat="1">
      <c r="K1406" s="130"/>
      <c r="L1406" s="130"/>
      <c r="M1406" s="130"/>
      <c r="N1406" s="130"/>
      <c r="O1406" s="130"/>
      <c r="P1406" s="182"/>
    </row>
    <row r="1407" spans="11:16" s="121" customFormat="1">
      <c r="K1407" s="130"/>
      <c r="L1407" s="130"/>
      <c r="M1407" s="130"/>
      <c r="N1407" s="130"/>
      <c r="O1407" s="130"/>
      <c r="P1407" s="182"/>
    </row>
    <row r="1408" spans="11:16" s="121" customFormat="1">
      <c r="K1408" s="130"/>
      <c r="L1408" s="130"/>
      <c r="M1408" s="130"/>
      <c r="N1408" s="130"/>
      <c r="O1408" s="130"/>
      <c r="P1408" s="182"/>
    </row>
    <row r="1409" spans="11:16" s="121" customFormat="1">
      <c r="K1409" s="130"/>
      <c r="L1409" s="130"/>
      <c r="M1409" s="130"/>
      <c r="N1409" s="130"/>
      <c r="O1409" s="130"/>
      <c r="P1409" s="182"/>
    </row>
    <row r="1410" spans="11:16" s="121" customFormat="1">
      <c r="K1410" s="130"/>
      <c r="L1410" s="130"/>
      <c r="M1410" s="130"/>
      <c r="N1410" s="130"/>
      <c r="O1410" s="130"/>
      <c r="P1410" s="182"/>
    </row>
    <row r="1411" spans="11:16" s="121" customFormat="1">
      <c r="K1411" s="130"/>
      <c r="L1411" s="130"/>
      <c r="M1411" s="130"/>
      <c r="N1411" s="130"/>
      <c r="O1411" s="130"/>
      <c r="P1411" s="182"/>
    </row>
    <row r="1412" spans="11:16" s="121" customFormat="1">
      <c r="K1412" s="130"/>
      <c r="L1412" s="130"/>
      <c r="M1412" s="130"/>
      <c r="N1412" s="130"/>
      <c r="O1412" s="130"/>
      <c r="P1412" s="182"/>
    </row>
    <row r="1413" spans="11:16" s="121" customFormat="1">
      <c r="K1413" s="130"/>
      <c r="L1413" s="130"/>
      <c r="M1413" s="130"/>
      <c r="N1413" s="130"/>
      <c r="O1413" s="130"/>
      <c r="P1413" s="182"/>
    </row>
    <row r="1414" spans="11:16" s="121" customFormat="1">
      <c r="K1414" s="130"/>
      <c r="L1414" s="130"/>
      <c r="M1414" s="130"/>
      <c r="N1414" s="130"/>
      <c r="O1414" s="130"/>
      <c r="P1414" s="182"/>
    </row>
    <row r="1415" spans="11:16" s="121" customFormat="1">
      <c r="K1415" s="130"/>
      <c r="L1415" s="130"/>
      <c r="M1415" s="130"/>
      <c r="N1415" s="130"/>
      <c r="O1415" s="130"/>
      <c r="P1415" s="182"/>
    </row>
    <row r="1416" spans="11:16" s="121" customFormat="1">
      <c r="K1416" s="130"/>
      <c r="L1416" s="130"/>
      <c r="M1416" s="130"/>
      <c r="N1416" s="130"/>
      <c r="O1416" s="130"/>
      <c r="P1416" s="182"/>
    </row>
    <row r="1417" spans="11:16" s="121" customFormat="1">
      <c r="K1417" s="130"/>
      <c r="L1417" s="130"/>
      <c r="M1417" s="130"/>
      <c r="N1417" s="130"/>
      <c r="O1417" s="130"/>
      <c r="P1417" s="182"/>
    </row>
    <row r="1418" spans="11:16" s="121" customFormat="1">
      <c r="K1418" s="130"/>
      <c r="L1418" s="130"/>
      <c r="M1418" s="130"/>
      <c r="N1418" s="130"/>
      <c r="O1418" s="130"/>
      <c r="P1418" s="182"/>
    </row>
    <row r="1419" spans="11:16" s="121" customFormat="1">
      <c r="K1419" s="130"/>
      <c r="L1419" s="130"/>
      <c r="M1419" s="130"/>
      <c r="N1419" s="130"/>
      <c r="O1419" s="130"/>
      <c r="P1419" s="182"/>
    </row>
    <row r="1420" spans="11:16" s="121" customFormat="1">
      <c r="K1420" s="130"/>
      <c r="L1420" s="130"/>
      <c r="M1420" s="130"/>
      <c r="N1420" s="130"/>
      <c r="O1420" s="130"/>
      <c r="P1420" s="182"/>
    </row>
    <row r="1421" spans="11:16" s="121" customFormat="1">
      <c r="K1421" s="130"/>
      <c r="L1421" s="130"/>
      <c r="M1421" s="130"/>
      <c r="N1421" s="130"/>
      <c r="O1421" s="130"/>
      <c r="P1421" s="182"/>
    </row>
    <row r="1422" spans="11:16" s="121" customFormat="1">
      <c r="K1422" s="130"/>
      <c r="L1422" s="130"/>
      <c r="M1422" s="130"/>
      <c r="N1422" s="130"/>
      <c r="O1422" s="130"/>
      <c r="P1422" s="182"/>
    </row>
    <row r="1423" spans="11:16" s="121" customFormat="1">
      <c r="K1423" s="130"/>
      <c r="L1423" s="130"/>
      <c r="M1423" s="130"/>
      <c r="N1423" s="130"/>
      <c r="O1423" s="130"/>
      <c r="P1423" s="182"/>
    </row>
    <row r="1424" spans="11:16" s="121" customFormat="1">
      <c r="K1424" s="130"/>
      <c r="L1424" s="130"/>
      <c r="M1424" s="130"/>
      <c r="N1424" s="130"/>
      <c r="O1424" s="130"/>
      <c r="P1424" s="182"/>
    </row>
    <row r="1425" spans="11:16" s="121" customFormat="1">
      <c r="K1425" s="130"/>
      <c r="L1425" s="130"/>
      <c r="M1425" s="130"/>
      <c r="N1425" s="130"/>
      <c r="O1425" s="130"/>
      <c r="P1425" s="182"/>
    </row>
    <row r="1426" spans="11:16" s="121" customFormat="1">
      <c r="K1426" s="130"/>
      <c r="L1426" s="130"/>
      <c r="M1426" s="130"/>
      <c r="N1426" s="130"/>
      <c r="O1426" s="130"/>
      <c r="P1426" s="182"/>
    </row>
    <row r="1427" spans="11:16" s="121" customFormat="1">
      <c r="K1427" s="130"/>
      <c r="L1427" s="130"/>
      <c r="M1427" s="130"/>
      <c r="N1427" s="130"/>
      <c r="O1427" s="130"/>
      <c r="P1427" s="182"/>
    </row>
    <row r="1428" spans="11:16" s="121" customFormat="1">
      <c r="K1428" s="130"/>
      <c r="L1428" s="130"/>
      <c r="M1428" s="130"/>
      <c r="N1428" s="130"/>
      <c r="O1428" s="130"/>
      <c r="P1428" s="182"/>
    </row>
    <row r="1429" spans="11:16" s="121" customFormat="1">
      <c r="K1429" s="130"/>
      <c r="L1429" s="130"/>
      <c r="M1429" s="130"/>
      <c r="N1429" s="130"/>
      <c r="O1429" s="130"/>
      <c r="P1429" s="182"/>
    </row>
    <row r="1430" spans="11:16" s="121" customFormat="1">
      <c r="K1430" s="130"/>
      <c r="L1430" s="130"/>
      <c r="M1430" s="130"/>
      <c r="N1430" s="130"/>
      <c r="O1430" s="130"/>
      <c r="P1430" s="182"/>
    </row>
    <row r="1431" spans="11:16" s="121" customFormat="1">
      <c r="K1431" s="130"/>
      <c r="L1431" s="130"/>
      <c r="M1431" s="130"/>
      <c r="N1431" s="130"/>
      <c r="O1431" s="130"/>
      <c r="P1431" s="182"/>
    </row>
    <row r="1432" spans="11:16" s="121" customFormat="1">
      <c r="K1432" s="130"/>
      <c r="L1432" s="130"/>
      <c r="M1432" s="130"/>
      <c r="N1432" s="130"/>
      <c r="O1432" s="130"/>
      <c r="P1432" s="182"/>
    </row>
    <row r="1433" spans="11:16" s="121" customFormat="1">
      <c r="K1433" s="130"/>
      <c r="L1433" s="130"/>
      <c r="M1433" s="130"/>
      <c r="N1433" s="130"/>
      <c r="O1433" s="130"/>
      <c r="P1433" s="182"/>
    </row>
    <row r="1434" spans="11:16" s="121" customFormat="1">
      <c r="K1434" s="130"/>
      <c r="L1434" s="130"/>
      <c r="M1434" s="130"/>
      <c r="N1434" s="130"/>
      <c r="O1434" s="130"/>
      <c r="P1434" s="182"/>
    </row>
    <row r="1435" spans="11:16" s="121" customFormat="1">
      <c r="K1435" s="130"/>
      <c r="L1435" s="130"/>
      <c r="M1435" s="130"/>
      <c r="N1435" s="130"/>
      <c r="O1435" s="130"/>
      <c r="P1435" s="182"/>
    </row>
    <row r="1436" spans="11:16" s="121" customFormat="1">
      <c r="K1436" s="130"/>
      <c r="L1436" s="130"/>
      <c r="M1436" s="130"/>
      <c r="N1436" s="130"/>
      <c r="O1436" s="130"/>
      <c r="P1436" s="182"/>
    </row>
    <row r="1437" spans="11:16" s="121" customFormat="1">
      <c r="K1437" s="130"/>
      <c r="L1437" s="130"/>
      <c r="M1437" s="130"/>
      <c r="N1437" s="130"/>
      <c r="O1437" s="130"/>
      <c r="P1437" s="182"/>
    </row>
    <row r="1438" spans="11:16" s="121" customFormat="1">
      <c r="K1438" s="130"/>
      <c r="L1438" s="130"/>
      <c r="M1438" s="130"/>
      <c r="N1438" s="130"/>
      <c r="O1438" s="130"/>
      <c r="P1438" s="182"/>
    </row>
    <row r="1439" spans="11:16" s="121" customFormat="1">
      <c r="K1439" s="130"/>
      <c r="L1439" s="130"/>
      <c r="M1439" s="130"/>
      <c r="N1439" s="130"/>
      <c r="O1439" s="130"/>
      <c r="P1439" s="182"/>
    </row>
    <row r="1440" spans="11:16" s="121" customFormat="1">
      <c r="K1440" s="130"/>
      <c r="L1440" s="130"/>
      <c r="M1440" s="130"/>
      <c r="N1440" s="130"/>
      <c r="O1440" s="130"/>
      <c r="P1440" s="182"/>
    </row>
    <row r="1441" spans="11:16" s="121" customFormat="1">
      <c r="K1441" s="130"/>
      <c r="L1441" s="130"/>
      <c r="M1441" s="130"/>
      <c r="N1441" s="130"/>
      <c r="O1441" s="130"/>
      <c r="P1441" s="182"/>
    </row>
    <row r="1442" spans="11:16" s="121" customFormat="1">
      <c r="K1442" s="130"/>
      <c r="L1442" s="130"/>
      <c r="M1442" s="130"/>
      <c r="N1442" s="130"/>
      <c r="O1442" s="130"/>
      <c r="P1442" s="182"/>
    </row>
    <row r="1443" spans="11:16" s="121" customFormat="1">
      <c r="K1443" s="130"/>
      <c r="L1443" s="130"/>
      <c r="M1443" s="130"/>
      <c r="N1443" s="130"/>
      <c r="O1443" s="130"/>
      <c r="P1443" s="182"/>
    </row>
    <row r="1444" spans="11:16" s="121" customFormat="1">
      <c r="K1444" s="130"/>
      <c r="L1444" s="130"/>
      <c r="M1444" s="130"/>
      <c r="N1444" s="130"/>
      <c r="O1444" s="130"/>
      <c r="P1444" s="182"/>
    </row>
    <row r="1445" spans="11:16" s="121" customFormat="1">
      <c r="K1445" s="130"/>
      <c r="L1445" s="130"/>
      <c r="M1445" s="130"/>
      <c r="N1445" s="130"/>
      <c r="O1445" s="130"/>
      <c r="P1445" s="182"/>
    </row>
    <row r="1446" spans="11:16" s="121" customFormat="1">
      <c r="K1446" s="130"/>
      <c r="L1446" s="130"/>
      <c r="M1446" s="130"/>
      <c r="N1446" s="130"/>
      <c r="O1446" s="130"/>
      <c r="P1446" s="182"/>
    </row>
    <row r="1447" spans="11:16" s="121" customFormat="1">
      <c r="K1447" s="130"/>
      <c r="L1447" s="130"/>
      <c r="M1447" s="130"/>
      <c r="N1447" s="130"/>
      <c r="O1447" s="130"/>
      <c r="P1447" s="182"/>
    </row>
    <row r="1448" spans="11:16" s="121" customFormat="1">
      <c r="K1448" s="130"/>
      <c r="L1448" s="130"/>
      <c r="M1448" s="130"/>
      <c r="N1448" s="130"/>
      <c r="O1448" s="130"/>
      <c r="P1448" s="182"/>
    </row>
    <row r="1449" spans="11:16" s="121" customFormat="1">
      <c r="K1449" s="130"/>
      <c r="L1449" s="130"/>
      <c r="M1449" s="130"/>
      <c r="N1449" s="130"/>
      <c r="O1449" s="130"/>
      <c r="P1449" s="182"/>
    </row>
    <row r="1450" spans="11:16" s="121" customFormat="1">
      <c r="K1450" s="130"/>
      <c r="L1450" s="130"/>
      <c r="M1450" s="130"/>
      <c r="N1450" s="130"/>
      <c r="O1450" s="130"/>
      <c r="P1450" s="182"/>
    </row>
    <row r="1451" spans="11:16" s="121" customFormat="1">
      <c r="K1451" s="130"/>
      <c r="L1451" s="130"/>
      <c r="M1451" s="130"/>
      <c r="N1451" s="130"/>
      <c r="O1451" s="130"/>
      <c r="P1451" s="182"/>
    </row>
    <row r="1452" spans="11:16" s="121" customFormat="1">
      <c r="K1452" s="130"/>
      <c r="L1452" s="130"/>
      <c r="M1452" s="130"/>
      <c r="N1452" s="130"/>
      <c r="O1452" s="130"/>
      <c r="P1452" s="182"/>
    </row>
    <row r="1453" spans="11:16" s="121" customFormat="1">
      <c r="K1453" s="130"/>
      <c r="L1453" s="130"/>
      <c r="M1453" s="130"/>
      <c r="N1453" s="130"/>
      <c r="O1453" s="130"/>
      <c r="P1453" s="182"/>
    </row>
    <row r="1454" spans="11:16" s="121" customFormat="1">
      <c r="K1454" s="130"/>
      <c r="L1454" s="130"/>
      <c r="M1454" s="130"/>
      <c r="N1454" s="130"/>
      <c r="O1454" s="130"/>
      <c r="P1454" s="182"/>
    </row>
    <row r="1455" spans="11:16" s="121" customFormat="1">
      <c r="K1455" s="130"/>
      <c r="L1455" s="130"/>
      <c r="M1455" s="130"/>
      <c r="N1455" s="130"/>
      <c r="O1455" s="130"/>
      <c r="P1455" s="182"/>
    </row>
    <row r="1456" spans="11:16" s="121" customFormat="1">
      <c r="K1456" s="130"/>
      <c r="L1456" s="130"/>
      <c r="M1456" s="130"/>
      <c r="N1456" s="130"/>
      <c r="O1456" s="130"/>
      <c r="P1456" s="182"/>
    </row>
    <row r="1457" spans="11:16" s="121" customFormat="1">
      <c r="K1457" s="130"/>
      <c r="L1457" s="130"/>
      <c r="M1457" s="130"/>
      <c r="N1457" s="130"/>
      <c r="O1457" s="130"/>
      <c r="P1457" s="182"/>
    </row>
    <row r="1458" spans="11:16" s="121" customFormat="1">
      <c r="K1458" s="130"/>
      <c r="L1458" s="130"/>
      <c r="M1458" s="130"/>
      <c r="N1458" s="130"/>
      <c r="O1458" s="130"/>
      <c r="P1458" s="182"/>
    </row>
    <row r="1459" spans="11:16" s="121" customFormat="1">
      <c r="K1459" s="130"/>
      <c r="L1459" s="130"/>
      <c r="M1459" s="130"/>
      <c r="N1459" s="130"/>
      <c r="O1459" s="130"/>
      <c r="P1459" s="182"/>
    </row>
    <row r="1460" spans="11:16" s="121" customFormat="1">
      <c r="K1460" s="130"/>
      <c r="L1460" s="130"/>
      <c r="M1460" s="130"/>
      <c r="N1460" s="130"/>
      <c r="O1460" s="130"/>
      <c r="P1460" s="182"/>
    </row>
    <row r="1461" spans="11:16" s="121" customFormat="1">
      <c r="K1461" s="130"/>
      <c r="L1461" s="130"/>
      <c r="M1461" s="130"/>
      <c r="N1461" s="130"/>
      <c r="O1461" s="130"/>
      <c r="P1461" s="182"/>
    </row>
    <row r="1462" spans="11:16" s="121" customFormat="1">
      <c r="K1462" s="130"/>
      <c r="L1462" s="130"/>
      <c r="M1462" s="130"/>
      <c r="N1462" s="130"/>
      <c r="O1462" s="130"/>
      <c r="P1462" s="182"/>
    </row>
    <row r="1463" spans="11:16" s="121" customFormat="1">
      <c r="K1463" s="130"/>
      <c r="L1463" s="130"/>
      <c r="M1463" s="130"/>
      <c r="N1463" s="130"/>
      <c r="O1463" s="130"/>
      <c r="P1463" s="182"/>
    </row>
    <row r="1464" spans="11:16" s="121" customFormat="1">
      <c r="K1464" s="130"/>
      <c r="L1464" s="130"/>
      <c r="M1464" s="130"/>
      <c r="N1464" s="130"/>
      <c r="O1464" s="130"/>
      <c r="P1464" s="182"/>
    </row>
    <row r="1465" spans="11:16" s="121" customFormat="1">
      <c r="K1465" s="130"/>
      <c r="L1465" s="130"/>
      <c r="M1465" s="130"/>
      <c r="N1465" s="130"/>
      <c r="O1465" s="130"/>
      <c r="P1465" s="182"/>
    </row>
    <row r="1466" spans="11:16" s="121" customFormat="1">
      <c r="K1466" s="130"/>
      <c r="L1466" s="130"/>
      <c r="M1466" s="130"/>
      <c r="N1466" s="130"/>
      <c r="O1466" s="130"/>
      <c r="P1466" s="182"/>
    </row>
    <row r="1467" spans="11:16" s="121" customFormat="1">
      <c r="K1467" s="130"/>
      <c r="L1467" s="130"/>
      <c r="M1467" s="130"/>
      <c r="N1467" s="130"/>
      <c r="O1467" s="130"/>
      <c r="P1467" s="182"/>
    </row>
    <row r="1468" spans="11:16" s="121" customFormat="1">
      <c r="K1468" s="130"/>
      <c r="L1468" s="130"/>
      <c r="M1468" s="130"/>
      <c r="N1468" s="130"/>
      <c r="O1468" s="130"/>
      <c r="P1468" s="182"/>
    </row>
    <row r="1469" spans="11:16" s="121" customFormat="1">
      <c r="K1469" s="130"/>
      <c r="L1469" s="130"/>
      <c r="M1469" s="130"/>
      <c r="N1469" s="130"/>
      <c r="O1469" s="130"/>
      <c r="P1469" s="182"/>
    </row>
    <row r="1470" spans="11:16" s="121" customFormat="1">
      <c r="K1470" s="130"/>
      <c r="L1470" s="130"/>
      <c r="M1470" s="130"/>
      <c r="N1470" s="130"/>
      <c r="O1470" s="130"/>
      <c r="P1470" s="182"/>
    </row>
    <row r="1471" spans="11:16" s="121" customFormat="1">
      <c r="K1471" s="130"/>
      <c r="L1471" s="130"/>
      <c r="M1471" s="130"/>
      <c r="N1471" s="130"/>
      <c r="O1471" s="130"/>
      <c r="P1471" s="182"/>
    </row>
    <row r="1472" spans="11:16" s="121" customFormat="1">
      <c r="K1472" s="130"/>
      <c r="L1472" s="130"/>
      <c r="M1472" s="130"/>
      <c r="N1472" s="130"/>
      <c r="O1472" s="130"/>
      <c r="P1472" s="182"/>
    </row>
    <row r="1473" spans="11:16" s="121" customFormat="1">
      <c r="K1473" s="130"/>
      <c r="L1473" s="130"/>
      <c r="M1473" s="130"/>
      <c r="N1473" s="130"/>
      <c r="O1473" s="130"/>
      <c r="P1473" s="182"/>
    </row>
    <row r="1474" spans="11:16" s="121" customFormat="1">
      <c r="K1474" s="130"/>
      <c r="L1474" s="130"/>
      <c r="M1474" s="130"/>
      <c r="N1474" s="130"/>
      <c r="O1474" s="130"/>
      <c r="P1474" s="182"/>
    </row>
    <row r="1475" spans="11:16" s="121" customFormat="1">
      <c r="K1475" s="130"/>
      <c r="L1475" s="130"/>
      <c r="M1475" s="130"/>
      <c r="N1475" s="130"/>
      <c r="O1475" s="130"/>
      <c r="P1475" s="182"/>
    </row>
    <row r="1476" spans="11:16" s="121" customFormat="1">
      <c r="K1476" s="130"/>
      <c r="L1476" s="130"/>
      <c r="M1476" s="130"/>
      <c r="N1476" s="130"/>
      <c r="O1476" s="130"/>
      <c r="P1476" s="182"/>
    </row>
    <row r="1477" spans="11:16" s="121" customFormat="1">
      <c r="K1477" s="130"/>
      <c r="L1477" s="130"/>
      <c r="M1477" s="130"/>
      <c r="N1477" s="130"/>
      <c r="O1477" s="130"/>
      <c r="P1477" s="182"/>
    </row>
    <row r="1478" spans="11:16" s="121" customFormat="1">
      <c r="K1478" s="130"/>
      <c r="L1478" s="130"/>
      <c r="M1478" s="130"/>
      <c r="N1478" s="130"/>
      <c r="O1478" s="130"/>
      <c r="P1478" s="182"/>
    </row>
    <row r="1479" spans="11:16" s="121" customFormat="1">
      <c r="K1479" s="130"/>
      <c r="L1479" s="130"/>
      <c r="M1479" s="130"/>
      <c r="N1479" s="130"/>
      <c r="O1479" s="130"/>
      <c r="P1479" s="182"/>
    </row>
    <row r="1480" spans="11:16" s="121" customFormat="1">
      <c r="K1480" s="130"/>
      <c r="L1480" s="130"/>
      <c r="M1480" s="130"/>
      <c r="N1480" s="130"/>
      <c r="O1480" s="130"/>
      <c r="P1480" s="182"/>
    </row>
    <row r="1481" spans="11:16" s="121" customFormat="1">
      <c r="K1481" s="130"/>
      <c r="L1481" s="130"/>
      <c r="M1481" s="130"/>
      <c r="N1481" s="130"/>
      <c r="O1481" s="130"/>
      <c r="P1481" s="182"/>
    </row>
    <row r="1482" spans="11:16" s="121" customFormat="1">
      <c r="K1482" s="130"/>
      <c r="L1482" s="130"/>
      <c r="M1482" s="130"/>
      <c r="N1482" s="130"/>
      <c r="O1482" s="130"/>
      <c r="P1482" s="182"/>
    </row>
    <row r="1483" spans="11:16" s="121" customFormat="1">
      <c r="K1483" s="130"/>
      <c r="L1483" s="130"/>
      <c r="M1483" s="130"/>
      <c r="N1483" s="130"/>
      <c r="O1483" s="130"/>
      <c r="P1483" s="182"/>
    </row>
    <row r="1484" spans="11:16" s="121" customFormat="1">
      <c r="K1484" s="130"/>
      <c r="L1484" s="130"/>
      <c r="M1484" s="130"/>
      <c r="N1484" s="130"/>
      <c r="O1484" s="130"/>
      <c r="P1484" s="182"/>
    </row>
    <row r="1485" spans="11:16" s="121" customFormat="1">
      <c r="K1485" s="130"/>
      <c r="L1485" s="130"/>
      <c r="M1485" s="130"/>
      <c r="N1485" s="130"/>
      <c r="O1485" s="130"/>
      <c r="P1485" s="182"/>
    </row>
    <row r="1486" spans="11:16" s="121" customFormat="1">
      <c r="K1486" s="130"/>
      <c r="L1486" s="130"/>
      <c r="M1486" s="130"/>
      <c r="N1486" s="130"/>
      <c r="O1486" s="130"/>
      <c r="P1486" s="182"/>
    </row>
    <row r="1487" spans="11:16" s="121" customFormat="1">
      <c r="K1487" s="130"/>
      <c r="L1487" s="130"/>
      <c r="M1487" s="130"/>
      <c r="N1487" s="130"/>
      <c r="O1487" s="130"/>
      <c r="P1487" s="182"/>
    </row>
    <row r="1488" spans="11:16" s="121" customFormat="1">
      <c r="K1488" s="130"/>
      <c r="L1488" s="130"/>
      <c r="M1488" s="130"/>
      <c r="N1488" s="130"/>
      <c r="O1488" s="130"/>
      <c r="P1488" s="182"/>
    </row>
    <row r="1489" spans="11:16" s="121" customFormat="1">
      <c r="K1489" s="130"/>
      <c r="L1489" s="130"/>
      <c r="M1489" s="130"/>
      <c r="N1489" s="130"/>
      <c r="O1489" s="130"/>
      <c r="P1489" s="182"/>
    </row>
  </sheetData>
  <mergeCells count="14">
    <mergeCell ref="CO10:DD10"/>
    <mergeCell ref="B10:X10"/>
    <mergeCell ref="EB10:EF10"/>
    <mergeCell ref="DS10:DV10"/>
    <mergeCell ref="DW10:DX10"/>
    <mergeCell ref="DY10:EA10"/>
    <mergeCell ref="Z10:AM10"/>
    <mergeCell ref="AN10:BA10"/>
    <mergeCell ref="BB10:BO10"/>
    <mergeCell ref="DN10:DO10"/>
    <mergeCell ref="DE10:DM10"/>
    <mergeCell ref="BP10:CE10"/>
    <mergeCell ref="CF10:CN10"/>
    <mergeCell ref="DP10:DR10"/>
  </mergeCells>
  <phoneticPr fontId="10" type="noConversion"/>
  <conditionalFormatting sqref="D13:H22">
    <cfRule type="containsText" dxfId="35" priority="11" operator="containsText" text="Select">
      <formula>NOT(ISERROR(SEARCH("Select",D13)))</formula>
    </cfRule>
  </conditionalFormatting>
  <conditionalFormatting sqref="Q13:S22">
    <cfRule type="containsText" dxfId="34" priority="52" operator="containsText" text="Select">
      <formula>NOT(ISERROR(SEARCH("Select",Q13)))</formula>
    </cfRule>
  </conditionalFormatting>
  <conditionalFormatting sqref="T13:Y22">
    <cfRule type="expression" dxfId="33" priority="3">
      <formula>$S13="Select"</formula>
    </cfRule>
    <cfRule type="expression" dxfId="32" priority="47">
      <formula>$S13="Investment pre-development"</formula>
    </cfRule>
  </conditionalFormatting>
  <conditionalFormatting sqref="W13:W22 Y13:Y22">
    <cfRule type="expression" dxfId="31" priority="48">
      <formula>$S13="Investment in-development/pre-commitment"</formula>
    </cfRule>
  </conditionalFormatting>
  <conditionalFormatting sqref="BP13:BP22">
    <cfRule type="containsText" dxfId="30" priority="46" operator="containsText" text="Select">
      <formula>NOT(ISERROR(SEARCH("Select",BP13)))</formula>
    </cfRule>
  </conditionalFormatting>
  <conditionalFormatting sqref="BQ13:BQ22">
    <cfRule type="expression" dxfId="29" priority="45">
      <formula>$BP13="Refurbishment intervention"</formula>
    </cfRule>
    <cfRule type="expression" dxfId="28" priority="44">
      <formula>$BP13="Repair intervention"</formula>
    </cfRule>
    <cfRule type="expression" dxfId="27" priority="40">
      <formula>$BP13="Replacement intervention"</formula>
    </cfRule>
  </conditionalFormatting>
  <conditionalFormatting sqref="BQ13:BV22">
    <cfRule type="expression" dxfId="26" priority="2">
      <formula>$BP13="Select"</formula>
    </cfRule>
  </conditionalFormatting>
  <conditionalFormatting sqref="BR13:BV22">
    <cfRule type="expression" dxfId="25" priority="42">
      <formula>$BP13="Growth output"</formula>
    </cfRule>
    <cfRule type="expression" dxfId="24" priority="41">
      <formula>$BP13="Enhancement output"</formula>
    </cfRule>
  </conditionalFormatting>
  <conditionalFormatting sqref="CO13:CO22 DN13:DN22 DS13:DS22">
    <cfRule type="containsText" dxfId="23" priority="53" operator="containsText" text="Select">
      <formula>NOT(ISERROR(SEARCH("Select",CO13)))</formula>
    </cfRule>
  </conditionalFormatting>
  <conditionalFormatting sqref="CP13:CP22">
    <cfRule type="expression" dxfId="22" priority="36">
      <formula>$CO13="Refurbishment intervention"</formula>
    </cfRule>
    <cfRule type="expression" dxfId="21" priority="35">
      <formula>$CO13="Repair intervention"</formula>
    </cfRule>
    <cfRule type="expression" dxfId="20" priority="31">
      <formula>$CO13="Replacement intervention"</formula>
    </cfRule>
  </conditionalFormatting>
  <conditionalFormatting sqref="CP13:CU22">
    <cfRule type="expression" dxfId="19" priority="1">
      <formula>$CO13="Select"</formula>
    </cfRule>
  </conditionalFormatting>
  <conditionalFormatting sqref="CQ13:CU22">
    <cfRule type="expression" dxfId="18" priority="32">
      <formula>$CO13="Enhancement output"</formula>
    </cfRule>
    <cfRule type="expression" dxfId="17" priority="33">
      <formula>$CO13="Growth output"</formula>
    </cfRule>
  </conditionalFormatting>
  <conditionalFormatting sqref="DT13:DV22">
    <cfRule type="expression" dxfId="16" priority="21">
      <formula>$DS13="Select"</formula>
    </cfRule>
    <cfRule type="expression" dxfId="15" priority="22">
      <formula>$DS13="No"</formula>
    </cfRule>
  </conditionalFormatting>
  <conditionalFormatting sqref="DW13:DW22">
    <cfRule type="containsText" dxfId="14" priority="24" operator="containsText" text="Select">
      <formula>NOT(ISERROR(SEARCH("Select",DW13)))</formula>
    </cfRule>
  </conditionalFormatting>
  <conditionalFormatting sqref="DX13:DX22">
    <cfRule type="expression" dxfId="13" priority="19">
      <formula>$DW13="No"</formula>
    </cfRule>
    <cfRule type="expression" dxfId="12" priority="18">
      <formula>$DW13="Select"</formula>
    </cfRule>
  </conditionalFormatting>
  <conditionalFormatting sqref="DY13:DZ22">
    <cfRule type="containsText" dxfId="11" priority="17" operator="containsText" text="Select">
      <formula>NOT(ISERROR(SEARCH("Select",DY13)))</formula>
    </cfRule>
  </conditionalFormatting>
  <conditionalFormatting sqref="EA13:EA22">
    <cfRule type="expression" dxfId="10" priority="15">
      <formula>$DZ13="Select"</formula>
    </cfRule>
  </conditionalFormatting>
  <conditionalFormatting sqref="EB13:EC22">
    <cfRule type="containsText" dxfId="9" priority="14" operator="containsText" text="Select">
      <formula>NOT(ISERROR(SEARCH("Select",EB13)))</formula>
    </cfRule>
  </conditionalFormatting>
  <conditionalFormatting sqref="ED13:ED22">
    <cfRule type="expression" dxfId="8" priority="8">
      <formula>$EB13="No"</formula>
    </cfRule>
    <cfRule type="expression" dxfId="7" priority="7">
      <formula>$EB13="Select"</formula>
    </cfRule>
  </conditionalFormatting>
  <conditionalFormatting sqref="EE13:EF22">
    <cfRule type="expression" dxfId="6" priority="13">
      <formula>$EC13="Supply-side improvements delivering benefits in 2027-32"</formula>
    </cfRule>
    <cfRule type="expression" dxfId="5" priority="12">
      <formula>$EC13="Supply-demand balance improvements delivering benefits starting from 2032"</formula>
    </cfRule>
    <cfRule type="expression" dxfId="4" priority="10">
      <formula>$EC13="Demand-side improvements delivering benefits in 2027-32 (excl leakage and metering)"</formula>
    </cfRule>
    <cfRule type="expression" dxfId="3" priority="9">
      <formula>$EC13="Select"</formula>
    </cfRule>
  </conditionalFormatting>
  <dataValidations count="1">
    <dataValidation type="custom" allowBlank="1" showErrorMessage="1" errorTitle="Input Error" error="Please input a numeric value." sqref="CF15:CF22 DO15:DO22 BO15:BO22 Z15:AF22 AV15:AY22 AH15:AK22 AM15:AT22 BB15:BH22 AM13 AH13 BJ15:BM22 BW15:CD22 CH15:CM22 CW15:DC22 DG15:DL22" xr:uid="{55BA6CCF-2C32-42F4-A2A0-1284514C8A37}">
      <formula1>ISNUMBER(Z13)</formula1>
    </dataValidation>
  </dataValidations>
  <pageMargins left="0.7" right="0.7" top="0.75" bottom="0.75"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11">
        <x14:dataValidation type="list" allowBlank="1" showInputMessage="1" showErrorMessage="1" xr:uid="{43C9A83F-5243-4912-90FB-D664481FB774}">
          <x14:formula1>
            <xm:f>'Dropdown options'!$F$4:$F$9</xm:f>
          </x14:formula1>
          <xm:sqref>D13:D22</xm:sqref>
        </x14:dataValidation>
        <x14:dataValidation type="list" allowBlank="1" showInputMessage="1" showErrorMessage="1" xr:uid="{3ECF8A45-FB6D-4CCF-B219-2B6763BEED17}">
          <x14:formula1>
            <xm:f>'Dropdown options'!$F$12:$F$15</xm:f>
          </x14:formula1>
          <xm:sqref>E13:E22</xm:sqref>
        </x14:dataValidation>
        <x14:dataValidation type="list" allowBlank="1" showInputMessage="1" showErrorMessage="1" xr:uid="{7203B38E-C7B0-48C4-A080-E381E56BE0B4}">
          <x14:formula1>
            <xm:f>'Dropdown options'!$F$34:$F$36</xm:f>
          </x14:formula1>
          <xm:sqref>DN13:DN22 DY13:DY22 DW13:DW22 DS13:DS22 Q13:Q22 EB13:EB22</xm:sqref>
        </x14:dataValidation>
        <x14:dataValidation type="list" allowBlank="1" showInputMessage="1" showErrorMessage="1" xr:uid="{3ED7699F-9C65-471C-8A59-541227B1D39E}">
          <x14:formula1>
            <xm:f>'Dropdown options'!$F$45:$F$49</xm:f>
          </x14:formula1>
          <xm:sqref>S13:S22</xm:sqref>
        </x14:dataValidation>
        <x14:dataValidation type="list" allowBlank="1" showInputMessage="1" showErrorMessage="1" xr:uid="{203CCA7D-A0DE-4C5B-86A3-91543CCF629D}">
          <x14:formula1>
            <xm:f>'Dropdown options'!$F$52:$F$57</xm:f>
          </x14:formula1>
          <xm:sqref>BP13:BP22 CO13:CO22</xm:sqref>
        </x14:dataValidation>
        <x14:dataValidation type="list" allowBlank="1" showInputMessage="1" showErrorMessage="1" xr:uid="{9A3B02B1-C781-4BC7-B673-281EB36A268D}">
          <x14:formula1>
            <xm:f>'Dropdown options'!$F$66:$F$70</xm:f>
          </x14:formula1>
          <xm:sqref>EC13:EC22</xm:sqref>
        </x14:dataValidation>
        <x14:dataValidation type="list" allowBlank="1" showInputMessage="1" showErrorMessage="1" xr:uid="{F4161ECD-711D-4D4C-A910-041D3847D818}">
          <x14:formula1>
            <xm:f>'Dropdown options'!$F$39:$F$42</xm:f>
          </x14:formula1>
          <xm:sqref>R13:R22</xm:sqref>
        </x14:dataValidation>
        <x14:dataValidation type="list" allowBlank="1" showInputMessage="1" showErrorMessage="1" xr:uid="{C89B607B-118E-494F-BFD1-45697F36E505}">
          <x14:formula1>
            <xm:f>'Dropdown options'!$F$18:$F$20</xm:f>
          </x14:formula1>
          <xm:sqref>F13:F22</xm:sqref>
        </x14:dataValidation>
        <x14:dataValidation type="list" allowBlank="1" showErrorMessage="1" errorTitle="Input Error" error="Please input a numeric value." xr:uid="{2D31DE7E-42D1-4273-95EE-C83178701A36}">
          <x14:formula1>
            <xm:f>'Dropdown options'!$F$23:$F$26</xm:f>
          </x14:formula1>
          <xm:sqref>G13:G22</xm:sqref>
        </x14:dataValidation>
        <x14:dataValidation type="list" allowBlank="1" showErrorMessage="1" errorTitle="Input Error" error="Please input a numeric value." xr:uid="{1439652F-3672-4B36-BE77-B51EA542F1F6}">
          <x14:formula1>
            <xm:f>'Dropdown options'!$F$29:$F$31</xm:f>
          </x14:formula1>
          <xm:sqref>H13:H22</xm:sqref>
        </x14:dataValidation>
        <x14:dataValidation type="list" allowBlank="1" showInputMessage="1" showErrorMessage="1" xr:uid="{7B3FD644-BA68-4E0C-A50A-BCB4CF0DEB3A}">
          <x14:formula1>
            <xm:f>'Dropdown options'!$F$60:$F$63</xm:f>
          </x14:formula1>
          <xm:sqref>DZ13:DZ22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4D4F3-FC99-4E78-9988-2BE2F9E435C7}">
  <dimension ref="A2:BJ44"/>
  <sheetViews>
    <sheetView zoomScaleNormal="100" workbookViewId="0">
      <selection sqref="A1:XFD1048576"/>
    </sheetView>
  </sheetViews>
  <sheetFormatPr defaultRowHeight="15"/>
  <cols>
    <col min="2" max="2" width="28.28515625" bestFit="1" customWidth="1"/>
    <col min="3" max="9" width="8.7109375" customWidth="1"/>
    <col min="10" max="10" width="32.5703125" customWidth="1"/>
    <col min="11" max="31" width="8.7109375" customWidth="1"/>
    <col min="53" max="53" width="12.5703125" customWidth="1"/>
    <col min="62" max="62" width="13" customWidth="1"/>
  </cols>
  <sheetData>
    <row r="2" spans="1:62" ht="26.25">
      <c r="B2" s="112" t="s">
        <v>981</v>
      </c>
    </row>
    <row r="4" spans="1:62" ht="26.25">
      <c r="B4" s="116" t="s">
        <v>244</v>
      </c>
    </row>
    <row r="5" spans="1:62">
      <c r="A5" s="20"/>
    </row>
    <row r="6" spans="1:62" s="6" customFormat="1" ht="30.75" customHeight="1">
      <c r="B6" s="10"/>
      <c r="C6" s="313" t="s">
        <v>1106</v>
      </c>
      <c r="D6" s="313"/>
      <c r="E6" s="313"/>
      <c r="F6" s="313"/>
      <c r="G6" s="313"/>
      <c r="H6" s="313"/>
      <c r="I6" s="313"/>
      <c r="J6" s="26" t="s">
        <v>530</v>
      </c>
      <c r="K6" s="313" t="s">
        <v>1107</v>
      </c>
      <c r="L6" s="313"/>
      <c r="M6" s="313"/>
      <c r="N6" s="313"/>
      <c r="O6" s="313"/>
      <c r="P6" s="313"/>
      <c r="Q6" s="313"/>
      <c r="R6" s="313" t="s">
        <v>1108</v>
      </c>
      <c r="S6" s="313"/>
      <c r="T6" s="313"/>
      <c r="U6" s="313"/>
      <c r="V6" s="313"/>
      <c r="W6" s="313"/>
      <c r="X6" s="313"/>
      <c r="Y6" s="323" t="s">
        <v>1109</v>
      </c>
      <c r="Z6" s="324"/>
      <c r="AA6" s="324"/>
      <c r="AB6" s="324"/>
      <c r="AC6" s="324"/>
      <c r="AD6" s="324"/>
      <c r="AE6" s="325"/>
      <c r="AF6" s="323" t="s">
        <v>1110</v>
      </c>
      <c r="AG6" s="323"/>
      <c r="AH6" s="323"/>
      <c r="AI6" s="323"/>
      <c r="AJ6" s="323"/>
      <c r="AK6" s="323"/>
      <c r="AL6" s="323"/>
      <c r="AM6" s="323" t="s">
        <v>1111</v>
      </c>
      <c r="AN6" s="324"/>
      <c r="AO6" s="324"/>
      <c r="AP6" s="324"/>
      <c r="AQ6" s="324"/>
      <c r="AR6" s="324"/>
      <c r="AS6" s="325"/>
      <c r="AT6" s="323" t="s">
        <v>1112</v>
      </c>
      <c r="AU6" s="324"/>
      <c r="AV6" s="324"/>
      <c r="AW6" s="324"/>
      <c r="AX6" s="324"/>
      <c r="AY6" s="324"/>
      <c r="AZ6" s="325"/>
      <c r="BA6" s="312" t="s">
        <v>531</v>
      </c>
      <c r="BB6" s="312"/>
      <c r="BC6" s="312"/>
      <c r="BD6" s="312"/>
      <c r="BE6" s="312"/>
      <c r="BF6" s="312"/>
      <c r="BG6" s="312"/>
      <c r="BH6" s="312"/>
      <c r="BI6" s="312"/>
    </row>
    <row r="7" spans="1:62" s="6" customFormat="1">
      <c r="B7" s="26">
        <v>1</v>
      </c>
      <c r="C7" s="26">
        <v>2</v>
      </c>
      <c r="D7" s="26">
        <v>3</v>
      </c>
      <c r="E7" s="26">
        <v>4</v>
      </c>
      <c r="F7" s="26">
        <v>5</v>
      </c>
      <c r="G7" s="26">
        <v>6</v>
      </c>
      <c r="H7" s="26">
        <v>7</v>
      </c>
      <c r="I7" s="26">
        <v>8</v>
      </c>
      <c r="J7" s="26">
        <v>9</v>
      </c>
      <c r="K7" s="26">
        <v>10</v>
      </c>
      <c r="L7" s="26">
        <v>11</v>
      </c>
      <c r="M7" s="26">
        <v>12</v>
      </c>
      <c r="N7" s="26">
        <v>13</v>
      </c>
      <c r="O7" s="26">
        <v>14</v>
      </c>
      <c r="P7" s="26">
        <v>15</v>
      </c>
      <c r="Q7" s="26">
        <v>16</v>
      </c>
      <c r="R7" s="26">
        <v>17</v>
      </c>
      <c r="S7" s="26">
        <v>18</v>
      </c>
      <c r="T7" s="26">
        <v>19</v>
      </c>
      <c r="U7" s="26">
        <v>20</v>
      </c>
      <c r="V7" s="26">
        <v>21</v>
      </c>
      <c r="W7" s="26">
        <v>22</v>
      </c>
      <c r="X7" s="26">
        <v>23</v>
      </c>
      <c r="Y7" s="26">
        <v>24</v>
      </c>
      <c r="Z7" s="26">
        <v>25</v>
      </c>
      <c r="AA7" s="26">
        <v>26</v>
      </c>
      <c r="AB7" s="26">
        <v>27</v>
      </c>
      <c r="AC7" s="26">
        <v>28</v>
      </c>
      <c r="AD7" s="26">
        <v>29</v>
      </c>
      <c r="AE7" s="26">
        <v>30</v>
      </c>
      <c r="AF7" s="26">
        <v>31</v>
      </c>
      <c r="AG7" s="26">
        <v>32</v>
      </c>
      <c r="AH7" s="26">
        <v>33</v>
      </c>
      <c r="AI7" s="26">
        <v>34</v>
      </c>
      <c r="AJ7" s="26">
        <v>35</v>
      </c>
      <c r="AK7" s="26">
        <v>36</v>
      </c>
      <c r="AL7" s="26">
        <v>37</v>
      </c>
      <c r="AM7" s="26">
        <v>38</v>
      </c>
      <c r="AN7" s="26">
        <v>39</v>
      </c>
      <c r="AO7" s="26">
        <v>40</v>
      </c>
      <c r="AP7" s="26">
        <v>41</v>
      </c>
      <c r="AQ7" s="26">
        <v>42</v>
      </c>
      <c r="AR7" s="26">
        <v>43</v>
      </c>
      <c r="AS7" s="26">
        <v>44</v>
      </c>
      <c r="AT7" s="26">
        <v>45</v>
      </c>
      <c r="AU7" s="26">
        <v>46</v>
      </c>
      <c r="AV7" s="26">
        <v>47</v>
      </c>
      <c r="AW7" s="26">
        <v>48</v>
      </c>
      <c r="AX7" s="26">
        <v>49</v>
      </c>
      <c r="AY7" s="26">
        <v>50</v>
      </c>
      <c r="AZ7" s="26">
        <v>51</v>
      </c>
      <c r="BA7" s="26">
        <v>52</v>
      </c>
      <c r="BB7" s="26">
        <v>53</v>
      </c>
      <c r="BC7" s="26">
        <v>54</v>
      </c>
      <c r="BD7" s="26">
        <v>55</v>
      </c>
      <c r="BE7" s="26">
        <v>56</v>
      </c>
      <c r="BF7" s="26">
        <v>57</v>
      </c>
      <c r="BG7" s="26">
        <v>58</v>
      </c>
      <c r="BH7" s="26">
        <v>59</v>
      </c>
      <c r="BI7" s="26">
        <v>60</v>
      </c>
      <c r="BJ7" s="26">
        <v>61</v>
      </c>
    </row>
    <row r="8" spans="1:62" s="6" customFormat="1" ht="45">
      <c r="B8" s="115" t="s">
        <v>532</v>
      </c>
      <c r="C8" s="26" t="s">
        <v>291</v>
      </c>
      <c r="D8" s="26" t="s">
        <v>292</v>
      </c>
      <c r="E8" s="26" t="s">
        <v>293</v>
      </c>
      <c r="F8" s="26" t="s">
        <v>506</v>
      </c>
      <c r="G8" s="26" t="s">
        <v>294</v>
      </c>
      <c r="H8" s="26" t="s">
        <v>295</v>
      </c>
      <c r="I8" s="26" t="s">
        <v>6</v>
      </c>
      <c r="J8" s="114" t="s">
        <v>161</v>
      </c>
      <c r="K8" s="26" t="s">
        <v>291</v>
      </c>
      <c r="L8" s="26" t="s">
        <v>292</v>
      </c>
      <c r="M8" s="26" t="s">
        <v>293</v>
      </c>
      <c r="N8" s="26" t="s">
        <v>506</v>
      </c>
      <c r="O8" s="26" t="s">
        <v>294</v>
      </c>
      <c r="P8" s="26" t="s">
        <v>295</v>
      </c>
      <c r="Q8" s="26" t="s">
        <v>6</v>
      </c>
      <c r="R8" s="26" t="s">
        <v>291</v>
      </c>
      <c r="S8" s="26" t="s">
        <v>292</v>
      </c>
      <c r="T8" s="26" t="s">
        <v>293</v>
      </c>
      <c r="U8" s="26" t="s">
        <v>506</v>
      </c>
      <c r="V8" s="26" t="s">
        <v>294</v>
      </c>
      <c r="W8" s="26" t="s">
        <v>295</v>
      </c>
      <c r="X8" s="26" t="s">
        <v>6</v>
      </c>
      <c r="Y8" s="26" t="s">
        <v>291</v>
      </c>
      <c r="Z8" s="26" t="s">
        <v>292</v>
      </c>
      <c r="AA8" s="26" t="s">
        <v>293</v>
      </c>
      <c r="AB8" s="26" t="s">
        <v>506</v>
      </c>
      <c r="AC8" s="26" t="s">
        <v>294</v>
      </c>
      <c r="AD8" s="26" t="s">
        <v>295</v>
      </c>
      <c r="AE8" s="26" t="s">
        <v>6</v>
      </c>
      <c r="AF8" s="26" t="s">
        <v>291</v>
      </c>
      <c r="AG8" s="26" t="s">
        <v>292</v>
      </c>
      <c r="AH8" s="26" t="s">
        <v>293</v>
      </c>
      <c r="AI8" s="26" t="s">
        <v>506</v>
      </c>
      <c r="AJ8" s="26" t="s">
        <v>294</v>
      </c>
      <c r="AK8" s="26" t="s">
        <v>295</v>
      </c>
      <c r="AL8" s="26" t="s">
        <v>6</v>
      </c>
      <c r="AM8" s="26" t="s">
        <v>291</v>
      </c>
      <c r="AN8" s="26" t="s">
        <v>292</v>
      </c>
      <c r="AO8" s="26" t="s">
        <v>293</v>
      </c>
      <c r="AP8" s="26" t="s">
        <v>506</v>
      </c>
      <c r="AQ8" s="26" t="s">
        <v>294</v>
      </c>
      <c r="AR8" s="26" t="s">
        <v>295</v>
      </c>
      <c r="AS8" s="26" t="s">
        <v>6</v>
      </c>
      <c r="AT8" s="26" t="s">
        <v>291</v>
      </c>
      <c r="AU8" s="26" t="s">
        <v>292</v>
      </c>
      <c r="AV8" s="26" t="s">
        <v>293</v>
      </c>
      <c r="AW8" s="26" t="s">
        <v>506</v>
      </c>
      <c r="AX8" s="26" t="s">
        <v>294</v>
      </c>
      <c r="AY8" s="26" t="s">
        <v>295</v>
      </c>
      <c r="AZ8" s="26" t="s">
        <v>6</v>
      </c>
      <c r="BA8" s="28" t="s">
        <v>162</v>
      </c>
      <c r="BB8" s="105" t="s">
        <v>97</v>
      </c>
      <c r="BC8" s="26" t="s">
        <v>291</v>
      </c>
      <c r="BD8" s="26" t="s">
        <v>292</v>
      </c>
      <c r="BE8" s="26" t="s">
        <v>293</v>
      </c>
      <c r="BF8" s="26" t="s">
        <v>506</v>
      </c>
      <c r="BG8" s="26" t="s">
        <v>294</v>
      </c>
      <c r="BH8" s="26" t="s">
        <v>295</v>
      </c>
      <c r="BI8" s="26" t="s">
        <v>6</v>
      </c>
      <c r="BJ8" s="114" t="s">
        <v>163</v>
      </c>
    </row>
    <row r="9" spans="1:62" s="31" customFormat="1">
      <c r="B9" s="221"/>
      <c r="C9" s="222"/>
      <c r="D9" s="222"/>
      <c r="E9" s="222"/>
      <c r="F9" s="222"/>
      <c r="G9" s="222"/>
      <c r="H9" s="222"/>
      <c r="I9" s="222"/>
      <c r="J9" s="23" t="s">
        <v>249</v>
      </c>
      <c r="K9" s="222"/>
      <c r="L9" s="223"/>
      <c r="M9" s="222"/>
      <c r="N9" s="222"/>
      <c r="O9" s="222"/>
      <c r="P9" s="222"/>
      <c r="Q9" s="222"/>
      <c r="R9" s="222"/>
      <c r="S9" s="222"/>
      <c r="T9" s="222"/>
      <c r="U9" s="222"/>
      <c r="V9" s="222"/>
      <c r="W9" s="222"/>
      <c r="X9" s="222"/>
      <c r="Y9" s="222"/>
      <c r="Z9" s="222"/>
      <c r="AA9" s="222"/>
      <c r="AB9" s="222"/>
      <c r="AC9" s="222"/>
      <c r="AD9" s="222"/>
      <c r="AE9" s="222"/>
      <c r="AF9" s="222"/>
      <c r="AG9" s="222"/>
      <c r="AH9" s="222"/>
      <c r="AI9" s="222"/>
      <c r="AJ9" s="222"/>
      <c r="AK9" s="222"/>
      <c r="AL9" s="222"/>
      <c r="AM9" s="222"/>
      <c r="AN9" s="222"/>
      <c r="AO9" s="222"/>
      <c r="AP9" s="222"/>
      <c r="AQ9" s="222"/>
      <c r="AR9" s="222"/>
      <c r="AS9" s="222"/>
      <c r="AT9" s="222"/>
      <c r="AU9" s="222"/>
      <c r="AV9" s="222"/>
      <c r="AW9" s="222"/>
      <c r="AX9" s="222"/>
      <c r="AY9" s="222"/>
      <c r="AZ9" s="222"/>
      <c r="BA9" s="221"/>
      <c r="BB9" s="221"/>
      <c r="BC9" s="221"/>
      <c r="BD9" s="221"/>
      <c r="BE9" s="221"/>
      <c r="BF9" s="221"/>
      <c r="BG9" s="221"/>
      <c r="BH9" s="221"/>
      <c r="BI9" s="221"/>
      <c r="BJ9" s="221"/>
    </row>
    <row r="10" spans="1:62" s="31" customFormat="1">
      <c r="B10" s="48"/>
      <c r="C10" s="224"/>
      <c r="D10" s="224"/>
      <c r="E10" s="224"/>
      <c r="F10" s="224"/>
      <c r="G10" s="224"/>
      <c r="H10" s="224"/>
      <c r="I10" s="224"/>
      <c r="J10" s="23" t="s">
        <v>249</v>
      </c>
      <c r="K10" s="222"/>
      <c r="L10" s="222"/>
      <c r="M10" s="222"/>
      <c r="N10" s="222"/>
      <c r="O10" s="222"/>
      <c r="P10" s="222"/>
      <c r="Q10" s="222"/>
      <c r="R10" s="222"/>
      <c r="S10" s="222"/>
      <c r="T10" s="222"/>
      <c r="U10" s="222"/>
      <c r="V10" s="222"/>
      <c r="W10" s="222"/>
      <c r="X10" s="222"/>
      <c r="Y10" s="222"/>
      <c r="Z10" s="222"/>
      <c r="AA10" s="222"/>
      <c r="AB10" s="222"/>
      <c r="AC10" s="222"/>
      <c r="AD10" s="222"/>
      <c r="AE10" s="222"/>
      <c r="AF10" s="222"/>
      <c r="AG10" s="222"/>
      <c r="AH10" s="222"/>
      <c r="AI10" s="222"/>
      <c r="AJ10" s="222"/>
      <c r="AK10" s="222"/>
      <c r="AL10" s="222"/>
      <c r="AM10" s="222"/>
      <c r="AN10" s="222"/>
      <c r="AO10" s="222"/>
      <c r="AP10" s="222"/>
      <c r="AQ10" s="222"/>
      <c r="AR10" s="222"/>
      <c r="AS10" s="222"/>
      <c r="AT10" s="222"/>
      <c r="AU10" s="222"/>
      <c r="AV10" s="222"/>
      <c r="AW10" s="222"/>
      <c r="AX10" s="222"/>
      <c r="AY10" s="222"/>
      <c r="AZ10" s="222"/>
      <c r="BA10" s="221"/>
      <c r="BB10" s="221"/>
      <c r="BC10" s="221"/>
      <c r="BD10" s="221"/>
      <c r="BE10" s="221"/>
      <c r="BF10" s="221"/>
      <c r="BG10" s="221"/>
      <c r="BH10" s="221"/>
      <c r="BI10" s="221"/>
      <c r="BJ10" s="221"/>
    </row>
    <row r="11" spans="1:62" s="31" customFormat="1">
      <c r="B11" s="48"/>
      <c r="C11" s="224"/>
      <c r="D11" s="224"/>
      <c r="E11" s="224"/>
      <c r="F11" s="224"/>
      <c r="G11" s="224"/>
      <c r="H11" s="224"/>
      <c r="I11" s="224"/>
      <c r="J11" s="23" t="s">
        <v>249</v>
      </c>
      <c r="K11" s="225"/>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1"/>
      <c r="BB11" s="221"/>
      <c r="BC11" s="221"/>
      <c r="BD11" s="221"/>
      <c r="BE11" s="221"/>
      <c r="BF11" s="221"/>
      <c r="BG11" s="221"/>
      <c r="BH11" s="221"/>
      <c r="BI11" s="221"/>
      <c r="BJ11" s="221"/>
    </row>
    <row r="12" spans="1:62" s="31" customFormat="1">
      <c r="B12" s="48"/>
      <c r="C12" s="224"/>
      <c r="D12" s="224"/>
      <c r="E12" s="224"/>
      <c r="F12" s="224"/>
      <c r="G12" s="224"/>
      <c r="H12" s="224"/>
      <c r="I12" s="224"/>
      <c r="J12" s="23" t="s">
        <v>249</v>
      </c>
      <c r="K12" s="225"/>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1"/>
      <c r="BB12" s="221"/>
      <c r="BC12" s="221"/>
      <c r="BD12" s="221"/>
      <c r="BE12" s="221"/>
      <c r="BF12" s="221"/>
      <c r="BG12" s="221"/>
      <c r="BH12" s="221"/>
      <c r="BI12" s="221"/>
      <c r="BJ12" s="221"/>
    </row>
    <row r="13" spans="1:62" s="31" customFormat="1">
      <c r="B13" s="48"/>
      <c r="C13" s="224"/>
      <c r="D13" s="224"/>
      <c r="E13" s="224"/>
      <c r="F13" s="224"/>
      <c r="G13" s="224"/>
      <c r="H13" s="224"/>
      <c r="I13" s="224"/>
      <c r="J13" s="23" t="s">
        <v>249</v>
      </c>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1"/>
      <c r="BB13" s="221"/>
      <c r="BC13" s="221"/>
      <c r="BD13" s="221"/>
      <c r="BE13" s="221"/>
      <c r="BF13" s="221"/>
      <c r="BG13" s="221"/>
      <c r="BH13" s="221"/>
      <c r="BI13" s="221"/>
      <c r="BJ13" s="221"/>
    </row>
    <row r="14" spans="1:62" s="31" customFormat="1">
      <c r="B14" s="48"/>
      <c r="C14" s="224"/>
      <c r="D14" s="224"/>
      <c r="E14" s="224"/>
      <c r="F14" s="224"/>
      <c r="G14" s="224"/>
      <c r="H14" s="224"/>
      <c r="I14" s="224"/>
      <c r="J14" s="23" t="s">
        <v>249</v>
      </c>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1"/>
      <c r="BB14" s="221"/>
      <c r="BC14" s="221"/>
      <c r="BD14" s="221"/>
      <c r="BE14" s="221"/>
      <c r="BF14" s="221"/>
      <c r="BG14" s="221"/>
      <c r="BH14" s="221"/>
      <c r="BI14" s="221"/>
      <c r="BJ14" s="221"/>
    </row>
    <row r="15" spans="1:62" s="31" customFormat="1">
      <c r="B15" s="48"/>
      <c r="C15" s="224"/>
      <c r="D15" s="224"/>
      <c r="E15" s="224"/>
      <c r="F15" s="224"/>
      <c r="G15" s="224"/>
      <c r="H15" s="224"/>
      <c r="I15" s="224"/>
      <c r="J15" s="23" t="s">
        <v>249</v>
      </c>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2"/>
      <c r="AI15" s="222"/>
      <c r="AJ15" s="222"/>
      <c r="AK15" s="222"/>
      <c r="AL15" s="222"/>
      <c r="AM15" s="222"/>
      <c r="AN15" s="222"/>
      <c r="AO15" s="222"/>
      <c r="AP15" s="222"/>
      <c r="AQ15" s="222"/>
      <c r="AR15" s="222"/>
      <c r="AS15" s="222"/>
      <c r="AT15" s="222"/>
      <c r="AU15" s="222"/>
      <c r="AV15" s="222"/>
      <c r="AW15" s="222"/>
      <c r="AX15" s="222"/>
      <c r="AY15" s="222"/>
      <c r="AZ15" s="222"/>
      <c r="BA15" s="221"/>
      <c r="BB15" s="221"/>
      <c r="BC15" s="221"/>
      <c r="BD15" s="221"/>
      <c r="BE15" s="221"/>
      <c r="BF15" s="221"/>
      <c r="BG15" s="221"/>
      <c r="BH15" s="221"/>
      <c r="BI15" s="221"/>
      <c r="BJ15" s="221"/>
    </row>
    <row r="16" spans="1:62" s="31" customFormat="1">
      <c r="B16" s="48"/>
      <c r="C16" s="224"/>
      <c r="D16" s="224"/>
      <c r="E16" s="224"/>
      <c r="F16" s="224"/>
      <c r="G16" s="224"/>
      <c r="H16" s="224"/>
      <c r="I16" s="224"/>
      <c r="J16" s="23" t="s">
        <v>249</v>
      </c>
      <c r="K16" s="222"/>
      <c r="L16" s="226"/>
      <c r="M16" s="222"/>
      <c r="N16" s="222"/>
      <c r="O16" s="222"/>
      <c r="P16" s="222"/>
      <c r="Q16" s="222"/>
      <c r="R16" s="222"/>
      <c r="S16" s="222"/>
      <c r="T16" s="222"/>
      <c r="U16" s="222"/>
      <c r="V16" s="222"/>
      <c r="W16" s="222"/>
      <c r="X16" s="222"/>
      <c r="Y16" s="222"/>
      <c r="Z16" s="222"/>
      <c r="AA16" s="222"/>
      <c r="AB16" s="222"/>
      <c r="AC16" s="222"/>
      <c r="AD16" s="222"/>
      <c r="AE16" s="222"/>
      <c r="AF16" s="222"/>
      <c r="AG16" s="222"/>
      <c r="AH16" s="222"/>
      <c r="AI16" s="222"/>
      <c r="AJ16" s="222"/>
      <c r="AK16" s="222"/>
      <c r="AL16" s="222"/>
      <c r="AM16" s="222"/>
      <c r="AN16" s="222"/>
      <c r="AO16" s="222"/>
      <c r="AP16" s="222"/>
      <c r="AQ16" s="222"/>
      <c r="AR16" s="222"/>
      <c r="AS16" s="222"/>
      <c r="AT16" s="222"/>
      <c r="AU16" s="222"/>
      <c r="AV16" s="222"/>
      <c r="AW16" s="222"/>
      <c r="AX16" s="222"/>
      <c r="AY16" s="222"/>
      <c r="AZ16" s="222"/>
      <c r="BA16" s="221"/>
      <c r="BB16" s="221"/>
      <c r="BC16" s="221"/>
      <c r="BD16" s="221"/>
      <c r="BE16" s="221"/>
      <c r="BF16" s="221"/>
      <c r="BG16" s="221"/>
      <c r="BH16" s="221"/>
      <c r="BI16" s="221"/>
      <c r="BJ16" s="221"/>
    </row>
    <row r="17" spans="1:62" s="31" customFormat="1">
      <c r="B17" s="48"/>
      <c r="C17" s="224"/>
      <c r="D17" s="224"/>
      <c r="E17" s="224"/>
      <c r="F17" s="224"/>
      <c r="G17" s="224"/>
      <c r="H17" s="224"/>
      <c r="I17" s="224"/>
      <c r="J17" s="23" t="s">
        <v>249</v>
      </c>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2"/>
      <c r="AU17" s="222"/>
      <c r="AV17" s="222"/>
      <c r="AW17" s="222"/>
      <c r="AX17" s="222"/>
      <c r="AY17" s="222"/>
      <c r="AZ17" s="222"/>
      <c r="BA17" s="221"/>
      <c r="BB17" s="221"/>
      <c r="BC17" s="221"/>
      <c r="BD17" s="221"/>
      <c r="BE17" s="221"/>
      <c r="BF17" s="221"/>
      <c r="BG17" s="221"/>
      <c r="BH17" s="221"/>
      <c r="BI17" s="221"/>
      <c r="BJ17" s="221"/>
    </row>
    <row r="18" spans="1:62" s="31" customFormat="1">
      <c r="B18" s="48"/>
      <c r="C18" s="224"/>
      <c r="D18" s="224"/>
      <c r="E18" s="224"/>
      <c r="F18" s="224"/>
      <c r="G18" s="224"/>
      <c r="H18" s="224"/>
      <c r="I18" s="224"/>
      <c r="J18" s="23" t="s">
        <v>249</v>
      </c>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1"/>
      <c r="BB18" s="221"/>
      <c r="BC18" s="221"/>
      <c r="BD18" s="221"/>
      <c r="BE18" s="221"/>
      <c r="BF18" s="221"/>
      <c r="BG18" s="221"/>
      <c r="BH18" s="221"/>
      <c r="BI18" s="221"/>
      <c r="BJ18" s="221"/>
    </row>
    <row r="19" spans="1:62" s="31" customFormat="1">
      <c r="B19" s="48"/>
      <c r="C19" s="224"/>
      <c r="D19" s="224"/>
      <c r="E19" s="224"/>
      <c r="F19" s="224"/>
      <c r="G19" s="224"/>
      <c r="H19" s="224"/>
      <c r="I19" s="224"/>
      <c r="J19" s="23" t="s">
        <v>249</v>
      </c>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2"/>
      <c r="AI19" s="222"/>
      <c r="AJ19" s="222"/>
      <c r="AK19" s="222"/>
      <c r="AL19" s="222"/>
      <c r="AM19" s="222"/>
      <c r="AN19" s="222"/>
      <c r="AO19" s="222"/>
      <c r="AP19" s="222"/>
      <c r="AQ19" s="222"/>
      <c r="AR19" s="222"/>
      <c r="AS19" s="222"/>
      <c r="AT19" s="222"/>
      <c r="AU19" s="222"/>
      <c r="AV19" s="222"/>
      <c r="AW19" s="222"/>
      <c r="AX19" s="222"/>
      <c r="AY19" s="222"/>
      <c r="AZ19" s="222"/>
      <c r="BA19" s="221"/>
      <c r="BB19" s="221"/>
      <c r="BC19" s="221"/>
      <c r="BD19" s="221"/>
      <c r="BE19" s="221"/>
      <c r="BF19" s="221"/>
      <c r="BG19" s="221"/>
      <c r="BH19" s="221"/>
      <c r="BI19" s="221"/>
      <c r="BJ19" s="221"/>
    </row>
    <row r="20" spans="1:62" s="31" customFormat="1">
      <c r="B20" s="227"/>
      <c r="C20" s="228"/>
      <c r="D20" s="228"/>
      <c r="E20" s="228"/>
      <c r="F20" s="228"/>
      <c r="G20" s="228"/>
      <c r="H20" s="228"/>
      <c r="I20" s="228"/>
      <c r="J20" s="45"/>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6"/>
      <c r="AZ20" s="226"/>
    </row>
    <row r="21" spans="1:62" s="232" customFormat="1">
      <c r="B21" s="229" t="s">
        <v>10</v>
      </c>
      <c r="C21" s="230">
        <f>SUM(C9:C19)</f>
        <v>0</v>
      </c>
      <c r="D21" s="230">
        <f t="shared" ref="D21:AZ21" si="0">SUM(D9:D19)</f>
        <v>0</v>
      </c>
      <c r="E21" s="230">
        <f t="shared" si="0"/>
        <v>0</v>
      </c>
      <c r="F21" s="230">
        <f t="shared" si="0"/>
        <v>0</v>
      </c>
      <c r="G21" s="230">
        <f t="shared" si="0"/>
        <v>0</v>
      </c>
      <c r="H21" s="230">
        <f t="shared" si="0"/>
        <v>0</v>
      </c>
      <c r="I21" s="230">
        <f t="shared" si="0"/>
        <v>0</v>
      </c>
      <c r="J21" s="231"/>
      <c r="K21" s="230">
        <f t="shared" si="0"/>
        <v>0</v>
      </c>
      <c r="L21" s="230">
        <f t="shared" si="0"/>
        <v>0</v>
      </c>
      <c r="M21" s="230">
        <f t="shared" si="0"/>
        <v>0</v>
      </c>
      <c r="N21" s="230">
        <f t="shared" si="0"/>
        <v>0</v>
      </c>
      <c r="O21" s="230">
        <f t="shared" si="0"/>
        <v>0</v>
      </c>
      <c r="P21" s="230">
        <f t="shared" si="0"/>
        <v>0</v>
      </c>
      <c r="Q21" s="230">
        <f t="shared" si="0"/>
        <v>0</v>
      </c>
      <c r="R21" s="230">
        <f t="shared" si="0"/>
        <v>0</v>
      </c>
      <c r="S21" s="230">
        <f t="shared" si="0"/>
        <v>0</v>
      </c>
      <c r="T21" s="230">
        <f t="shared" si="0"/>
        <v>0</v>
      </c>
      <c r="U21" s="230">
        <f t="shared" si="0"/>
        <v>0</v>
      </c>
      <c r="V21" s="230">
        <f t="shared" si="0"/>
        <v>0</v>
      </c>
      <c r="W21" s="230">
        <f t="shared" si="0"/>
        <v>0</v>
      </c>
      <c r="X21" s="230">
        <f t="shared" si="0"/>
        <v>0</v>
      </c>
      <c r="Y21" s="230">
        <f t="shared" si="0"/>
        <v>0</v>
      </c>
      <c r="Z21" s="230">
        <f t="shared" si="0"/>
        <v>0</v>
      </c>
      <c r="AA21" s="230">
        <f t="shared" si="0"/>
        <v>0</v>
      </c>
      <c r="AB21" s="230">
        <f t="shared" si="0"/>
        <v>0</v>
      </c>
      <c r="AC21" s="230">
        <f t="shared" si="0"/>
        <v>0</v>
      </c>
      <c r="AD21" s="230">
        <f t="shared" si="0"/>
        <v>0</v>
      </c>
      <c r="AE21" s="230">
        <f t="shared" si="0"/>
        <v>0</v>
      </c>
      <c r="AF21" s="230">
        <f t="shared" si="0"/>
        <v>0</v>
      </c>
      <c r="AG21" s="230">
        <f t="shared" si="0"/>
        <v>0</v>
      </c>
      <c r="AH21" s="230">
        <f t="shared" si="0"/>
        <v>0</v>
      </c>
      <c r="AI21" s="230">
        <f t="shared" si="0"/>
        <v>0</v>
      </c>
      <c r="AJ21" s="230">
        <f t="shared" si="0"/>
        <v>0</v>
      </c>
      <c r="AK21" s="230">
        <f t="shared" si="0"/>
        <v>0</v>
      </c>
      <c r="AL21" s="230">
        <f t="shared" si="0"/>
        <v>0</v>
      </c>
      <c r="AM21" s="230">
        <f t="shared" si="0"/>
        <v>0</v>
      </c>
      <c r="AN21" s="230">
        <f t="shared" si="0"/>
        <v>0</v>
      </c>
      <c r="AO21" s="230">
        <f t="shared" si="0"/>
        <v>0</v>
      </c>
      <c r="AP21" s="230">
        <f t="shared" si="0"/>
        <v>0</v>
      </c>
      <c r="AQ21" s="230">
        <f t="shared" si="0"/>
        <v>0</v>
      </c>
      <c r="AR21" s="230">
        <f t="shared" si="0"/>
        <v>0</v>
      </c>
      <c r="AS21" s="230">
        <f t="shared" si="0"/>
        <v>0</v>
      </c>
      <c r="AT21" s="230">
        <f t="shared" si="0"/>
        <v>0</v>
      </c>
      <c r="AU21" s="230">
        <f t="shared" si="0"/>
        <v>0</v>
      </c>
      <c r="AV21" s="230">
        <f t="shared" si="0"/>
        <v>0</v>
      </c>
      <c r="AW21" s="230">
        <f t="shared" si="0"/>
        <v>0</v>
      </c>
      <c r="AX21" s="230">
        <f t="shared" si="0"/>
        <v>0</v>
      </c>
      <c r="AY21" s="230">
        <f t="shared" si="0"/>
        <v>0</v>
      </c>
      <c r="AZ21" s="230">
        <f t="shared" si="0"/>
        <v>0</v>
      </c>
      <c r="BA21" s="51"/>
      <c r="BB21" s="51"/>
      <c r="BC21" s="51"/>
      <c r="BD21" s="51"/>
      <c r="BE21" s="51"/>
      <c r="BF21" s="51"/>
      <c r="BG21" s="51"/>
      <c r="BH21" s="51"/>
      <c r="BI21" s="51"/>
      <c r="BJ21" s="51"/>
    </row>
    <row r="22" spans="1:62" s="11" customFormat="1">
      <c r="B22" s="20"/>
      <c r="C22" s="20"/>
      <c r="D22" s="20"/>
      <c r="E22" s="20"/>
      <c r="F22" s="20"/>
      <c r="G22" s="20"/>
      <c r="H22" s="20"/>
      <c r="I22" s="20"/>
      <c r="J22"/>
    </row>
    <row r="23" spans="1:62" s="11" customFormat="1">
      <c r="B23" s="20"/>
      <c r="C23" s="20"/>
      <c r="D23" s="20"/>
      <c r="E23" s="20"/>
      <c r="F23" s="20"/>
      <c r="G23" s="20"/>
      <c r="H23" s="20"/>
      <c r="I23" s="20"/>
      <c r="J23" s="14"/>
    </row>
    <row r="24" spans="1:62" s="11" customFormat="1">
      <c r="B24" s="20"/>
      <c r="C24" s="20"/>
      <c r="D24" s="20"/>
      <c r="E24" s="20"/>
      <c r="F24" s="20"/>
      <c r="G24" s="20"/>
      <c r="H24" s="20"/>
      <c r="I24" s="20"/>
      <c r="J24" s="14"/>
    </row>
    <row r="25" spans="1:62" s="14" customFormat="1">
      <c r="K25" s="11"/>
    </row>
    <row r="26" spans="1:62" s="14" customFormat="1">
      <c r="K26" s="11"/>
    </row>
    <row r="27" spans="1:62" s="14" customFormat="1"/>
    <row r="28" spans="1:62">
      <c r="A28" s="14"/>
      <c r="B28" s="14"/>
      <c r="C28" s="14"/>
      <c r="D28" s="14"/>
      <c r="E28" s="14"/>
      <c r="F28" s="14"/>
      <c r="G28" s="14"/>
      <c r="H28" s="14"/>
      <c r="I28" s="14"/>
      <c r="J28" s="14"/>
    </row>
    <row r="29" spans="1:62">
      <c r="A29" s="14"/>
      <c r="B29" s="14"/>
      <c r="C29" s="14"/>
      <c r="D29" s="14"/>
      <c r="E29" s="14"/>
      <c r="F29" s="14"/>
      <c r="G29" s="14"/>
      <c r="H29" s="14"/>
      <c r="I29" s="14"/>
      <c r="J29" s="14"/>
    </row>
    <row r="30" spans="1:62">
      <c r="A30" s="14"/>
      <c r="B30" s="14"/>
      <c r="C30" s="14"/>
      <c r="D30" s="14"/>
      <c r="E30" s="14"/>
      <c r="F30" s="14"/>
      <c r="G30" s="14"/>
      <c r="H30" s="14"/>
      <c r="I30" s="14"/>
      <c r="J30" s="14"/>
    </row>
    <row r="31" spans="1:62">
      <c r="A31" s="14"/>
      <c r="B31" s="14"/>
      <c r="C31" s="14"/>
      <c r="D31" s="14"/>
      <c r="E31" s="14"/>
      <c r="F31" s="14"/>
      <c r="G31" s="14"/>
      <c r="H31" s="14"/>
      <c r="I31" s="14"/>
      <c r="J31" s="14"/>
    </row>
    <row r="32" spans="1:62">
      <c r="A32" s="14"/>
      <c r="B32" s="14"/>
      <c r="C32" s="14"/>
      <c r="D32" s="14"/>
      <c r="E32" s="14"/>
      <c r="F32" s="14"/>
      <c r="G32" s="14"/>
      <c r="H32" s="14"/>
      <c r="I32" s="14"/>
      <c r="J32" s="14"/>
    </row>
    <row r="33" spans="1:25">
      <c r="A33" s="14"/>
      <c r="B33" s="14"/>
      <c r="C33" s="14"/>
      <c r="D33" s="14"/>
      <c r="E33" s="14"/>
      <c r="F33" s="14"/>
      <c r="G33" s="14"/>
      <c r="H33" s="14"/>
      <c r="I33" s="14"/>
      <c r="J33" s="14"/>
    </row>
    <row r="34" spans="1:25">
      <c r="A34" s="14"/>
      <c r="B34" s="14"/>
      <c r="C34" s="14"/>
      <c r="D34" s="14"/>
      <c r="E34" s="14"/>
      <c r="F34" s="14"/>
      <c r="G34" s="14"/>
      <c r="H34" s="14"/>
      <c r="I34" s="14"/>
      <c r="J34" s="14"/>
    </row>
    <row r="35" spans="1:25">
      <c r="A35" s="14"/>
      <c r="B35" s="14"/>
      <c r="C35" s="14"/>
      <c r="D35" s="14"/>
      <c r="E35" s="14"/>
      <c r="F35" s="14"/>
      <c r="G35" s="14"/>
      <c r="H35" s="14"/>
      <c r="I35" s="14"/>
      <c r="J35" s="14"/>
    </row>
    <row r="36" spans="1:25">
      <c r="A36" s="14"/>
      <c r="B36" s="14"/>
      <c r="C36" s="14"/>
      <c r="D36" s="14"/>
      <c r="E36" s="14"/>
      <c r="F36" s="14"/>
      <c r="G36" s="14"/>
      <c r="H36" s="14"/>
      <c r="I36" s="14"/>
      <c r="J36" s="14"/>
      <c r="R36" s="117"/>
      <c r="Y36" s="117"/>
    </row>
    <row r="37" spans="1:25">
      <c r="A37" s="14"/>
      <c r="B37" s="14"/>
      <c r="C37" s="14"/>
      <c r="D37" s="14"/>
      <c r="E37" s="14"/>
      <c r="F37" s="14"/>
      <c r="G37" s="14"/>
      <c r="H37" s="14"/>
      <c r="I37" s="14"/>
      <c r="J37" s="14"/>
    </row>
    <row r="38" spans="1:25">
      <c r="A38" s="14"/>
      <c r="B38" s="14"/>
      <c r="C38" s="14"/>
      <c r="D38" s="14"/>
      <c r="E38" s="14"/>
      <c r="F38" s="14"/>
      <c r="G38" s="14"/>
      <c r="H38" s="14"/>
      <c r="I38" s="14"/>
      <c r="J38" s="14"/>
    </row>
    <row r="39" spans="1:25">
      <c r="A39" s="14"/>
      <c r="B39" s="14"/>
      <c r="C39" s="14"/>
      <c r="D39" s="14"/>
      <c r="E39" s="14"/>
      <c r="F39" s="14"/>
      <c r="G39" s="14"/>
      <c r="H39" s="14"/>
      <c r="I39" s="14"/>
      <c r="J39" s="14"/>
      <c r="V39" s="6"/>
    </row>
    <row r="40" spans="1:25">
      <c r="A40" s="14"/>
      <c r="B40" s="14"/>
      <c r="C40" s="14"/>
      <c r="D40" s="14"/>
      <c r="E40" s="14"/>
      <c r="F40" s="14"/>
      <c r="G40" s="14"/>
      <c r="H40" s="14"/>
      <c r="I40" s="14"/>
      <c r="J40" s="14"/>
    </row>
    <row r="41" spans="1:25">
      <c r="J41" s="6"/>
    </row>
    <row r="42" spans="1:25">
      <c r="J42" s="20"/>
    </row>
    <row r="43" spans="1:25">
      <c r="J43" s="22"/>
    </row>
    <row r="44" spans="1:25">
      <c r="J44" s="22"/>
    </row>
  </sheetData>
  <mergeCells count="8">
    <mergeCell ref="C6:I6"/>
    <mergeCell ref="AF6:AL6"/>
    <mergeCell ref="AT6:AZ6"/>
    <mergeCell ref="BA6:BI6"/>
    <mergeCell ref="Y6:AE6"/>
    <mergeCell ref="AM6:AS6"/>
    <mergeCell ref="K6:Q6"/>
    <mergeCell ref="R6:X6"/>
  </mergeCells>
  <conditionalFormatting sqref="J9:J19">
    <cfRule type="containsText" dxfId="2" priority="1" operator="containsText" text="Select">
      <formula>NOT(ISERROR(SEARCH("Select",J9)))</formula>
    </cfRule>
  </conditionalFormatting>
  <conditionalFormatting sqref="K9:X20 K22:X24 K25:K26">
    <cfRule type="expression" dxfId="1" priority="4">
      <formula>$J9="Avoiding Future Costs Materialising"</formula>
    </cfRule>
  </conditionalFormatting>
  <conditionalFormatting sqref="Y9:AZ20 Y22:AZ24">
    <cfRule type="expression" dxfId="0" priority="2">
      <formula>$J9="Reducing Existing Costs"</formula>
    </cfRule>
  </conditionalFormatting>
  <dataValidations count="1">
    <dataValidation type="list" allowBlank="1" showInputMessage="1" showErrorMessage="1" sqref="J41:J44 L9 J20:J21" xr:uid="{FA11E287-F433-481A-A914-F7F7C34BF471}">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D3A65B9-610A-456F-BB45-C4697EBCB233}">
          <x14:formula1>
            <xm:f>'Dropdown options'!$D$18:$D$20</xm:f>
          </x14:formula1>
          <xm:sqref>J9:J19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F0E19-6C79-4679-84AD-6F26C92623DF}">
  <dimension ref="B1:S104"/>
  <sheetViews>
    <sheetView zoomScaleNormal="100" workbookViewId="0">
      <selection sqref="A1:XFD1048576"/>
    </sheetView>
  </sheetViews>
  <sheetFormatPr defaultColWidth="9" defaultRowHeight="15" customHeight="1"/>
  <cols>
    <col min="1" max="1" width="9.140625" style="14" customWidth="1"/>
    <col min="2" max="2" width="17.7109375" style="14" customWidth="1"/>
    <col min="3" max="3" width="84.7109375" style="14" customWidth="1"/>
    <col min="4" max="4" width="69" style="14" customWidth="1"/>
    <col min="5" max="18" width="8.85546875" style="14" customWidth="1"/>
    <col min="19" max="19" width="11.28515625" style="14" customWidth="1"/>
    <col min="20" max="16384" width="9" style="14"/>
  </cols>
  <sheetData>
    <row r="1" spans="2:19">
      <c r="E1" s="267"/>
      <c r="F1" s="267"/>
    </row>
    <row r="2" spans="2:19" ht="26.25">
      <c r="B2" s="197" t="s">
        <v>981</v>
      </c>
      <c r="D2" s="15"/>
      <c r="E2" s="267"/>
      <c r="F2" s="267"/>
    </row>
    <row r="3" spans="2:19">
      <c r="E3" s="267"/>
      <c r="F3" s="267"/>
    </row>
    <row r="4" spans="2:19" ht="26.25">
      <c r="B4" s="268" t="s">
        <v>245</v>
      </c>
    </row>
    <row r="5" spans="2:19" ht="14.1" customHeight="1">
      <c r="B5" s="268"/>
    </row>
    <row r="6" spans="2:19">
      <c r="B6" s="249"/>
      <c r="C6" s="312" t="s">
        <v>1085</v>
      </c>
      <c r="D6" s="312"/>
      <c r="E6" s="312"/>
      <c r="F6" s="312"/>
      <c r="G6" s="312"/>
      <c r="H6" s="312"/>
      <c r="I6" s="312"/>
      <c r="J6" s="312"/>
      <c r="K6" s="312"/>
      <c r="L6" s="312"/>
      <c r="M6" s="312"/>
      <c r="N6" s="312"/>
      <c r="O6" s="312"/>
      <c r="P6" s="312"/>
      <c r="Q6" s="312"/>
      <c r="R6" s="312"/>
      <c r="S6" s="312"/>
    </row>
    <row r="7" spans="2:19">
      <c r="B7" s="249"/>
      <c r="C7" s="269" t="s">
        <v>405</v>
      </c>
      <c r="D7" s="270"/>
      <c r="E7" s="27">
        <v>1</v>
      </c>
      <c r="F7" s="27">
        <v>2</v>
      </c>
      <c r="G7" s="27">
        <v>3</v>
      </c>
      <c r="H7" s="27">
        <v>4</v>
      </c>
      <c r="I7" s="27">
        <v>5</v>
      </c>
      <c r="J7" s="27">
        <v>6</v>
      </c>
      <c r="K7" s="27">
        <v>7</v>
      </c>
      <c r="L7" s="27">
        <v>8</v>
      </c>
      <c r="M7" s="27">
        <v>9</v>
      </c>
      <c r="N7" s="27">
        <v>10</v>
      </c>
      <c r="O7" s="27">
        <v>11</v>
      </c>
      <c r="P7" s="27">
        <v>12</v>
      </c>
      <c r="Q7" s="27">
        <v>13</v>
      </c>
      <c r="R7" s="27">
        <v>14</v>
      </c>
      <c r="S7" s="27">
        <v>15</v>
      </c>
    </row>
    <row r="8" spans="2:19">
      <c r="B8" s="249"/>
      <c r="C8" s="219"/>
      <c r="D8" s="220"/>
      <c r="E8" s="376" t="s">
        <v>1094</v>
      </c>
      <c r="F8" s="312"/>
      <c r="G8" s="312"/>
      <c r="H8" s="312"/>
      <c r="I8" s="312"/>
      <c r="J8" s="312"/>
      <c r="K8" s="312"/>
      <c r="L8" s="312"/>
      <c r="M8" s="312"/>
      <c r="N8" s="312"/>
      <c r="O8" s="312"/>
      <c r="P8" s="312"/>
      <c r="Q8" s="312"/>
      <c r="R8" s="312"/>
      <c r="S8" s="379" t="s">
        <v>383</v>
      </c>
    </row>
    <row r="9" spans="2:19" ht="30">
      <c r="B9" s="218" t="s">
        <v>320</v>
      </c>
      <c r="C9" s="271" t="s">
        <v>428</v>
      </c>
      <c r="D9" s="271" t="s">
        <v>164</v>
      </c>
      <c r="E9" s="27" t="s">
        <v>165</v>
      </c>
      <c r="F9" s="27" t="s">
        <v>166</v>
      </c>
      <c r="G9" s="26" t="s">
        <v>167</v>
      </c>
      <c r="H9" s="26" t="s">
        <v>429</v>
      </c>
      <c r="I9" s="26" t="s">
        <v>292</v>
      </c>
      <c r="J9" s="26" t="s">
        <v>293</v>
      </c>
      <c r="K9" s="26" t="s">
        <v>506</v>
      </c>
      <c r="L9" s="26" t="s">
        <v>294</v>
      </c>
      <c r="M9" s="26" t="s">
        <v>295</v>
      </c>
      <c r="N9" s="26" t="s">
        <v>168</v>
      </c>
      <c r="O9" s="27" t="s">
        <v>169</v>
      </c>
      <c r="P9" s="27" t="s">
        <v>170</v>
      </c>
      <c r="Q9" s="27" t="s">
        <v>171</v>
      </c>
      <c r="R9" s="27" t="s">
        <v>10</v>
      </c>
      <c r="S9" s="379"/>
    </row>
    <row r="10" spans="2:19" s="121" customFormat="1" ht="16.5" customHeight="1">
      <c r="B10" s="140" t="s">
        <v>464</v>
      </c>
      <c r="C10" s="80" t="s">
        <v>723</v>
      </c>
      <c r="D10" s="272"/>
      <c r="E10" s="273"/>
      <c r="F10" s="274"/>
      <c r="G10" s="274"/>
      <c r="H10" s="274"/>
      <c r="I10" s="274"/>
      <c r="J10" s="274"/>
      <c r="K10" s="274"/>
      <c r="L10" s="274"/>
      <c r="M10" s="274"/>
      <c r="N10" s="274"/>
      <c r="O10" s="274"/>
      <c r="P10" s="274"/>
      <c r="Q10" s="274"/>
      <c r="R10" s="274"/>
      <c r="S10" s="275"/>
    </row>
    <row r="11" spans="2:19" s="121" customFormat="1" ht="16.5" customHeight="1">
      <c r="B11" s="140" t="s">
        <v>579</v>
      </c>
      <c r="C11" s="141" t="s">
        <v>724</v>
      </c>
      <c r="D11" s="23"/>
      <c r="E11" s="276"/>
      <c r="F11" s="277"/>
      <c r="G11" s="277"/>
      <c r="H11" s="277"/>
      <c r="I11" s="277"/>
      <c r="J11" s="277"/>
      <c r="K11" s="277"/>
      <c r="L11" s="277"/>
      <c r="M11" s="277"/>
      <c r="N11" s="278">
        <f>SUM(H11:M11)</f>
        <v>0</v>
      </c>
      <c r="O11" s="277"/>
      <c r="P11" s="277"/>
      <c r="Q11" s="277"/>
      <c r="R11" s="278">
        <f t="shared" ref="R11:R20" si="0">SUM(N11:Q11)</f>
        <v>0</v>
      </c>
      <c r="S11" s="23"/>
    </row>
    <row r="12" spans="2:19" s="121" customFormat="1" ht="16.5" customHeight="1">
      <c r="B12" s="140" t="s">
        <v>580</v>
      </c>
      <c r="C12" s="141" t="s">
        <v>724</v>
      </c>
      <c r="D12" s="23"/>
      <c r="E12" s="276"/>
      <c r="F12" s="277"/>
      <c r="G12" s="277"/>
      <c r="H12" s="277"/>
      <c r="I12" s="277"/>
      <c r="J12" s="277"/>
      <c r="K12" s="277"/>
      <c r="L12" s="277"/>
      <c r="M12" s="277"/>
      <c r="N12" s="278">
        <f t="shared" ref="N12:N20" si="1">SUM(H12:M12)</f>
        <v>0</v>
      </c>
      <c r="O12" s="277"/>
      <c r="P12" s="277"/>
      <c r="Q12" s="277"/>
      <c r="R12" s="278">
        <f t="shared" si="0"/>
        <v>0</v>
      </c>
      <c r="S12" s="23"/>
    </row>
    <row r="13" spans="2:19" s="121" customFormat="1" ht="16.5" customHeight="1">
      <c r="B13" s="140" t="s">
        <v>581</v>
      </c>
      <c r="C13" s="141" t="s">
        <v>1083</v>
      </c>
      <c r="D13" s="81" t="s">
        <v>172</v>
      </c>
      <c r="E13" s="276"/>
      <c r="F13" s="277"/>
      <c r="G13" s="277"/>
      <c r="H13" s="277"/>
      <c r="I13" s="277"/>
      <c r="J13" s="277"/>
      <c r="K13" s="277"/>
      <c r="L13" s="277"/>
      <c r="M13" s="277"/>
      <c r="N13" s="278">
        <f t="shared" si="1"/>
        <v>0</v>
      </c>
      <c r="O13" s="277"/>
      <c r="P13" s="277"/>
      <c r="Q13" s="277"/>
      <c r="R13" s="278">
        <f t="shared" si="0"/>
        <v>0</v>
      </c>
      <c r="S13" s="23"/>
    </row>
    <row r="14" spans="2:19" s="121" customFormat="1" ht="16.5" customHeight="1">
      <c r="B14" s="279" t="s">
        <v>582</v>
      </c>
      <c r="C14" s="141" t="s">
        <v>1083</v>
      </c>
      <c r="D14" s="81" t="s">
        <v>250</v>
      </c>
      <c r="E14" s="276"/>
      <c r="F14" s="277"/>
      <c r="G14" s="277"/>
      <c r="H14" s="277"/>
      <c r="I14" s="277"/>
      <c r="J14" s="277"/>
      <c r="K14" s="277"/>
      <c r="L14" s="277"/>
      <c r="M14" s="277"/>
      <c r="N14" s="278">
        <f t="shared" si="1"/>
        <v>0</v>
      </c>
      <c r="O14" s="277"/>
      <c r="P14" s="277"/>
      <c r="Q14" s="277"/>
      <c r="R14" s="278">
        <f t="shared" si="0"/>
        <v>0</v>
      </c>
      <c r="S14" s="23"/>
    </row>
    <row r="15" spans="2:19" s="121" customFormat="1" ht="16.5" customHeight="1">
      <c r="B15" s="279" t="s">
        <v>1077</v>
      </c>
      <c r="C15" s="141" t="s">
        <v>1083</v>
      </c>
      <c r="D15" s="81" t="s">
        <v>1075</v>
      </c>
      <c r="E15" s="276"/>
      <c r="F15" s="277"/>
      <c r="G15" s="277"/>
      <c r="H15" s="277"/>
      <c r="I15" s="277"/>
      <c r="J15" s="277"/>
      <c r="K15" s="277"/>
      <c r="L15" s="277"/>
      <c r="M15" s="277"/>
      <c r="N15" s="278">
        <f t="shared" si="1"/>
        <v>0</v>
      </c>
      <c r="O15" s="277"/>
      <c r="P15" s="277"/>
      <c r="Q15" s="277"/>
      <c r="R15" s="278">
        <f t="shared" si="0"/>
        <v>0</v>
      </c>
      <c r="S15" s="23"/>
    </row>
    <row r="16" spans="2:19" s="121" customFormat="1" ht="16.5" customHeight="1">
      <c r="B16" s="279" t="s">
        <v>1078</v>
      </c>
      <c r="C16" s="141" t="s">
        <v>1083</v>
      </c>
      <c r="D16" s="81" t="s">
        <v>1076</v>
      </c>
      <c r="E16" s="276"/>
      <c r="F16" s="277"/>
      <c r="G16" s="277"/>
      <c r="H16" s="277"/>
      <c r="I16" s="277"/>
      <c r="J16" s="277"/>
      <c r="K16" s="277"/>
      <c r="L16" s="277"/>
      <c r="M16" s="277"/>
      <c r="N16" s="278">
        <f t="shared" si="1"/>
        <v>0</v>
      </c>
      <c r="O16" s="277"/>
      <c r="P16" s="277"/>
      <c r="Q16" s="277"/>
      <c r="R16" s="278">
        <f t="shared" si="0"/>
        <v>0</v>
      </c>
      <c r="S16" s="23"/>
    </row>
    <row r="17" spans="2:19" s="121" customFormat="1" ht="16.5" customHeight="1">
      <c r="B17" s="140" t="s">
        <v>583</v>
      </c>
      <c r="C17" s="18" t="s">
        <v>1160</v>
      </c>
      <c r="D17" s="81" t="s">
        <v>173</v>
      </c>
      <c r="E17" s="276"/>
      <c r="F17" s="277"/>
      <c r="G17" s="277"/>
      <c r="H17" s="277"/>
      <c r="I17" s="277"/>
      <c r="J17" s="277"/>
      <c r="K17" s="277"/>
      <c r="L17" s="277"/>
      <c r="M17" s="277"/>
      <c r="N17" s="278">
        <f t="shared" si="1"/>
        <v>0</v>
      </c>
      <c r="O17" s="277"/>
      <c r="P17" s="277"/>
      <c r="Q17" s="277"/>
      <c r="R17" s="278">
        <f t="shared" si="0"/>
        <v>0</v>
      </c>
      <c r="S17" s="23"/>
    </row>
    <row r="18" spans="2:19" s="121" customFormat="1" ht="16.5" customHeight="1">
      <c r="B18" s="140" t="s">
        <v>584</v>
      </c>
      <c r="C18" s="18" t="s">
        <v>1160</v>
      </c>
      <c r="D18" s="81" t="s">
        <v>174</v>
      </c>
      <c r="E18" s="276"/>
      <c r="F18" s="277"/>
      <c r="G18" s="277"/>
      <c r="H18" s="277"/>
      <c r="I18" s="277"/>
      <c r="J18" s="277"/>
      <c r="K18" s="277"/>
      <c r="L18" s="277"/>
      <c r="M18" s="277"/>
      <c r="N18" s="278">
        <f t="shared" si="1"/>
        <v>0</v>
      </c>
      <c r="O18" s="277"/>
      <c r="P18" s="277"/>
      <c r="Q18" s="277"/>
      <c r="R18" s="278">
        <f t="shared" si="0"/>
        <v>0</v>
      </c>
      <c r="S18" s="23"/>
    </row>
    <row r="19" spans="2:19" s="121" customFormat="1" ht="16.5" customHeight="1">
      <c r="B19" s="140" t="s">
        <v>799</v>
      </c>
      <c r="C19" s="18" t="s">
        <v>1166</v>
      </c>
      <c r="D19" s="23"/>
      <c r="E19" s="276"/>
      <c r="F19" s="277"/>
      <c r="G19" s="277"/>
      <c r="H19" s="277"/>
      <c r="I19" s="277"/>
      <c r="J19" s="277"/>
      <c r="K19" s="277"/>
      <c r="L19" s="277"/>
      <c r="M19" s="277"/>
      <c r="N19" s="278">
        <f t="shared" si="1"/>
        <v>0</v>
      </c>
      <c r="O19" s="277"/>
      <c r="P19" s="277"/>
      <c r="Q19" s="277"/>
      <c r="R19" s="278">
        <f t="shared" si="0"/>
        <v>0</v>
      </c>
      <c r="S19" s="23"/>
    </row>
    <row r="20" spans="2:19" s="121" customFormat="1" ht="16.5" customHeight="1">
      <c r="B20" s="140" t="s">
        <v>465</v>
      </c>
      <c r="C20" s="18" t="s">
        <v>175</v>
      </c>
      <c r="D20" s="23"/>
      <c r="E20" s="276"/>
      <c r="F20" s="277"/>
      <c r="G20" s="277"/>
      <c r="H20" s="277"/>
      <c r="I20" s="277"/>
      <c r="J20" s="277"/>
      <c r="K20" s="277"/>
      <c r="L20" s="277"/>
      <c r="M20" s="277"/>
      <c r="N20" s="278">
        <f t="shared" si="1"/>
        <v>0</v>
      </c>
      <c r="O20" s="277"/>
      <c r="P20" s="277"/>
      <c r="Q20" s="277"/>
      <c r="R20" s="278">
        <f t="shared" si="0"/>
        <v>0</v>
      </c>
      <c r="S20" s="23"/>
    </row>
    <row r="21" spans="2:19" s="121" customFormat="1" ht="16.5" customHeight="1">
      <c r="B21" s="140" t="s">
        <v>466</v>
      </c>
      <c r="C21" s="280" t="s">
        <v>725</v>
      </c>
      <c r="D21" s="281"/>
      <c r="E21" s="282">
        <f t="shared" ref="E21:K21" si="2">SUM(E11:E20)</f>
        <v>0</v>
      </c>
      <c r="F21" s="282">
        <f t="shared" si="2"/>
        <v>0</v>
      </c>
      <c r="G21" s="282">
        <f t="shared" si="2"/>
        <v>0</v>
      </c>
      <c r="H21" s="282">
        <f t="shared" si="2"/>
        <v>0</v>
      </c>
      <c r="I21" s="282">
        <f t="shared" si="2"/>
        <v>0</v>
      </c>
      <c r="J21" s="282">
        <f t="shared" si="2"/>
        <v>0</v>
      </c>
      <c r="K21" s="282">
        <f t="shared" si="2"/>
        <v>0</v>
      </c>
      <c r="L21" s="282">
        <f t="shared" ref="L21:R21" si="3">SUM(L11:L20)</f>
        <v>0</v>
      </c>
      <c r="M21" s="282">
        <f t="shared" si="3"/>
        <v>0</v>
      </c>
      <c r="N21" s="282">
        <f>SUM(N11:N20)</f>
        <v>0</v>
      </c>
      <c r="O21" s="282">
        <f>SUM(O11:O20)</f>
        <v>0</v>
      </c>
      <c r="P21" s="282">
        <f>SUM(P11:P20)</f>
        <v>0</v>
      </c>
      <c r="Q21" s="282">
        <f t="shared" si="3"/>
        <v>0</v>
      </c>
      <c r="R21" s="282">
        <f t="shared" si="3"/>
        <v>0</v>
      </c>
      <c r="S21" s="281"/>
    </row>
    <row r="22" spans="2:19" s="121" customFormat="1" ht="16.5" customHeight="1">
      <c r="B22" s="140" t="s">
        <v>585</v>
      </c>
      <c r="C22" s="265" t="s">
        <v>726</v>
      </c>
      <c r="D22" s="23"/>
      <c r="E22" s="278">
        <f>$E$10+E21</f>
        <v>0</v>
      </c>
      <c r="F22" s="278">
        <f t="shared" ref="F22:M22" si="4">E22+F21</f>
        <v>0</v>
      </c>
      <c r="G22" s="278">
        <f t="shared" si="4"/>
        <v>0</v>
      </c>
      <c r="H22" s="278">
        <f t="shared" si="4"/>
        <v>0</v>
      </c>
      <c r="I22" s="278">
        <f t="shared" si="4"/>
        <v>0</v>
      </c>
      <c r="J22" s="278">
        <f t="shared" si="4"/>
        <v>0</v>
      </c>
      <c r="K22" s="278">
        <f t="shared" si="4"/>
        <v>0</v>
      </c>
      <c r="L22" s="278">
        <f t="shared" si="4"/>
        <v>0</v>
      </c>
      <c r="M22" s="278">
        <f t="shared" si="4"/>
        <v>0</v>
      </c>
      <c r="N22" s="278">
        <f>SUM(H22:M22)</f>
        <v>0</v>
      </c>
      <c r="O22" s="278">
        <f>M22+O21</f>
        <v>0</v>
      </c>
      <c r="P22" s="278">
        <f>O22+P21</f>
        <v>0</v>
      </c>
      <c r="Q22" s="278">
        <f>P22+Q21</f>
        <v>0</v>
      </c>
      <c r="R22" s="278">
        <f>SUM(N22:Q22)</f>
        <v>0</v>
      </c>
      <c r="S22" s="23"/>
    </row>
    <row r="23" spans="2:19" s="121" customFormat="1" ht="16.5" customHeight="1">
      <c r="B23" s="140" t="s">
        <v>586</v>
      </c>
      <c r="C23" s="18" t="s">
        <v>801</v>
      </c>
      <c r="D23" s="23"/>
      <c r="E23" s="277"/>
      <c r="F23" s="277"/>
      <c r="G23" s="277"/>
      <c r="H23" s="277"/>
      <c r="I23" s="277"/>
      <c r="J23" s="277"/>
      <c r="K23" s="277"/>
      <c r="L23" s="277"/>
      <c r="M23" s="277"/>
      <c r="N23" s="278">
        <f>SUM(H23:M23)</f>
        <v>0</v>
      </c>
      <c r="O23" s="277"/>
      <c r="P23" s="277"/>
      <c r="Q23" s="277"/>
      <c r="R23" s="278">
        <f>SUM(N23:Q23)</f>
        <v>0</v>
      </c>
      <c r="S23" s="23"/>
    </row>
    <row r="24" spans="2:19" s="121" customFormat="1" ht="16.5" customHeight="1">
      <c r="B24" s="140" t="s">
        <v>587</v>
      </c>
      <c r="C24" s="283" t="s">
        <v>802</v>
      </c>
      <c r="D24" s="275"/>
      <c r="E24" s="273"/>
      <c r="F24" s="273"/>
      <c r="G24" s="273"/>
      <c r="H24" s="273"/>
      <c r="I24" s="273"/>
      <c r="J24" s="273"/>
      <c r="K24" s="273"/>
      <c r="L24" s="273"/>
      <c r="M24" s="273"/>
      <c r="N24" s="284">
        <f>SUM(H24:M24)</f>
        <v>0</v>
      </c>
      <c r="O24" s="273"/>
      <c r="P24" s="273"/>
      <c r="Q24" s="273"/>
      <c r="R24" s="284">
        <f>SUM(N24:Q24)</f>
        <v>0</v>
      </c>
      <c r="S24" s="275"/>
    </row>
    <row r="25" spans="2:19"/>
    <row r="26" spans="2:19"/>
    <row r="27" spans="2:19"/>
    <row r="28" spans="2:19" s="249" customFormat="1">
      <c r="C28" s="312" t="s">
        <v>1118</v>
      </c>
      <c r="D28" s="312"/>
      <c r="E28" s="312"/>
      <c r="F28" s="312"/>
      <c r="G28" s="312"/>
      <c r="H28" s="312"/>
      <c r="I28" s="312"/>
      <c r="J28" s="312"/>
      <c r="K28" s="312"/>
      <c r="L28" s="312"/>
      <c r="M28" s="312"/>
      <c r="N28" s="312"/>
      <c r="O28" s="312"/>
      <c r="P28" s="312"/>
      <c r="Q28" s="312"/>
      <c r="R28" s="312"/>
      <c r="S28" s="312"/>
    </row>
    <row r="29" spans="2:19" s="249" customFormat="1">
      <c r="C29" s="269" t="s">
        <v>405</v>
      </c>
      <c r="D29" s="270"/>
      <c r="E29" s="27">
        <v>1</v>
      </c>
      <c r="F29" s="27">
        <v>2</v>
      </c>
      <c r="G29" s="27">
        <v>3</v>
      </c>
      <c r="H29" s="27">
        <v>4</v>
      </c>
      <c r="I29" s="27">
        <v>5</v>
      </c>
      <c r="J29" s="27">
        <v>6</v>
      </c>
      <c r="K29" s="27">
        <v>7</v>
      </c>
      <c r="L29" s="27">
        <v>8</v>
      </c>
      <c r="M29" s="27">
        <v>9</v>
      </c>
      <c r="N29" s="27">
        <v>10</v>
      </c>
      <c r="O29" s="27">
        <v>11</v>
      </c>
      <c r="P29" s="27">
        <v>12</v>
      </c>
      <c r="Q29" s="27">
        <v>13</v>
      </c>
      <c r="R29" s="27">
        <v>14</v>
      </c>
      <c r="S29" s="27">
        <v>15</v>
      </c>
    </row>
    <row r="30" spans="2:19" s="249" customFormat="1" ht="16.5" customHeight="1">
      <c r="B30" s="248"/>
      <c r="C30" s="285"/>
      <c r="D30" s="286"/>
      <c r="E30" s="375" t="s">
        <v>1094</v>
      </c>
      <c r="F30" s="375"/>
      <c r="G30" s="375"/>
      <c r="H30" s="375"/>
      <c r="I30" s="375"/>
      <c r="J30" s="375"/>
      <c r="K30" s="375"/>
      <c r="L30" s="375"/>
      <c r="M30" s="375"/>
      <c r="N30" s="375"/>
      <c r="O30" s="375"/>
      <c r="P30" s="375"/>
      <c r="Q30" s="375"/>
      <c r="R30" s="376"/>
      <c r="S30" s="380" t="s">
        <v>383</v>
      </c>
    </row>
    <row r="31" spans="2:19" s="249" customFormat="1" ht="30">
      <c r="B31" s="59" t="s">
        <v>320</v>
      </c>
      <c r="C31" s="287" t="s">
        <v>1071</v>
      </c>
      <c r="D31" s="287" t="s">
        <v>164</v>
      </c>
      <c r="E31" s="216" t="s">
        <v>165</v>
      </c>
      <c r="F31" s="79" t="s">
        <v>166</v>
      </c>
      <c r="G31" s="78" t="s">
        <v>167</v>
      </c>
      <c r="H31" s="78" t="s">
        <v>429</v>
      </c>
      <c r="I31" s="78" t="s">
        <v>292</v>
      </c>
      <c r="J31" s="78" t="s">
        <v>293</v>
      </c>
      <c r="K31" s="78" t="s">
        <v>506</v>
      </c>
      <c r="L31" s="78" t="s">
        <v>294</v>
      </c>
      <c r="M31" s="78" t="s">
        <v>295</v>
      </c>
      <c r="N31" s="78" t="s">
        <v>168</v>
      </c>
      <c r="O31" s="79" t="s">
        <v>169</v>
      </c>
      <c r="P31" s="79" t="s">
        <v>170</v>
      </c>
      <c r="Q31" s="79" t="s">
        <v>171</v>
      </c>
      <c r="R31" s="79" t="s">
        <v>10</v>
      </c>
      <c r="S31" s="381"/>
    </row>
    <row r="32" spans="2:19" s="121" customFormat="1">
      <c r="B32" s="140" t="s">
        <v>467</v>
      </c>
      <c r="C32" s="23" t="s">
        <v>1072</v>
      </c>
      <c r="D32" s="288"/>
      <c r="E32" s="277"/>
      <c r="F32" s="276"/>
      <c r="G32" s="276"/>
      <c r="H32" s="276"/>
      <c r="I32" s="276"/>
      <c r="J32" s="276"/>
      <c r="K32" s="276"/>
      <c r="L32" s="276"/>
      <c r="M32" s="276"/>
      <c r="N32" s="276"/>
      <c r="O32" s="276"/>
      <c r="P32" s="276"/>
      <c r="Q32" s="276"/>
      <c r="R32" s="276"/>
      <c r="S32" s="23"/>
    </row>
    <row r="33" spans="2:19" s="121" customFormat="1">
      <c r="B33" s="140" t="s">
        <v>1161</v>
      </c>
      <c r="C33" s="23" t="s">
        <v>1084</v>
      </c>
      <c r="D33" s="81" t="s">
        <v>172</v>
      </c>
      <c r="E33" s="276"/>
      <c r="F33" s="277"/>
      <c r="G33" s="277"/>
      <c r="H33" s="277"/>
      <c r="I33" s="277"/>
      <c r="J33" s="277"/>
      <c r="K33" s="277"/>
      <c r="L33" s="277"/>
      <c r="M33" s="277"/>
      <c r="N33" s="278">
        <f t="shared" ref="N33:N38" si="5">SUM(H33:M33)</f>
        <v>0</v>
      </c>
      <c r="O33" s="277"/>
      <c r="P33" s="277"/>
      <c r="Q33" s="277"/>
      <c r="R33" s="278">
        <f t="shared" ref="R33:R38" si="6">SUM(N33:Q33)</f>
        <v>0</v>
      </c>
      <c r="S33" s="23"/>
    </row>
    <row r="34" spans="2:19" s="121" customFormat="1">
      <c r="B34" s="140" t="s">
        <v>1162</v>
      </c>
      <c r="C34" s="23" t="s">
        <v>1084</v>
      </c>
      <c r="D34" s="81" t="s">
        <v>250</v>
      </c>
      <c r="E34" s="276"/>
      <c r="F34" s="277"/>
      <c r="G34" s="277"/>
      <c r="H34" s="277"/>
      <c r="I34" s="277"/>
      <c r="J34" s="277"/>
      <c r="K34" s="277"/>
      <c r="L34" s="277"/>
      <c r="M34" s="277"/>
      <c r="N34" s="278">
        <f t="shared" si="5"/>
        <v>0</v>
      </c>
      <c r="O34" s="277"/>
      <c r="P34" s="277"/>
      <c r="Q34" s="277"/>
      <c r="R34" s="278">
        <f t="shared" si="6"/>
        <v>0</v>
      </c>
      <c r="S34" s="23"/>
    </row>
    <row r="35" spans="2:19" s="121" customFormat="1">
      <c r="B35" s="140" t="s">
        <v>1163</v>
      </c>
      <c r="C35" s="23" t="s">
        <v>1084</v>
      </c>
      <c r="D35" s="81" t="s">
        <v>1075</v>
      </c>
      <c r="E35" s="276"/>
      <c r="F35" s="277"/>
      <c r="G35" s="277"/>
      <c r="H35" s="277"/>
      <c r="I35" s="277"/>
      <c r="J35" s="277"/>
      <c r="K35" s="277"/>
      <c r="L35" s="277"/>
      <c r="M35" s="277"/>
      <c r="N35" s="278">
        <f t="shared" si="5"/>
        <v>0</v>
      </c>
      <c r="O35" s="277"/>
      <c r="P35" s="277"/>
      <c r="Q35" s="277"/>
      <c r="R35" s="278">
        <f t="shared" si="6"/>
        <v>0</v>
      </c>
      <c r="S35" s="23"/>
    </row>
    <row r="36" spans="2:19" s="121" customFormat="1">
      <c r="B36" s="140" t="s">
        <v>1164</v>
      </c>
      <c r="C36" s="23" t="s">
        <v>1084</v>
      </c>
      <c r="D36" s="81" t="s">
        <v>1076</v>
      </c>
      <c r="E36" s="276"/>
      <c r="F36" s="277"/>
      <c r="G36" s="277"/>
      <c r="H36" s="277"/>
      <c r="I36" s="277"/>
      <c r="J36" s="277"/>
      <c r="K36" s="277"/>
      <c r="L36" s="277"/>
      <c r="M36" s="277"/>
      <c r="N36" s="278">
        <f t="shared" si="5"/>
        <v>0</v>
      </c>
      <c r="O36" s="277"/>
      <c r="P36" s="277"/>
      <c r="Q36" s="277"/>
      <c r="R36" s="278">
        <f t="shared" si="6"/>
        <v>0</v>
      </c>
      <c r="S36" s="23"/>
    </row>
    <row r="37" spans="2:19" s="121" customFormat="1">
      <c r="B37" s="140" t="s">
        <v>1165</v>
      </c>
      <c r="C37" s="23" t="s">
        <v>1073</v>
      </c>
      <c r="D37" s="23"/>
      <c r="E37" s="276"/>
      <c r="F37" s="23"/>
      <c r="G37" s="23"/>
      <c r="H37" s="23"/>
      <c r="I37" s="23"/>
      <c r="J37" s="23"/>
      <c r="K37" s="23"/>
      <c r="L37" s="23"/>
      <c r="M37" s="23"/>
      <c r="N37" s="278">
        <f t="shared" si="5"/>
        <v>0</v>
      </c>
      <c r="O37" s="23"/>
      <c r="P37" s="23"/>
      <c r="Q37" s="23"/>
      <c r="R37" s="278">
        <f t="shared" si="6"/>
        <v>0</v>
      </c>
      <c r="S37" s="23"/>
    </row>
    <row r="38" spans="2:19" s="121" customFormat="1">
      <c r="B38" s="140" t="s">
        <v>468</v>
      </c>
      <c r="C38" s="23" t="s">
        <v>1082</v>
      </c>
      <c r="D38" s="23"/>
      <c r="E38" s="278">
        <f t="shared" ref="E38:M38" si="7">SUM(E33:E37)</f>
        <v>0</v>
      </c>
      <c r="F38" s="278">
        <f t="shared" si="7"/>
        <v>0</v>
      </c>
      <c r="G38" s="278">
        <f t="shared" si="7"/>
        <v>0</v>
      </c>
      <c r="H38" s="278">
        <f t="shared" si="7"/>
        <v>0</v>
      </c>
      <c r="I38" s="278">
        <f t="shared" si="7"/>
        <v>0</v>
      </c>
      <c r="J38" s="278">
        <f t="shared" si="7"/>
        <v>0</v>
      </c>
      <c r="K38" s="278">
        <f t="shared" si="7"/>
        <v>0</v>
      </c>
      <c r="L38" s="278">
        <f t="shared" si="7"/>
        <v>0</v>
      </c>
      <c r="M38" s="278">
        <f t="shared" si="7"/>
        <v>0</v>
      </c>
      <c r="N38" s="278">
        <f t="shared" si="5"/>
        <v>0</v>
      </c>
      <c r="O38" s="278">
        <f>SUM(O33:O37)</f>
        <v>0</v>
      </c>
      <c r="P38" s="278">
        <f>SUM(P33:P37)</f>
        <v>0</v>
      </c>
      <c r="Q38" s="278">
        <f>SUM(Q33:Q37)</f>
        <v>0</v>
      </c>
      <c r="R38" s="278">
        <f t="shared" si="6"/>
        <v>0</v>
      </c>
      <c r="S38" s="23"/>
    </row>
    <row r="39" spans="2:19" s="121" customFormat="1">
      <c r="B39" s="140" t="s">
        <v>469</v>
      </c>
      <c r="C39" s="23" t="s">
        <v>1074</v>
      </c>
      <c r="D39" s="23"/>
      <c r="E39" s="278">
        <f>E32+E38</f>
        <v>0</v>
      </c>
      <c r="F39" s="278">
        <f t="shared" ref="F39:R39" si="8">E39+F38</f>
        <v>0</v>
      </c>
      <c r="G39" s="278">
        <f t="shared" si="8"/>
        <v>0</v>
      </c>
      <c r="H39" s="278">
        <f t="shared" si="8"/>
        <v>0</v>
      </c>
      <c r="I39" s="278">
        <f t="shared" si="8"/>
        <v>0</v>
      </c>
      <c r="J39" s="278">
        <f t="shared" si="8"/>
        <v>0</v>
      </c>
      <c r="K39" s="278">
        <f t="shared" si="8"/>
        <v>0</v>
      </c>
      <c r="L39" s="278">
        <f t="shared" si="8"/>
        <v>0</v>
      </c>
      <c r="M39" s="278">
        <f t="shared" si="8"/>
        <v>0</v>
      </c>
      <c r="N39" s="278">
        <f t="shared" si="8"/>
        <v>0</v>
      </c>
      <c r="O39" s="278">
        <f t="shared" si="8"/>
        <v>0</v>
      </c>
      <c r="P39" s="278">
        <f t="shared" si="8"/>
        <v>0</v>
      </c>
      <c r="Q39" s="278">
        <f t="shared" si="8"/>
        <v>0</v>
      </c>
      <c r="R39" s="278">
        <f t="shared" si="8"/>
        <v>0</v>
      </c>
      <c r="S39" s="23"/>
    </row>
    <row r="40" spans="2:19"/>
    <row r="41" spans="2:19"/>
    <row r="42" spans="2:19"/>
    <row r="43" spans="2:19" s="249" customFormat="1">
      <c r="C43" s="312" t="s">
        <v>1086</v>
      </c>
      <c r="D43" s="312"/>
      <c r="E43" s="312"/>
      <c r="F43" s="312"/>
      <c r="G43" s="312"/>
      <c r="H43" s="312"/>
      <c r="I43" s="312"/>
      <c r="J43" s="312"/>
      <c r="K43" s="312"/>
      <c r="L43" s="312"/>
      <c r="M43" s="312"/>
      <c r="N43" s="312"/>
      <c r="O43" s="312"/>
      <c r="P43" s="312"/>
      <c r="Q43" s="312"/>
      <c r="R43" s="312"/>
      <c r="S43" s="312"/>
    </row>
    <row r="44" spans="2:19" s="249" customFormat="1">
      <c r="C44" s="289" t="s">
        <v>405</v>
      </c>
      <c r="D44" s="290"/>
      <c r="E44" s="27">
        <v>1</v>
      </c>
      <c r="F44" s="27">
        <v>2</v>
      </c>
      <c r="G44" s="27">
        <v>3</v>
      </c>
      <c r="H44" s="27">
        <v>4</v>
      </c>
      <c r="I44" s="27">
        <v>5</v>
      </c>
      <c r="J44" s="27">
        <v>6</v>
      </c>
      <c r="K44" s="27">
        <v>7</v>
      </c>
      <c r="L44" s="27">
        <v>8</v>
      </c>
      <c r="M44" s="27">
        <v>9</v>
      </c>
      <c r="N44" s="27">
        <v>10</v>
      </c>
      <c r="O44" s="27">
        <v>11</v>
      </c>
      <c r="P44" s="27">
        <v>12</v>
      </c>
      <c r="Q44" s="27">
        <v>13</v>
      </c>
      <c r="R44" s="27">
        <v>14</v>
      </c>
      <c r="S44" s="27">
        <v>15</v>
      </c>
    </row>
    <row r="45" spans="2:19" s="249" customFormat="1">
      <c r="B45" s="248"/>
      <c r="C45" s="285"/>
      <c r="D45" s="286"/>
      <c r="E45" s="312" t="s">
        <v>1095</v>
      </c>
      <c r="F45" s="312"/>
      <c r="G45" s="312"/>
      <c r="H45" s="312"/>
      <c r="I45" s="312"/>
      <c r="J45" s="312"/>
      <c r="K45" s="312"/>
      <c r="L45" s="312"/>
      <c r="M45" s="312"/>
      <c r="N45" s="312"/>
      <c r="O45" s="312"/>
      <c r="P45" s="312"/>
      <c r="Q45" s="312"/>
      <c r="R45" s="312"/>
      <c r="S45" s="379" t="s">
        <v>383</v>
      </c>
    </row>
    <row r="46" spans="2:19" s="249" customFormat="1" ht="30">
      <c r="B46" s="28" t="s">
        <v>320</v>
      </c>
      <c r="C46" s="72" t="s">
        <v>1119</v>
      </c>
      <c r="D46" s="269" t="s">
        <v>164</v>
      </c>
      <c r="E46" s="27" t="s">
        <v>165</v>
      </c>
      <c r="F46" s="27" t="s">
        <v>166</v>
      </c>
      <c r="G46" s="26" t="s">
        <v>167</v>
      </c>
      <c r="H46" s="26" t="s">
        <v>429</v>
      </c>
      <c r="I46" s="26" t="s">
        <v>292</v>
      </c>
      <c r="J46" s="26" t="s">
        <v>293</v>
      </c>
      <c r="K46" s="26" t="s">
        <v>506</v>
      </c>
      <c r="L46" s="26" t="s">
        <v>294</v>
      </c>
      <c r="M46" s="26" t="s">
        <v>295</v>
      </c>
      <c r="N46" s="26" t="s">
        <v>168</v>
      </c>
      <c r="O46" s="27" t="s">
        <v>169</v>
      </c>
      <c r="P46" s="27" t="s">
        <v>170</v>
      </c>
      <c r="Q46" s="27" t="s">
        <v>171</v>
      </c>
      <c r="R46" s="27" t="s">
        <v>10</v>
      </c>
      <c r="S46" s="379"/>
    </row>
    <row r="47" spans="2:19" s="121" customFormat="1" ht="16.5" customHeight="1">
      <c r="B47" s="264" t="s">
        <v>470</v>
      </c>
      <c r="C47" s="23" t="s">
        <v>177</v>
      </c>
      <c r="D47" s="23"/>
      <c r="E47" s="278">
        <f t="shared" ref="E47:M47" si="9">E39</f>
        <v>0</v>
      </c>
      <c r="F47" s="278">
        <f t="shared" si="9"/>
        <v>0</v>
      </c>
      <c r="G47" s="278">
        <f t="shared" si="9"/>
        <v>0</v>
      </c>
      <c r="H47" s="278">
        <f t="shared" si="9"/>
        <v>0</v>
      </c>
      <c r="I47" s="278">
        <f t="shared" si="9"/>
        <v>0</v>
      </c>
      <c r="J47" s="278">
        <f t="shared" si="9"/>
        <v>0</v>
      </c>
      <c r="K47" s="278">
        <f t="shared" si="9"/>
        <v>0</v>
      </c>
      <c r="L47" s="278">
        <f t="shared" si="9"/>
        <v>0</v>
      </c>
      <c r="M47" s="278">
        <f t="shared" si="9"/>
        <v>0</v>
      </c>
      <c r="N47" s="278">
        <f>SUM(H47:M47)</f>
        <v>0</v>
      </c>
      <c r="O47" s="278">
        <f>O39</f>
        <v>0</v>
      </c>
      <c r="P47" s="278">
        <f>P39</f>
        <v>0</v>
      </c>
      <c r="Q47" s="278">
        <f>Q39</f>
        <v>0</v>
      </c>
      <c r="R47" s="278">
        <f t="shared" ref="R47:R53" si="10">SUM(N47:Q47)</f>
        <v>0</v>
      </c>
      <c r="S47" s="23"/>
    </row>
    <row r="48" spans="2:19" s="121" customFormat="1" ht="16.5" customHeight="1">
      <c r="B48" s="264" t="s">
        <v>471</v>
      </c>
      <c r="C48" s="23" t="s">
        <v>178</v>
      </c>
      <c r="D48" s="23"/>
      <c r="E48" s="277"/>
      <c r="F48" s="277"/>
      <c r="G48" s="277"/>
      <c r="H48" s="277"/>
      <c r="I48" s="277"/>
      <c r="J48" s="277"/>
      <c r="K48" s="277"/>
      <c r="L48" s="277"/>
      <c r="M48" s="277"/>
      <c r="N48" s="278">
        <f>SUM(H48:M48)</f>
        <v>0</v>
      </c>
      <c r="O48" s="277"/>
      <c r="P48" s="277"/>
      <c r="Q48" s="277"/>
      <c r="R48" s="278">
        <f t="shared" si="10"/>
        <v>0</v>
      </c>
      <c r="S48" s="23"/>
    </row>
    <row r="49" spans="2:19" s="121" customFormat="1" ht="16.5" customHeight="1">
      <c r="B49" s="264" t="s">
        <v>472</v>
      </c>
      <c r="C49" s="23" t="s">
        <v>179</v>
      </c>
      <c r="D49" s="23"/>
      <c r="E49" s="277"/>
      <c r="F49" s="277"/>
      <c r="G49" s="277"/>
      <c r="H49" s="277"/>
      <c r="I49" s="277"/>
      <c r="J49" s="277"/>
      <c r="K49" s="277"/>
      <c r="L49" s="277"/>
      <c r="M49" s="277"/>
      <c r="N49" s="278">
        <f>SUM(H49:M49)</f>
        <v>0</v>
      </c>
      <c r="O49" s="277"/>
      <c r="P49" s="277"/>
      <c r="Q49" s="277"/>
      <c r="R49" s="278">
        <f t="shared" si="10"/>
        <v>0</v>
      </c>
      <c r="S49" s="23"/>
    </row>
    <row r="50" spans="2:19" s="121" customFormat="1" ht="16.5" customHeight="1">
      <c r="B50" s="264" t="s">
        <v>473</v>
      </c>
      <c r="C50" s="23" t="s">
        <v>727</v>
      </c>
      <c r="D50" s="23"/>
      <c r="E50" s="277"/>
      <c r="F50" s="277"/>
      <c r="G50" s="277"/>
      <c r="H50" s="277"/>
      <c r="I50" s="277"/>
      <c r="J50" s="277"/>
      <c r="K50" s="277"/>
      <c r="L50" s="277"/>
      <c r="M50" s="277"/>
      <c r="N50" s="278">
        <f>SUM(H50:M50)</f>
        <v>0</v>
      </c>
      <c r="O50" s="277"/>
      <c r="P50" s="277"/>
      <c r="Q50" s="277"/>
      <c r="R50" s="278">
        <f t="shared" si="10"/>
        <v>0</v>
      </c>
      <c r="S50" s="23"/>
    </row>
    <row r="51" spans="2:19" s="121" customFormat="1" ht="16.5" customHeight="1">
      <c r="B51" s="264" t="s">
        <v>474</v>
      </c>
      <c r="C51" s="265" t="s">
        <v>800</v>
      </c>
      <c r="D51" s="23"/>
      <c r="E51" s="278">
        <f t="shared" ref="E51:Q51" si="11">SUM(E47:E50)</f>
        <v>0</v>
      </c>
      <c r="F51" s="278">
        <f t="shared" si="11"/>
        <v>0</v>
      </c>
      <c r="G51" s="278">
        <f t="shared" si="11"/>
        <v>0</v>
      </c>
      <c r="H51" s="278">
        <f t="shared" si="11"/>
        <v>0</v>
      </c>
      <c r="I51" s="278">
        <f t="shared" si="11"/>
        <v>0</v>
      </c>
      <c r="J51" s="278">
        <f t="shared" si="11"/>
        <v>0</v>
      </c>
      <c r="K51" s="278">
        <f t="shared" si="11"/>
        <v>0</v>
      </c>
      <c r="L51" s="278">
        <f t="shared" si="11"/>
        <v>0</v>
      </c>
      <c r="M51" s="278">
        <f t="shared" si="11"/>
        <v>0</v>
      </c>
      <c r="N51" s="278">
        <f t="shared" si="11"/>
        <v>0</v>
      </c>
      <c r="O51" s="278">
        <f t="shared" si="11"/>
        <v>0</v>
      </c>
      <c r="P51" s="278">
        <f t="shared" si="11"/>
        <v>0</v>
      </c>
      <c r="Q51" s="278">
        <f t="shared" si="11"/>
        <v>0</v>
      </c>
      <c r="R51" s="278">
        <f t="shared" si="10"/>
        <v>0</v>
      </c>
      <c r="S51" s="23"/>
    </row>
    <row r="52" spans="2:19" s="121" customFormat="1" ht="16.5" customHeight="1">
      <c r="B52" s="264" t="s">
        <v>475</v>
      </c>
      <c r="C52" s="18" t="s">
        <v>803</v>
      </c>
      <c r="D52" s="23"/>
      <c r="E52" s="277"/>
      <c r="F52" s="277"/>
      <c r="G52" s="277"/>
      <c r="H52" s="277"/>
      <c r="I52" s="277"/>
      <c r="J52" s="277"/>
      <c r="K52" s="277"/>
      <c r="L52" s="277"/>
      <c r="M52" s="277"/>
      <c r="N52" s="278">
        <f>SUM(H52:M52)</f>
        <v>0</v>
      </c>
      <c r="O52" s="277"/>
      <c r="P52" s="277"/>
      <c r="Q52" s="277"/>
      <c r="R52" s="278">
        <f t="shared" si="10"/>
        <v>0</v>
      </c>
      <c r="S52" s="23"/>
    </row>
    <row r="53" spans="2:19" s="121" customFormat="1">
      <c r="B53" s="264" t="s">
        <v>476</v>
      </c>
      <c r="C53" s="283" t="s">
        <v>804</v>
      </c>
      <c r="D53" s="275"/>
      <c r="E53" s="273"/>
      <c r="F53" s="273"/>
      <c r="G53" s="273"/>
      <c r="H53" s="273"/>
      <c r="I53" s="273"/>
      <c r="J53" s="273"/>
      <c r="K53" s="273"/>
      <c r="L53" s="273"/>
      <c r="M53" s="273"/>
      <c r="N53" s="284">
        <f>SUM(H53:M53)</f>
        <v>0</v>
      </c>
      <c r="O53" s="273"/>
      <c r="P53" s="273"/>
      <c r="Q53" s="273"/>
      <c r="R53" s="284">
        <f t="shared" si="10"/>
        <v>0</v>
      </c>
      <c r="S53" s="275"/>
    </row>
    <row r="54" spans="2:19">
      <c r="B54" s="291"/>
      <c r="C54" s="292"/>
      <c r="D54" s="121"/>
      <c r="E54" s="293"/>
      <c r="F54" s="293"/>
      <c r="G54" s="293"/>
      <c r="H54" s="293"/>
      <c r="I54" s="293"/>
      <c r="J54" s="293"/>
      <c r="K54" s="293"/>
      <c r="L54" s="293"/>
      <c r="M54" s="293"/>
      <c r="N54" s="293"/>
      <c r="O54" s="293"/>
      <c r="P54" s="293"/>
      <c r="Q54" s="293"/>
      <c r="R54" s="293"/>
    </row>
    <row r="55" spans="2:19">
      <c r="B55" s="291"/>
      <c r="C55" s="294"/>
      <c r="D55" s="121"/>
    </row>
    <row r="56" spans="2:19">
      <c r="B56" s="291"/>
      <c r="C56" s="294"/>
      <c r="D56" s="121"/>
    </row>
    <row r="57" spans="2:19" s="249" customFormat="1">
      <c r="C57" s="312" t="s">
        <v>1087</v>
      </c>
      <c r="D57" s="312"/>
      <c r="E57" s="312"/>
      <c r="F57" s="312"/>
      <c r="G57" s="312"/>
      <c r="H57" s="312"/>
      <c r="I57" s="312"/>
      <c r="J57" s="312"/>
      <c r="K57" s="312"/>
      <c r="L57" s="312"/>
      <c r="M57" s="312"/>
      <c r="N57" s="312"/>
      <c r="O57" s="312"/>
      <c r="P57" s="312"/>
      <c r="Q57" s="312"/>
      <c r="R57" s="312"/>
      <c r="S57" s="312"/>
    </row>
    <row r="58" spans="2:19" s="249" customFormat="1">
      <c r="C58" s="289" t="s">
        <v>405</v>
      </c>
      <c r="D58" s="290"/>
      <c r="E58" s="27">
        <v>1</v>
      </c>
      <c r="F58" s="27">
        <v>2</v>
      </c>
      <c r="G58" s="27">
        <v>3</v>
      </c>
      <c r="H58" s="27">
        <v>4</v>
      </c>
      <c r="I58" s="27">
        <v>5</v>
      </c>
      <c r="J58" s="27">
        <v>6</v>
      </c>
      <c r="K58" s="27">
        <v>7</v>
      </c>
      <c r="L58" s="27">
        <v>8</v>
      </c>
      <c r="M58" s="27">
        <v>9</v>
      </c>
      <c r="N58" s="27">
        <v>10</v>
      </c>
      <c r="O58" s="27">
        <v>11</v>
      </c>
      <c r="P58" s="27">
        <v>12</v>
      </c>
      <c r="Q58" s="27">
        <v>13</v>
      </c>
      <c r="R58" s="27">
        <v>14</v>
      </c>
      <c r="S58" s="27">
        <v>15</v>
      </c>
    </row>
    <row r="59" spans="2:19" s="249" customFormat="1" ht="30">
      <c r="B59" s="28" t="s">
        <v>320</v>
      </c>
      <c r="C59" s="72" t="s">
        <v>180</v>
      </c>
      <c r="D59" s="71" t="s">
        <v>164</v>
      </c>
      <c r="E59" s="73" t="s">
        <v>165</v>
      </c>
      <c r="F59" s="73" t="s">
        <v>166</v>
      </c>
      <c r="G59" s="29" t="s">
        <v>167</v>
      </c>
      <c r="H59" s="26" t="s">
        <v>429</v>
      </c>
      <c r="I59" s="26" t="s">
        <v>292</v>
      </c>
      <c r="J59" s="26" t="s">
        <v>293</v>
      </c>
      <c r="K59" s="26" t="s">
        <v>506</v>
      </c>
      <c r="L59" s="26" t="s">
        <v>294</v>
      </c>
      <c r="M59" s="26" t="s">
        <v>295</v>
      </c>
      <c r="N59" s="74" t="s">
        <v>168</v>
      </c>
      <c r="O59" s="27" t="s">
        <v>169</v>
      </c>
      <c r="P59" s="27" t="s">
        <v>170</v>
      </c>
      <c r="Q59" s="27" t="s">
        <v>171</v>
      </c>
      <c r="R59" s="75" t="s">
        <v>10</v>
      </c>
      <c r="S59" s="28" t="s">
        <v>383</v>
      </c>
    </row>
    <row r="60" spans="2:19" s="121" customFormat="1" ht="16.5" customHeight="1">
      <c r="B60" s="140" t="s">
        <v>477</v>
      </c>
      <c r="C60" s="23" t="s">
        <v>721</v>
      </c>
      <c r="D60" s="23"/>
      <c r="E60" s="295"/>
      <c r="F60" s="295"/>
      <c r="G60" s="295"/>
      <c r="H60" s="295"/>
      <c r="I60" s="295"/>
      <c r="J60" s="295"/>
      <c r="K60" s="295"/>
      <c r="L60" s="295"/>
      <c r="M60" s="295"/>
      <c r="N60" s="295"/>
      <c r="O60" s="295"/>
      <c r="P60" s="295"/>
      <c r="Q60" s="295"/>
      <c r="R60" s="295"/>
      <c r="S60" s="23"/>
    </row>
    <row r="61" spans="2:19" s="121" customFormat="1" ht="16.5" customHeight="1">
      <c r="B61" s="140" t="s">
        <v>478</v>
      </c>
      <c r="C61" s="23" t="s">
        <v>722</v>
      </c>
      <c r="D61" s="23"/>
      <c r="E61" s="277"/>
      <c r="F61" s="277"/>
      <c r="G61" s="277"/>
      <c r="H61" s="277"/>
      <c r="I61" s="277"/>
      <c r="J61" s="277"/>
      <c r="K61" s="277"/>
      <c r="L61" s="277"/>
      <c r="M61" s="277"/>
      <c r="N61" s="278">
        <f>SUM(H61:M61)</f>
        <v>0</v>
      </c>
      <c r="O61" s="277"/>
      <c r="P61" s="277"/>
      <c r="Q61" s="277"/>
      <c r="R61" s="278">
        <f>SUM(N61:Q61)</f>
        <v>0</v>
      </c>
      <c r="S61" s="23"/>
    </row>
    <row r="62" spans="2:19" s="121" customFormat="1" ht="16.5" customHeight="1">
      <c r="B62" s="140" t="s">
        <v>479</v>
      </c>
      <c r="C62" s="23" t="s">
        <v>181</v>
      </c>
      <c r="D62" s="23" t="s">
        <v>182</v>
      </c>
      <c r="E62" s="295"/>
      <c r="F62" s="295"/>
      <c r="G62" s="295"/>
      <c r="H62" s="295"/>
      <c r="I62" s="295"/>
      <c r="J62" s="295"/>
      <c r="K62" s="295"/>
      <c r="L62" s="295"/>
      <c r="M62" s="295"/>
      <c r="N62" s="295"/>
      <c r="O62" s="295"/>
      <c r="P62" s="295"/>
      <c r="Q62" s="295"/>
      <c r="R62" s="295"/>
      <c r="S62" s="23"/>
    </row>
    <row r="63" spans="2:19" s="121" customFormat="1">
      <c r="B63" s="140" t="s">
        <v>480</v>
      </c>
      <c r="C63" s="23" t="s">
        <v>183</v>
      </c>
      <c r="D63" s="23" t="s">
        <v>184</v>
      </c>
      <c r="E63" s="295"/>
      <c r="F63" s="295"/>
      <c r="G63" s="295"/>
      <c r="H63" s="295"/>
      <c r="I63" s="295"/>
      <c r="J63" s="295"/>
      <c r="K63" s="295"/>
      <c r="L63" s="295"/>
      <c r="M63" s="295"/>
      <c r="N63" s="295"/>
      <c r="O63" s="295"/>
      <c r="P63" s="295"/>
      <c r="Q63" s="295"/>
      <c r="R63" s="295"/>
      <c r="S63" s="23"/>
    </row>
    <row r="64" spans="2:19" s="121" customFormat="1">
      <c r="B64" s="140" t="s">
        <v>481</v>
      </c>
      <c r="C64" s="23" t="s">
        <v>185</v>
      </c>
      <c r="D64" s="23" t="s">
        <v>186</v>
      </c>
      <c r="E64" s="295"/>
      <c r="F64" s="295"/>
      <c r="G64" s="295"/>
      <c r="H64" s="295"/>
      <c r="I64" s="295"/>
      <c r="J64" s="295"/>
      <c r="K64" s="295"/>
      <c r="L64" s="295"/>
      <c r="M64" s="295"/>
      <c r="N64" s="295"/>
      <c r="O64" s="295"/>
      <c r="P64" s="295"/>
      <c r="Q64" s="295"/>
      <c r="R64" s="295"/>
      <c r="S64" s="23"/>
    </row>
    <row r="65" spans="2:19">
      <c r="C65" s="15"/>
      <c r="E65" s="19"/>
      <c r="F65" s="19"/>
    </row>
    <row r="66" spans="2:19">
      <c r="C66" s="15"/>
      <c r="E66" s="19"/>
      <c r="F66" s="19"/>
    </row>
    <row r="67" spans="2:19">
      <c r="C67" s="15"/>
      <c r="F67" s="19"/>
    </row>
    <row r="68" spans="2:19" s="249" customFormat="1">
      <c r="C68" s="312" t="s">
        <v>1088</v>
      </c>
      <c r="D68" s="375"/>
      <c r="E68" s="375"/>
      <c r="F68" s="375"/>
      <c r="G68" s="375"/>
      <c r="H68" s="375"/>
      <c r="I68" s="375"/>
      <c r="J68" s="375"/>
      <c r="K68" s="375"/>
      <c r="L68" s="375"/>
      <c r="M68" s="375"/>
      <c r="N68" s="375"/>
      <c r="O68" s="375"/>
      <c r="P68" s="375"/>
      <c r="Q68" s="375"/>
      <c r="R68" s="375"/>
      <c r="S68" s="376"/>
    </row>
    <row r="69" spans="2:19" s="249" customFormat="1">
      <c r="C69" s="289" t="s">
        <v>405</v>
      </c>
      <c r="D69" s="290"/>
      <c r="E69" s="27">
        <v>1</v>
      </c>
      <c r="F69" s="27">
        <v>2</v>
      </c>
      <c r="G69" s="27">
        <v>3</v>
      </c>
      <c r="H69" s="27">
        <v>4</v>
      </c>
      <c r="I69" s="27">
        <v>5</v>
      </c>
      <c r="J69" s="27">
        <v>6</v>
      </c>
      <c r="K69" s="27">
        <v>7</v>
      </c>
      <c r="L69" s="27">
        <v>8</v>
      </c>
      <c r="M69" s="27">
        <v>9</v>
      </c>
      <c r="N69" s="27">
        <v>10</v>
      </c>
      <c r="O69" s="27">
        <v>11</v>
      </c>
      <c r="P69" s="27">
        <v>12</v>
      </c>
      <c r="Q69" s="27">
        <v>13</v>
      </c>
      <c r="R69" s="27">
        <v>14</v>
      </c>
      <c r="S69" s="27">
        <v>15</v>
      </c>
    </row>
    <row r="70" spans="2:19" s="249" customFormat="1" ht="16.5" customHeight="1">
      <c r="B70" s="248"/>
      <c r="C70" s="285"/>
      <c r="D70" s="286"/>
      <c r="E70" s="374" t="s">
        <v>187</v>
      </c>
      <c r="F70" s="375"/>
      <c r="G70" s="375"/>
      <c r="H70" s="375"/>
      <c r="I70" s="375"/>
      <c r="J70" s="375"/>
      <c r="K70" s="375"/>
      <c r="L70" s="375"/>
      <c r="M70" s="375"/>
      <c r="N70" s="375"/>
      <c r="O70" s="375"/>
      <c r="P70" s="375"/>
      <c r="Q70" s="375"/>
      <c r="R70" s="375"/>
      <c r="S70" s="380" t="s">
        <v>383</v>
      </c>
    </row>
    <row r="71" spans="2:19" s="249" customFormat="1" ht="30">
      <c r="B71" s="28" t="s">
        <v>320</v>
      </c>
      <c r="C71" s="72" t="s">
        <v>188</v>
      </c>
      <c r="D71" s="72" t="s">
        <v>164</v>
      </c>
      <c r="E71" s="76" t="s">
        <v>165</v>
      </c>
      <c r="F71" s="76" t="s">
        <v>166</v>
      </c>
      <c r="G71" s="77" t="s">
        <v>167</v>
      </c>
      <c r="H71" s="29" t="s">
        <v>429</v>
      </c>
      <c r="I71" s="29" t="s">
        <v>292</v>
      </c>
      <c r="J71" s="29" t="s">
        <v>293</v>
      </c>
      <c r="K71" s="29" t="s">
        <v>506</v>
      </c>
      <c r="L71" s="29" t="s">
        <v>294</v>
      </c>
      <c r="M71" s="29" t="s">
        <v>295</v>
      </c>
      <c r="N71" s="78" t="s">
        <v>168</v>
      </c>
      <c r="O71" s="79" t="s">
        <v>169</v>
      </c>
      <c r="P71" s="79" t="s">
        <v>170</v>
      </c>
      <c r="Q71" s="79" t="s">
        <v>171</v>
      </c>
      <c r="R71" s="77" t="s">
        <v>10</v>
      </c>
      <c r="S71" s="382"/>
    </row>
    <row r="72" spans="2:19" s="121" customFormat="1" ht="16.5" customHeight="1">
      <c r="B72" s="264" t="s">
        <v>482</v>
      </c>
      <c r="C72" s="23" t="s">
        <v>189</v>
      </c>
      <c r="D72" s="18" t="s">
        <v>190</v>
      </c>
      <c r="E72" s="296"/>
      <c r="F72" s="296"/>
      <c r="G72" s="296"/>
      <c r="H72" s="296"/>
      <c r="I72" s="296"/>
      <c r="J72" s="296"/>
      <c r="K72" s="296"/>
      <c r="L72" s="296"/>
      <c r="M72" s="296"/>
      <c r="N72" s="276"/>
      <c r="O72" s="296"/>
      <c r="P72" s="296"/>
      <c r="Q72" s="296"/>
      <c r="R72" s="276"/>
      <c r="S72" s="141"/>
    </row>
    <row r="73" spans="2:19" s="121" customFormat="1" ht="16.5" customHeight="1">
      <c r="B73" s="264" t="s">
        <v>483</v>
      </c>
      <c r="C73" s="23" t="s">
        <v>189</v>
      </c>
      <c r="D73" s="18" t="s">
        <v>1167</v>
      </c>
      <c r="E73" s="296"/>
      <c r="F73" s="296"/>
      <c r="G73" s="296"/>
      <c r="H73" s="296"/>
      <c r="I73" s="296"/>
      <c r="J73" s="296"/>
      <c r="K73" s="296"/>
      <c r="L73" s="296"/>
      <c r="M73" s="296"/>
      <c r="N73" s="276"/>
      <c r="O73" s="296"/>
      <c r="P73" s="296"/>
      <c r="Q73" s="296"/>
      <c r="R73" s="276"/>
      <c r="S73" s="141"/>
    </row>
    <row r="74" spans="2:19" s="121" customFormat="1" ht="16.5" customHeight="1">
      <c r="B74" s="264" t="s">
        <v>484</v>
      </c>
      <c r="C74" s="23" t="s">
        <v>189</v>
      </c>
      <c r="D74" s="18" t="s">
        <v>191</v>
      </c>
      <c r="E74" s="296"/>
      <c r="F74" s="296"/>
      <c r="G74" s="296"/>
      <c r="H74" s="296"/>
      <c r="I74" s="296"/>
      <c r="J74" s="296"/>
      <c r="K74" s="296"/>
      <c r="L74" s="296"/>
      <c r="M74" s="296"/>
      <c r="N74" s="276"/>
      <c r="O74" s="296"/>
      <c r="P74" s="296"/>
      <c r="Q74" s="296"/>
      <c r="R74" s="276"/>
      <c r="S74" s="141"/>
    </row>
    <row r="75" spans="2:19" s="121" customFormat="1" ht="16.5" customHeight="1">
      <c r="B75" s="264" t="s">
        <v>485</v>
      </c>
      <c r="C75" s="23" t="s">
        <v>189</v>
      </c>
      <c r="D75" s="265" t="s">
        <v>1173</v>
      </c>
      <c r="E75" s="297">
        <f>SUM(E72:E73)</f>
        <v>0</v>
      </c>
      <c r="F75" s="297">
        <f>SUM(F72:F73)</f>
        <v>0</v>
      </c>
      <c r="G75" s="297">
        <f>SUM(G72:G73)</f>
        <v>0</v>
      </c>
      <c r="H75" s="297">
        <f t="shared" ref="H75:L75" si="12">SUM(H72:H73)</f>
        <v>0</v>
      </c>
      <c r="I75" s="297">
        <f t="shared" si="12"/>
        <v>0</v>
      </c>
      <c r="J75" s="297">
        <f t="shared" si="12"/>
        <v>0</v>
      </c>
      <c r="K75" s="297">
        <f t="shared" si="12"/>
        <v>0</v>
      </c>
      <c r="L75" s="297">
        <f t="shared" si="12"/>
        <v>0</v>
      </c>
      <c r="M75" s="297">
        <f>SUM(M72:M73)</f>
        <v>0</v>
      </c>
      <c r="N75" s="276"/>
      <c r="O75" s="297">
        <f>SUM(O72:O73)</f>
        <v>0</v>
      </c>
      <c r="P75" s="297">
        <f>SUM(P72:P73)</f>
        <v>0</v>
      </c>
      <c r="Q75" s="297">
        <f>SUM(Q72:Q73)</f>
        <v>0</v>
      </c>
      <c r="R75" s="276"/>
      <c r="S75" s="141"/>
    </row>
    <row r="76" spans="2:19" s="121" customFormat="1" ht="16.5" customHeight="1">
      <c r="B76" s="264" t="s">
        <v>486</v>
      </c>
      <c r="C76" s="23" t="s">
        <v>192</v>
      </c>
      <c r="D76" s="18" t="s">
        <v>193</v>
      </c>
      <c r="E76" s="296"/>
      <c r="F76" s="296"/>
      <c r="G76" s="296"/>
      <c r="H76" s="296"/>
      <c r="I76" s="296"/>
      <c r="J76" s="296"/>
      <c r="K76" s="296"/>
      <c r="L76" s="296"/>
      <c r="M76" s="296"/>
      <c r="N76" s="276"/>
      <c r="O76" s="296"/>
      <c r="P76" s="296"/>
      <c r="Q76" s="296"/>
      <c r="R76" s="276"/>
      <c r="S76" s="141"/>
    </row>
    <row r="77" spans="2:19" s="121" customFormat="1" ht="16.5" customHeight="1">
      <c r="B77" s="264" t="s">
        <v>487</v>
      </c>
      <c r="C77" s="23" t="s">
        <v>192</v>
      </c>
      <c r="D77" s="18" t="s">
        <v>1168</v>
      </c>
      <c r="E77" s="296"/>
      <c r="F77" s="296"/>
      <c r="G77" s="296"/>
      <c r="H77" s="296"/>
      <c r="I77" s="296"/>
      <c r="J77" s="296"/>
      <c r="K77" s="296"/>
      <c r="L77" s="296"/>
      <c r="M77" s="296"/>
      <c r="N77" s="276"/>
      <c r="O77" s="296"/>
      <c r="P77" s="296"/>
      <c r="Q77" s="296"/>
      <c r="R77" s="276"/>
      <c r="S77" s="141"/>
    </row>
    <row r="78" spans="2:19" s="121" customFormat="1" ht="16.5" customHeight="1">
      <c r="B78" s="264" t="s">
        <v>488</v>
      </c>
      <c r="C78" s="23" t="s">
        <v>192</v>
      </c>
      <c r="D78" s="18" t="s">
        <v>194</v>
      </c>
      <c r="E78" s="296"/>
      <c r="F78" s="296"/>
      <c r="G78" s="296"/>
      <c r="H78" s="296"/>
      <c r="I78" s="296"/>
      <c r="J78" s="296"/>
      <c r="K78" s="296"/>
      <c r="L78" s="296"/>
      <c r="M78" s="296"/>
      <c r="N78" s="276"/>
      <c r="O78" s="296"/>
      <c r="P78" s="296"/>
      <c r="Q78" s="296"/>
      <c r="R78" s="276"/>
      <c r="S78" s="141"/>
    </row>
    <row r="79" spans="2:19" s="121" customFormat="1" ht="16.5" customHeight="1">
      <c r="B79" s="264" t="s">
        <v>489</v>
      </c>
      <c r="C79" s="23" t="s">
        <v>192</v>
      </c>
      <c r="D79" s="265" t="s">
        <v>1174</v>
      </c>
      <c r="E79" s="297">
        <f>SUM(E76:E77)</f>
        <v>0</v>
      </c>
      <c r="F79" s="297">
        <f>SUM(F76:F77)</f>
        <v>0</v>
      </c>
      <c r="G79" s="297">
        <f>SUM(G76:G77)</f>
        <v>0</v>
      </c>
      <c r="H79" s="297">
        <f t="shared" ref="H79:L79" si="13">SUM(H76:H77)</f>
        <v>0</v>
      </c>
      <c r="I79" s="297">
        <f t="shared" si="13"/>
        <v>0</v>
      </c>
      <c r="J79" s="297">
        <f t="shared" si="13"/>
        <v>0</v>
      </c>
      <c r="K79" s="297">
        <f t="shared" si="13"/>
        <v>0</v>
      </c>
      <c r="L79" s="297">
        <f t="shared" si="13"/>
        <v>0</v>
      </c>
      <c r="M79" s="297">
        <f>SUM(M76:M77)</f>
        <v>0</v>
      </c>
      <c r="N79" s="276"/>
      <c r="O79" s="297">
        <f>SUM(O76:O77)</f>
        <v>0</v>
      </c>
      <c r="P79" s="297">
        <f>SUM(P76:P77)</f>
        <v>0</v>
      </c>
      <c r="Q79" s="297">
        <f>SUM(Q76:Q77)</f>
        <v>0</v>
      </c>
      <c r="R79" s="276"/>
      <c r="S79" s="141"/>
    </row>
    <row r="80" spans="2:19" s="121" customFormat="1" ht="16.5" customHeight="1">
      <c r="B80" s="264" t="s">
        <v>490</v>
      </c>
      <c r="C80" s="23" t="s">
        <v>195</v>
      </c>
      <c r="D80" s="18" t="s">
        <v>196</v>
      </c>
      <c r="E80" s="296"/>
      <c r="F80" s="296"/>
      <c r="G80" s="296"/>
      <c r="H80" s="296"/>
      <c r="I80" s="296"/>
      <c r="J80" s="296"/>
      <c r="K80" s="296"/>
      <c r="L80" s="296"/>
      <c r="M80" s="296"/>
      <c r="N80" s="276"/>
      <c r="O80" s="296"/>
      <c r="P80" s="296"/>
      <c r="Q80" s="296"/>
      <c r="R80" s="276"/>
      <c r="S80" s="141"/>
    </row>
    <row r="81" spans="2:19" s="121" customFormat="1" ht="16.5" customHeight="1">
      <c r="B81" s="264" t="s">
        <v>491</v>
      </c>
      <c r="C81" s="23" t="s">
        <v>197</v>
      </c>
      <c r="D81" s="18" t="s">
        <v>190</v>
      </c>
      <c r="E81" s="296"/>
      <c r="F81" s="296"/>
      <c r="G81" s="296"/>
      <c r="H81" s="296"/>
      <c r="I81" s="296"/>
      <c r="J81" s="296"/>
      <c r="K81" s="296"/>
      <c r="L81" s="296"/>
      <c r="M81" s="296"/>
      <c r="N81" s="276"/>
      <c r="O81" s="296"/>
      <c r="P81" s="296"/>
      <c r="Q81" s="296"/>
      <c r="R81" s="276"/>
      <c r="S81" s="141"/>
    </row>
    <row r="82" spans="2:19" s="121" customFormat="1" ht="16.5" customHeight="1">
      <c r="B82" s="264" t="s">
        <v>492</v>
      </c>
      <c r="C82" s="23" t="s">
        <v>197</v>
      </c>
      <c r="D82" s="18" t="s">
        <v>1167</v>
      </c>
      <c r="E82" s="296"/>
      <c r="F82" s="296"/>
      <c r="G82" s="296"/>
      <c r="H82" s="296"/>
      <c r="I82" s="296"/>
      <c r="J82" s="296"/>
      <c r="K82" s="296"/>
      <c r="L82" s="296"/>
      <c r="M82" s="296"/>
      <c r="N82" s="276"/>
      <c r="O82" s="296"/>
      <c r="P82" s="296"/>
      <c r="Q82" s="296"/>
      <c r="R82" s="276"/>
      <c r="S82" s="141"/>
    </row>
    <row r="83" spans="2:19" s="121" customFormat="1" ht="16.5" customHeight="1">
      <c r="B83" s="264" t="s">
        <v>493</v>
      </c>
      <c r="C83" s="23" t="s">
        <v>197</v>
      </c>
      <c r="D83" s="18" t="s">
        <v>191</v>
      </c>
      <c r="E83" s="296"/>
      <c r="F83" s="296"/>
      <c r="G83" s="296"/>
      <c r="H83" s="296"/>
      <c r="I83" s="296"/>
      <c r="J83" s="296"/>
      <c r="K83" s="296"/>
      <c r="L83" s="296"/>
      <c r="M83" s="296"/>
      <c r="N83" s="276"/>
      <c r="O83" s="296"/>
      <c r="P83" s="296"/>
      <c r="Q83" s="296"/>
      <c r="R83" s="276"/>
      <c r="S83" s="141"/>
    </row>
    <row r="84" spans="2:19" s="121" customFormat="1" ht="16.5" customHeight="1">
      <c r="B84" s="264" t="s">
        <v>494</v>
      </c>
      <c r="C84" s="23" t="s">
        <v>197</v>
      </c>
      <c r="D84" s="265" t="s">
        <v>1173</v>
      </c>
      <c r="E84" s="297">
        <f>SUM(E81:E82)</f>
        <v>0</v>
      </c>
      <c r="F84" s="297">
        <f>SUM(F81:F82)</f>
        <v>0</v>
      </c>
      <c r="G84" s="297">
        <f>SUM(G81:G82)</f>
        <v>0</v>
      </c>
      <c r="H84" s="297">
        <f>SUM(H81:H82)</f>
        <v>0</v>
      </c>
      <c r="I84" s="297">
        <f t="shared" ref="I84:L84" si="14">SUM(I81:I82)</f>
        <v>0</v>
      </c>
      <c r="J84" s="297">
        <f t="shared" si="14"/>
        <v>0</v>
      </c>
      <c r="K84" s="297">
        <f t="shared" si="14"/>
        <v>0</v>
      </c>
      <c r="L84" s="297">
        <f t="shared" si="14"/>
        <v>0</v>
      </c>
      <c r="M84" s="297">
        <f>SUM(M81:M82)</f>
        <v>0</v>
      </c>
      <c r="N84" s="276"/>
      <c r="O84" s="297">
        <f>SUM(O81:O82)</f>
        <v>0</v>
      </c>
      <c r="P84" s="297">
        <f>SUM(P81:P82)</f>
        <v>0</v>
      </c>
      <c r="Q84" s="297">
        <f>SUM(Q81:Q82)</f>
        <v>0</v>
      </c>
      <c r="R84" s="276"/>
      <c r="S84" s="141"/>
    </row>
    <row r="85" spans="2:19" s="121" customFormat="1" ht="16.5" customHeight="1">
      <c r="B85" s="264" t="s">
        <v>1079</v>
      </c>
      <c r="C85" s="23" t="s">
        <v>197</v>
      </c>
      <c r="D85" s="18" t="s">
        <v>1175</v>
      </c>
      <c r="E85" s="296"/>
      <c r="F85" s="296"/>
      <c r="G85" s="296"/>
      <c r="H85" s="296"/>
      <c r="I85" s="296"/>
      <c r="J85" s="296"/>
      <c r="K85" s="296"/>
      <c r="L85" s="296"/>
      <c r="M85" s="296"/>
      <c r="N85" s="276"/>
      <c r="O85" s="296"/>
      <c r="P85" s="296"/>
      <c r="Q85" s="296"/>
      <c r="R85" s="276"/>
      <c r="S85" s="141"/>
    </row>
    <row r="86" spans="2:19" s="121" customFormat="1" ht="16.5" customHeight="1">
      <c r="B86" s="264" t="s">
        <v>1080</v>
      </c>
      <c r="C86" s="23" t="s">
        <v>197</v>
      </c>
      <c r="D86" s="18" t="s">
        <v>1177</v>
      </c>
      <c r="E86" s="296"/>
      <c r="F86" s="296"/>
      <c r="G86" s="296"/>
      <c r="H86" s="296"/>
      <c r="I86" s="296"/>
      <c r="J86" s="296"/>
      <c r="K86" s="296"/>
      <c r="L86" s="296"/>
      <c r="M86" s="296"/>
      <c r="N86" s="276"/>
      <c r="O86" s="296"/>
      <c r="P86" s="296"/>
      <c r="Q86" s="296"/>
      <c r="R86" s="276"/>
      <c r="S86" s="141"/>
    </row>
    <row r="87" spans="2:19" s="121" customFormat="1" ht="16.5" customHeight="1">
      <c r="B87" s="264" t="s">
        <v>1081</v>
      </c>
      <c r="C87" s="23" t="s">
        <v>198</v>
      </c>
      <c r="D87" s="18" t="s">
        <v>193</v>
      </c>
      <c r="E87" s="296"/>
      <c r="F87" s="296"/>
      <c r="G87" s="296"/>
      <c r="H87" s="296"/>
      <c r="I87" s="296"/>
      <c r="J87" s="296"/>
      <c r="K87" s="296"/>
      <c r="L87" s="296"/>
      <c r="M87" s="296"/>
      <c r="N87" s="276"/>
      <c r="O87" s="296"/>
      <c r="P87" s="296"/>
      <c r="Q87" s="296"/>
      <c r="R87" s="276"/>
      <c r="S87" s="141"/>
    </row>
    <row r="88" spans="2:19" s="121" customFormat="1" ht="16.5" customHeight="1">
      <c r="B88" s="264" t="s">
        <v>1169</v>
      </c>
      <c r="C88" s="23" t="s">
        <v>198</v>
      </c>
      <c r="D88" s="18" t="s">
        <v>1168</v>
      </c>
      <c r="E88" s="296"/>
      <c r="F88" s="296"/>
      <c r="G88" s="296"/>
      <c r="H88" s="296"/>
      <c r="I88" s="296"/>
      <c r="J88" s="296"/>
      <c r="K88" s="296"/>
      <c r="L88" s="296"/>
      <c r="M88" s="296"/>
      <c r="N88" s="276"/>
      <c r="O88" s="296"/>
      <c r="P88" s="296"/>
      <c r="Q88" s="296"/>
      <c r="R88" s="276"/>
      <c r="S88" s="141"/>
    </row>
    <row r="89" spans="2:19" s="121" customFormat="1" ht="16.5" customHeight="1">
      <c r="B89" s="264" t="s">
        <v>1170</v>
      </c>
      <c r="C89" s="23" t="s">
        <v>198</v>
      </c>
      <c r="D89" s="18" t="s">
        <v>194</v>
      </c>
      <c r="E89" s="296"/>
      <c r="F89" s="296"/>
      <c r="G89" s="296"/>
      <c r="H89" s="296"/>
      <c r="I89" s="296"/>
      <c r="J89" s="296"/>
      <c r="K89" s="296"/>
      <c r="L89" s="296"/>
      <c r="M89" s="296"/>
      <c r="N89" s="276"/>
      <c r="O89" s="296"/>
      <c r="P89" s="296"/>
      <c r="Q89" s="296"/>
      <c r="R89" s="276"/>
      <c r="S89" s="141"/>
    </row>
    <row r="90" spans="2:19" s="121" customFormat="1" ht="16.5" customHeight="1">
      <c r="B90" s="264" t="s">
        <v>1171</v>
      </c>
      <c r="C90" s="23" t="s">
        <v>198</v>
      </c>
      <c r="D90" s="265" t="s">
        <v>1174</v>
      </c>
      <c r="E90" s="297">
        <f t="shared" ref="E90:J90" si="15">SUM(E87:E88)</f>
        <v>0</v>
      </c>
      <c r="F90" s="297">
        <f t="shared" si="15"/>
        <v>0</v>
      </c>
      <c r="G90" s="297">
        <f t="shared" si="15"/>
        <v>0</v>
      </c>
      <c r="H90" s="297">
        <f t="shared" si="15"/>
        <v>0</v>
      </c>
      <c r="I90" s="297">
        <f t="shared" si="15"/>
        <v>0</v>
      </c>
      <c r="J90" s="297">
        <f t="shared" si="15"/>
        <v>0</v>
      </c>
      <c r="K90" s="297">
        <f t="shared" ref="K90:M90" si="16">SUM(K87:K88)</f>
        <v>0</v>
      </c>
      <c r="L90" s="297">
        <f t="shared" si="16"/>
        <v>0</v>
      </c>
      <c r="M90" s="297">
        <f t="shared" si="16"/>
        <v>0</v>
      </c>
      <c r="N90" s="276"/>
      <c r="O90" s="297">
        <f>SUM(O87:O88)</f>
        <v>0</v>
      </c>
      <c r="P90" s="297">
        <f>SUM(P87:P88)</f>
        <v>0</v>
      </c>
      <c r="Q90" s="297">
        <f>SUM(Q87:Q88)</f>
        <v>0</v>
      </c>
      <c r="R90" s="276"/>
      <c r="S90" s="141"/>
    </row>
    <row r="91" spans="2:19" s="121" customFormat="1">
      <c r="B91" s="264" t="s">
        <v>1172</v>
      </c>
      <c r="C91" s="23" t="s">
        <v>199</v>
      </c>
      <c r="D91" s="18" t="s">
        <v>200</v>
      </c>
      <c r="E91" s="296"/>
      <c r="F91" s="296"/>
      <c r="G91" s="296"/>
      <c r="H91" s="296"/>
      <c r="I91" s="296"/>
      <c r="J91" s="296"/>
      <c r="K91" s="296"/>
      <c r="L91" s="296"/>
      <c r="M91" s="296"/>
      <c r="N91" s="276"/>
      <c r="O91" s="296"/>
      <c r="P91" s="296"/>
      <c r="Q91" s="296"/>
      <c r="R91" s="276"/>
      <c r="S91" s="141"/>
    </row>
    <row r="92" spans="2:19" s="121" customFormat="1">
      <c r="B92" s="264" t="s">
        <v>1176</v>
      </c>
      <c r="C92" s="23" t="s">
        <v>199</v>
      </c>
      <c r="D92" s="18" t="s">
        <v>201</v>
      </c>
      <c r="E92" s="298"/>
      <c r="F92" s="298"/>
      <c r="G92" s="298"/>
      <c r="H92" s="298"/>
      <c r="I92" s="298"/>
      <c r="J92" s="298"/>
      <c r="K92" s="298"/>
      <c r="L92" s="298"/>
      <c r="M92" s="298"/>
      <c r="N92" s="276"/>
      <c r="O92" s="298"/>
      <c r="P92" s="298"/>
      <c r="Q92" s="298"/>
      <c r="R92" s="276"/>
      <c r="S92" s="141"/>
    </row>
    <row r="101" spans="3:3"/>
    <row r="102" spans="3:3">
      <c r="C102" s="267"/>
    </row>
    <row r="104" spans="3:3" ht="15" customHeight="1">
      <c r="C104" s="267"/>
    </row>
  </sheetData>
  <mergeCells count="13">
    <mergeCell ref="E70:R70"/>
    <mergeCell ref="S45:S46"/>
    <mergeCell ref="S30:S31"/>
    <mergeCell ref="E30:R30"/>
    <mergeCell ref="S70:S71"/>
    <mergeCell ref="C43:S43"/>
    <mergeCell ref="C57:S57"/>
    <mergeCell ref="C68:S68"/>
    <mergeCell ref="C6:S6"/>
    <mergeCell ref="E45:R45"/>
    <mergeCell ref="E8:R8"/>
    <mergeCell ref="S8:S9"/>
    <mergeCell ref="C28:S28"/>
  </mergeCells>
  <phoneticPr fontId="10" type="noConversion"/>
  <pageMargins left="0.7" right="0.7" top="0.75" bottom="0.75"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4C8EDFC-D701-4790-91B8-159688C076E9}">
          <x14:formula1>
            <xm:f>'Dropdown options'!$B$3:$B$21</xm:f>
          </x14:formula1>
          <xm:sqref>S60:S64 S47:S56 S32:S36 S38:S39 S10:S24 S72:S92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1100-0DF5-4A60-89B8-0D72A7DE9F22}">
  <dimension ref="B2:S105"/>
  <sheetViews>
    <sheetView zoomScaleNormal="100" workbookViewId="0">
      <selection sqref="A1:XFD1048576"/>
    </sheetView>
  </sheetViews>
  <sheetFormatPr defaultRowHeight="15"/>
  <cols>
    <col min="2" max="2" width="16.28515625" customWidth="1"/>
    <col min="3" max="3" width="42.5703125" customWidth="1"/>
    <col min="4" max="4" width="21.7109375" customWidth="1"/>
    <col min="5" max="5" width="23.7109375" customWidth="1"/>
    <col min="6" max="6" width="40.42578125" customWidth="1"/>
    <col min="7" max="12" width="8.7109375" customWidth="1"/>
  </cols>
  <sheetData>
    <row r="2" spans="2:19" ht="26.25">
      <c r="B2" s="112" t="s">
        <v>981</v>
      </c>
    </row>
    <row r="4" spans="2:19" ht="26.25">
      <c r="B4" s="112" t="s">
        <v>246</v>
      </c>
    </row>
    <row r="5" spans="2:19" ht="15" customHeight="1">
      <c r="B5" s="112"/>
    </row>
    <row r="6" spans="2:19" ht="15" customHeight="1">
      <c r="B6" s="24"/>
      <c r="C6" s="395" t="s">
        <v>1122</v>
      </c>
      <c r="D6" s="395"/>
      <c r="E6" s="395"/>
      <c r="F6" s="395"/>
      <c r="G6" s="395"/>
      <c r="H6" s="395"/>
      <c r="I6" s="395"/>
      <c r="J6" s="395"/>
      <c r="K6" s="395"/>
      <c r="L6" s="395"/>
      <c r="M6" s="396"/>
      <c r="N6" s="38"/>
      <c r="O6" s="38"/>
      <c r="P6" s="38"/>
      <c r="Q6" s="38"/>
      <c r="R6" s="38"/>
      <c r="S6" s="38"/>
    </row>
    <row r="7" spans="2:19">
      <c r="B7" s="3"/>
      <c r="C7" s="394" t="s">
        <v>405</v>
      </c>
      <c r="D7" s="394"/>
      <c r="E7" s="250"/>
      <c r="F7" s="251"/>
      <c r="G7" s="239">
        <v>1</v>
      </c>
      <c r="H7" s="252">
        <v>2</v>
      </c>
      <c r="I7" s="252">
        <v>3</v>
      </c>
      <c r="J7" s="252">
        <v>4</v>
      </c>
      <c r="K7" s="252">
        <v>5</v>
      </c>
      <c r="L7" s="252">
        <v>6</v>
      </c>
      <c r="M7" s="252">
        <v>7</v>
      </c>
      <c r="N7" s="12"/>
      <c r="O7" s="12"/>
      <c r="P7" s="12"/>
      <c r="Q7" s="12"/>
      <c r="R7" s="12"/>
      <c r="S7" s="12"/>
    </row>
    <row r="8" spans="2:19" ht="14.25" customHeight="1">
      <c r="B8" s="248"/>
      <c r="C8" s="240"/>
      <c r="D8" s="234"/>
      <c r="E8" s="234"/>
      <c r="F8" s="234"/>
      <c r="G8" s="395" t="s">
        <v>1096</v>
      </c>
      <c r="H8" s="397"/>
      <c r="I8" s="397"/>
      <c r="J8" s="397"/>
      <c r="K8" s="397"/>
      <c r="L8" s="397"/>
      <c r="M8" s="398"/>
    </row>
    <row r="9" spans="2:19" ht="29.25" customHeight="1">
      <c r="B9" s="28" t="s">
        <v>320</v>
      </c>
      <c r="C9" s="236"/>
      <c r="D9" s="237" t="s">
        <v>658</v>
      </c>
      <c r="E9" s="237" t="s">
        <v>659</v>
      </c>
      <c r="F9" s="237" t="s">
        <v>34</v>
      </c>
      <c r="G9" s="217" t="s">
        <v>291</v>
      </c>
      <c r="H9" s="34" t="s">
        <v>292</v>
      </c>
      <c r="I9" s="34" t="s">
        <v>293</v>
      </c>
      <c r="J9" s="34" t="s">
        <v>506</v>
      </c>
      <c r="K9" s="34" t="s">
        <v>294</v>
      </c>
      <c r="L9" s="34" t="s">
        <v>295</v>
      </c>
      <c r="M9" s="34" t="s">
        <v>6</v>
      </c>
    </row>
    <row r="10" spans="2:19">
      <c r="B10" s="62" t="s">
        <v>601</v>
      </c>
      <c r="C10" s="401" t="s">
        <v>720</v>
      </c>
      <c r="D10" s="392" t="s">
        <v>202</v>
      </c>
      <c r="E10" s="392" t="s">
        <v>99</v>
      </c>
      <c r="F10" s="63" t="s">
        <v>0</v>
      </c>
      <c r="G10" s="241"/>
      <c r="H10" s="241"/>
      <c r="I10" s="241"/>
      <c r="J10" s="241"/>
      <c r="K10" s="241"/>
      <c r="L10" s="241"/>
      <c r="M10" s="57">
        <f>SUM(G10:L10)</f>
        <v>0</v>
      </c>
      <c r="O10" s="25"/>
    </row>
    <row r="11" spans="2:19">
      <c r="B11" s="62" t="s">
        <v>602</v>
      </c>
      <c r="C11" s="401"/>
      <c r="D11" s="392"/>
      <c r="E11" s="392"/>
      <c r="F11" s="63" t="s">
        <v>407</v>
      </c>
      <c r="G11" s="241"/>
      <c r="H11" s="241"/>
      <c r="I11" s="241"/>
      <c r="J11" s="241"/>
      <c r="K11" s="241"/>
      <c r="L11" s="241"/>
      <c r="M11" s="57">
        <f>SUM(G11:L11)</f>
        <v>0</v>
      </c>
    </row>
    <row r="12" spans="2:19">
      <c r="B12" s="62" t="s">
        <v>603</v>
      </c>
      <c r="C12" s="401"/>
      <c r="D12" s="392"/>
      <c r="E12" s="392"/>
      <c r="F12" s="63" t="s">
        <v>408</v>
      </c>
      <c r="G12" s="241"/>
      <c r="H12" s="241"/>
      <c r="I12" s="241"/>
      <c r="J12" s="241"/>
      <c r="K12" s="241"/>
      <c r="L12" s="241"/>
      <c r="M12" s="57">
        <f t="shared" ref="M12" si="0">SUM(G12:L12)</f>
        <v>0</v>
      </c>
    </row>
    <row r="13" spans="2:19">
      <c r="B13" s="62" t="s">
        <v>604</v>
      </c>
      <c r="C13" s="401"/>
      <c r="D13" s="392"/>
      <c r="E13" s="392"/>
      <c r="F13" s="63" t="s">
        <v>409</v>
      </c>
      <c r="G13" s="241"/>
      <c r="H13" s="241"/>
      <c r="I13" s="241"/>
      <c r="J13" s="241"/>
      <c r="K13" s="241"/>
      <c r="L13" s="241"/>
      <c r="M13" s="57">
        <f t="shared" ref="M13:M24" si="1">SUM(G13:L13)</f>
        <v>0</v>
      </c>
    </row>
    <row r="14" spans="2:19">
      <c r="B14" s="62" t="s">
        <v>605</v>
      </c>
      <c r="C14" s="401"/>
      <c r="D14" s="392"/>
      <c r="E14" s="392"/>
      <c r="F14" s="63" t="s">
        <v>421</v>
      </c>
      <c r="G14" s="241"/>
      <c r="H14" s="241"/>
      <c r="I14" s="241"/>
      <c r="J14" s="241"/>
      <c r="K14" s="241"/>
      <c r="L14" s="241"/>
      <c r="M14" s="57">
        <f t="shared" si="1"/>
        <v>0</v>
      </c>
    </row>
    <row r="15" spans="2:19">
      <c r="B15" s="62" t="s">
        <v>606</v>
      </c>
      <c r="C15" s="401"/>
      <c r="D15" s="392" t="s">
        <v>203</v>
      </c>
      <c r="E15" s="392" t="s">
        <v>1129</v>
      </c>
      <c r="F15" s="63" t="s">
        <v>0</v>
      </c>
      <c r="G15" s="241"/>
      <c r="H15" s="241"/>
      <c r="I15" s="241"/>
      <c r="J15" s="241"/>
      <c r="K15" s="241"/>
      <c r="L15" s="241"/>
      <c r="M15" s="57">
        <f t="shared" si="1"/>
        <v>0</v>
      </c>
    </row>
    <row r="16" spans="2:19">
      <c r="B16" s="62" t="s">
        <v>607</v>
      </c>
      <c r="C16" s="401"/>
      <c r="D16" s="392"/>
      <c r="E16" s="392"/>
      <c r="F16" s="63" t="s">
        <v>407</v>
      </c>
      <c r="G16" s="241"/>
      <c r="H16" s="241"/>
      <c r="I16" s="241"/>
      <c r="J16" s="241"/>
      <c r="K16" s="241"/>
      <c r="L16" s="241"/>
      <c r="M16" s="57">
        <f t="shared" si="1"/>
        <v>0</v>
      </c>
    </row>
    <row r="17" spans="2:15">
      <c r="B17" s="62" t="s">
        <v>608</v>
      </c>
      <c r="C17" s="401"/>
      <c r="D17" s="392"/>
      <c r="E17" s="392"/>
      <c r="F17" s="63" t="s">
        <v>408</v>
      </c>
      <c r="G17" s="241"/>
      <c r="H17" s="241"/>
      <c r="I17" s="241"/>
      <c r="J17" s="241"/>
      <c r="K17" s="241"/>
      <c r="L17" s="241"/>
      <c r="M17" s="57">
        <f t="shared" si="1"/>
        <v>0</v>
      </c>
    </row>
    <row r="18" spans="2:15">
      <c r="B18" s="62" t="s">
        <v>609</v>
      </c>
      <c r="C18" s="401"/>
      <c r="D18" s="392"/>
      <c r="E18" s="392"/>
      <c r="F18" s="63" t="s">
        <v>409</v>
      </c>
      <c r="G18" s="241"/>
      <c r="H18" s="241"/>
      <c r="I18" s="241"/>
      <c r="J18" s="241"/>
      <c r="K18" s="241"/>
      <c r="L18" s="241"/>
      <c r="M18" s="57">
        <f t="shared" si="1"/>
        <v>0</v>
      </c>
    </row>
    <row r="19" spans="2:15">
      <c r="B19" s="62" t="s">
        <v>610</v>
      </c>
      <c r="C19" s="401"/>
      <c r="D19" s="392"/>
      <c r="E19" s="392"/>
      <c r="F19" s="63" t="s">
        <v>421</v>
      </c>
      <c r="G19" s="241"/>
      <c r="H19" s="241"/>
      <c r="I19" s="241"/>
      <c r="J19" s="241"/>
      <c r="K19" s="241"/>
      <c r="L19" s="241"/>
      <c r="M19" s="57">
        <f t="shared" si="1"/>
        <v>0</v>
      </c>
    </row>
    <row r="20" spans="2:15">
      <c r="B20" s="62" t="s">
        <v>611</v>
      </c>
      <c r="C20" s="401"/>
      <c r="D20" s="392" t="s">
        <v>203</v>
      </c>
      <c r="E20" s="392" t="s">
        <v>1128</v>
      </c>
      <c r="F20" s="63" t="s">
        <v>0</v>
      </c>
      <c r="G20" s="241"/>
      <c r="H20" s="241"/>
      <c r="I20" s="241"/>
      <c r="J20" s="241"/>
      <c r="K20" s="241"/>
      <c r="L20" s="241"/>
      <c r="M20" s="57">
        <f t="shared" si="1"/>
        <v>0</v>
      </c>
    </row>
    <row r="21" spans="2:15">
      <c r="B21" s="62" t="s">
        <v>612</v>
      </c>
      <c r="C21" s="401"/>
      <c r="D21" s="392"/>
      <c r="E21" s="392"/>
      <c r="F21" s="63" t="s">
        <v>407</v>
      </c>
      <c r="G21" s="241"/>
      <c r="H21" s="241"/>
      <c r="I21" s="241"/>
      <c r="J21" s="241"/>
      <c r="K21" s="241"/>
      <c r="L21" s="241"/>
      <c r="M21" s="57">
        <f t="shared" si="1"/>
        <v>0</v>
      </c>
    </row>
    <row r="22" spans="2:15">
      <c r="B22" s="62" t="s">
        <v>613</v>
      </c>
      <c r="C22" s="401"/>
      <c r="D22" s="392"/>
      <c r="E22" s="392"/>
      <c r="F22" s="63" t="s">
        <v>408</v>
      </c>
      <c r="G22" s="241"/>
      <c r="H22" s="241"/>
      <c r="I22" s="241"/>
      <c r="J22" s="241"/>
      <c r="K22" s="241"/>
      <c r="L22" s="241"/>
      <c r="M22" s="57">
        <f t="shared" si="1"/>
        <v>0</v>
      </c>
    </row>
    <row r="23" spans="2:15">
      <c r="B23" s="62" t="s">
        <v>614</v>
      </c>
      <c r="C23" s="401"/>
      <c r="D23" s="392"/>
      <c r="E23" s="392"/>
      <c r="F23" s="63" t="s">
        <v>409</v>
      </c>
      <c r="G23" s="241"/>
      <c r="H23" s="241"/>
      <c r="I23" s="241"/>
      <c r="J23" s="241"/>
      <c r="K23" s="241"/>
      <c r="L23" s="241"/>
      <c r="M23" s="57">
        <f t="shared" si="1"/>
        <v>0</v>
      </c>
    </row>
    <row r="24" spans="2:15">
      <c r="B24" s="62" t="s">
        <v>615</v>
      </c>
      <c r="C24" s="401"/>
      <c r="D24" s="392"/>
      <c r="E24" s="392"/>
      <c r="F24" s="63" t="s">
        <v>421</v>
      </c>
      <c r="G24" s="241"/>
      <c r="H24" s="241"/>
      <c r="I24" s="241"/>
      <c r="J24" s="241"/>
      <c r="K24" s="241"/>
      <c r="L24" s="241"/>
      <c r="M24" s="57">
        <f t="shared" si="1"/>
        <v>0</v>
      </c>
    </row>
    <row r="25" spans="2:15">
      <c r="B25" s="62" t="s">
        <v>616</v>
      </c>
      <c r="C25" s="401"/>
      <c r="D25" s="399" t="s">
        <v>204</v>
      </c>
      <c r="E25" s="388"/>
      <c r="F25" s="63" t="s">
        <v>0</v>
      </c>
      <c r="G25" s="241"/>
      <c r="H25" s="241"/>
      <c r="I25" s="241"/>
      <c r="J25" s="241"/>
      <c r="K25" s="241"/>
      <c r="L25" s="241"/>
      <c r="M25" s="57">
        <f t="shared" ref="M25:M29" si="2">SUM(G25:L25)</f>
        <v>0</v>
      </c>
    </row>
    <row r="26" spans="2:15">
      <c r="B26" s="62" t="s">
        <v>617</v>
      </c>
      <c r="C26" s="401"/>
      <c r="D26" s="400"/>
      <c r="E26" s="389"/>
      <c r="F26" s="63" t="s">
        <v>407</v>
      </c>
      <c r="G26" s="241"/>
      <c r="H26" s="241"/>
      <c r="I26" s="241"/>
      <c r="J26" s="241"/>
      <c r="K26" s="241"/>
      <c r="L26" s="241"/>
      <c r="M26" s="57">
        <f t="shared" si="2"/>
        <v>0</v>
      </c>
    </row>
    <row r="27" spans="2:15">
      <c r="B27" s="62" t="s">
        <v>618</v>
      </c>
      <c r="C27" s="401"/>
      <c r="D27" s="400"/>
      <c r="E27" s="389"/>
      <c r="F27" s="63" t="s">
        <v>408</v>
      </c>
      <c r="G27" s="241"/>
      <c r="H27" s="241"/>
      <c r="I27" s="241"/>
      <c r="J27" s="241"/>
      <c r="K27" s="241"/>
      <c r="L27" s="241"/>
      <c r="M27" s="57">
        <f t="shared" si="2"/>
        <v>0</v>
      </c>
    </row>
    <row r="28" spans="2:15">
      <c r="B28" s="62" t="s">
        <v>619</v>
      </c>
      <c r="C28" s="401"/>
      <c r="D28" s="400"/>
      <c r="E28" s="389"/>
      <c r="F28" s="63" t="s">
        <v>409</v>
      </c>
      <c r="G28" s="241"/>
      <c r="H28" s="241"/>
      <c r="I28" s="241"/>
      <c r="J28" s="241"/>
      <c r="K28" s="241"/>
      <c r="L28" s="241"/>
      <c r="M28" s="57">
        <f t="shared" si="2"/>
        <v>0</v>
      </c>
    </row>
    <row r="29" spans="2:15">
      <c r="B29" s="62" t="s">
        <v>620</v>
      </c>
      <c r="C29" s="401"/>
      <c r="D29" s="401"/>
      <c r="E29" s="390"/>
      <c r="F29" s="63" t="s">
        <v>421</v>
      </c>
      <c r="G29" s="241"/>
      <c r="H29" s="241"/>
      <c r="I29" s="241"/>
      <c r="J29" s="241"/>
      <c r="K29" s="241"/>
      <c r="L29" s="241"/>
      <c r="M29" s="57">
        <f t="shared" si="2"/>
        <v>0</v>
      </c>
    </row>
    <row r="30" spans="2:15">
      <c r="B30" s="62" t="s">
        <v>621</v>
      </c>
      <c r="C30" s="401"/>
      <c r="D30" s="385" t="s">
        <v>205</v>
      </c>
      <c r="E30" s="386"/>
      <c r="F30" s="387"/>
      <c r="G30" s="57">
        <f>SUM(G10:G29)</f>
        <v>0</v>
      </c>
      <c r="H30" s="57">
        <f>SUM(H10:H29)</f>
        <v>0</v>
      </c>
      <c r="I30" s="57">
        <f>SUM(I10:I29)</f>
        <v>0</v>
      </c>
      <c r="J30" s="57">
        <f t="shared" ref="J30:L30" si="3">SUM(J10:J29)</f>
        <v>0</v>
      </c>
      <c r="K30" s="57">
        <f t="shared" si="3"/>
        <v>0</v>
      </c>
      <c r="L30" s="57">
        <f t="shared" si="3"/>
        <v>0</v>
      </c>
      <c r="M30" s="57">
        <f>SUM(M10:M29)</f>
        <v>0</v>
      </c>
    </row>
    <row r="31" spans="2:15">
      <c r="B31" s="62" t="s">
        <v>622</v>
      </c>
      <c r="C31" s="242" t="s">
        <v>182</v>
      </c>
      <c r="D31" s="253"/>
      <c r="E31" s="254"/>
      <c r="F31" s="188"/>
      <c r="G31" s="241">
        <f>'7. Other Costs and Assumptions'!H22</f>
        <v>0</v>
      </c>
      <c r="H31" s="241">
        <f>'7. Other Costs and Assumptions'!I22</f>
        <v>0</v>
      </c>
      <c r="I31" s="241">
        <f>'7. Other Costs and Assumptions'!J22</f>
        <v>0</v>
      </c>
      <c r="J31" s="241">
        <f>'7. Other Costs and Assumptions'!K22</f>
        <v>0</v>
      </c>
      <c r="K31" s="241">
        <f>'7. Other Costs and Assumptions'!L22</f>
        <v>0</v>
      </c>
      <c r="L31" s="241">
        <f>'7. Other Costs and Assumptions'!M22</f>
        <v>0</v>
      </c>
      <c r="M31" s="241">
        <f>'7. Other Costs and Assumptions'!N22</f>
        <v>0</v>
      </c>
      <c r="O31" s="25"/>
    </row>
    <row r="32" spans="2:15">
      <c r="B32" s="62" t="s">
        <v>623</v>
      </c>
      <c r="C32" s="243" t="s">
        <v>176</v>
      </c>
      <c r="D32" s="253"/>
      <c r="E32" s="254"/>
      <c r="F32" s="188"/>
      <c r="G32" s="241">
        <f>'7. Other Costs and Assumptions'!H51</f>
        <v>0</v>
      </c>
      <c r="H32" s="241">
        <f>'7. Other Costs and Assumptions'!I51</f>
        <v>0</v>
      </c>
      <c r="I32" s="241">
        <f>'7. Other Costs and Assumptions'!J51</f>
        <v>0</v>
      </c>
      <c r="J32" s="241">
        <f>'7. Other Costs and Assumptions'!K51</f>
        <v>0</v>
      </c>
      <c r="K32" s="241">
        <f>'7. Other Costs and Assumptions'!L51</f>
        <v>0</v>
      </c>
      <c r="L32" s="241">
        <f>'7. Other Costs and Assumptions'!M51</f>
        <v>0</v>
      </c>
      <c r="M32" s="241">
        <f>'7. Other Costs and Assumptions'!N51</f>
        <v>0</v>
      </c>
      <c r="O32" s="25"/>
    </row>
    <row r="33" spans="2:13">
      <c r="B33" s="62" t="s">
        <v>624</v>
      </c>
      <c r="C33" s="202"/>
      <c r="D33" s="385" t="s">
        <v>10</v>
      </c>
      <c r="E33" s="386"/>
      <c r="F33" s="387"/>
      <c r="G33" s="57">
        <f>G30+G31+G32</f>
        <v>0</v>
      </c>
      <c r="H33" s="57">
        <f>H30+H31+H32</f>
        <v>0</v>
      </c>
      <c r="I33" s="57">
        <f>I30+I31+I32</f>
        <v>0</v>
      </c>
      <c r="J33" s="57">
        <f>J30+J31+J32</f>
        <v>0</v>
      </c>
      <c r="K33" s="57">
        <f t="shared" ref="K33:L33" si="4">K30+K31+K32</f>
        <v>0</v>
      </c>
      <c r="L33" s="57">
        <f t="shared" si="4"/>
        <v>0</v>
      </c>
      <c r="M33" s="57">
        <f>M30+M31+M32</f>
        <v>0</v>
      </c>
    </row>
    <row r="34" spans="2:13">
      <c r="B34" s="62" t="s">
        <v>625</v>
      </c>
      <c r="C34" s="242" t="s">
        <v>721</v>
      </c>
      <c r="D34" s="253"/>
      <c r="E34" s="254"/>
      <c r="F34" s="188"/>
      <c r="G34" s="244">
        <f>'7. Other Costs and Assumptions'!H60</f>
        <v>0</v>
      </c>
      <c r="H34" s="244">
        <f>'7. Other Costs and Assumptions'!I60</f>
        <v>0</v>
      </c>
      <c r="I34" s="244">
        <f>'7. Other Costs and Assumptions'!J60</f>
        <v>0</v>
      </c>
      <c r="J34" s="244">
        <f>'7. Other Costs and Assumptions'!K60</f>
        <v>0</v>
      </c>
      <c r="K34" s="244">
        <f>'7. Other Costs and Assumptions'!L60</f>
        <v>0</v>
      </c>
      <c r="L34" s="244">
        <f>'7. Other Costs and Assumptions'!M60</f>
        <v>0</v>
      </c>
      <c r="M34" s="244">
        <f>'7. Other Costs and Assumptions'!N60</f>
        <v>0</v>
      </c>
    </row>
    <row r="35" spans="2:13">
      <c r="B35" s="62" t="s">
        <v>626</v>
      </c>
      <c r="C35" s="242" t="s">
        <v>722</v>
      </c>
      <c r="D35" s="253"/>
      <c r="E35" s="254"/>
      <c r="F35" s="188"/>
      <c r="G35" s="241">
        <f>'7. Other Costs and Assumptions'!H61</f>
        <v>0</v>
      </c>
      <c r="H35" s="241">
        <f>'7. Other Costs and Assumptions'!I61</f>
        <v>0</v>
      </c>
      <c r="I35" s="241">
        <f>'7. Other Costs and Assumptions'!J61</f>
        <v>0</v>
      </c>
      <c r="J35" s="241">
        <f>'7. Other Costs and Assumptions'!K61</f>
        <v>0</v>
      </c>
      <c r="K35" s="241">
        <f>'7. Other Costs and Assumptions'!L61</f>
        <v>0</v>
      </c>
      <c r="L35" s="241">
        <f>'7. Other Costs and Assumptions'!M61</f>
        <v>0</v>
      </c>
      <c r="M35" s="241">
        <f>'7. Other Costs and Assumptions'!N61</f>
        <v>0</v>
      </c>
    </row>
    <row r="37" spans="2:13">
      <c r="C37" s="2"/>
    </row>
    <row r="38" spans="2:13" ht="16.899999999999999" customHeight="1">
      <c r="C38" s="2"/>
    </row>
    <row r="39" spans="2:13" ht="16.899999999999999" customHeight="1">
      <c r="B39" s="3"/>
      <c r="C39" s="395" t="s">
        <v>1120</v>
      </c>
      <c r="D39" s="397"/>
      <c r="E39" s="397"/>
      <c r="F39" s="397"/>
      <c r="G39" s="397"/>
      <c r="H39" s="397"/>
      <c r="I39" s="397"/>
      <c r="J39" s="397"/>
      <c r="K39" s="397"/>
      <c r="L39" s="397"/>
      <c r="M39" s="398"/>
    </row>
    <row r="40" spans="2:13" ht="16.899999999999999" customHeight="1">
      <c r="B40" s="3"/>
      <c r="C40" s="402" t="s">
        <v>405</v>
      </c>
      <c r="D40" s="403"/>
      <c r="E40" s="234"/>
      <c r="F40" s="235"/>
      <c r="G40" s="149">
        <v>1</v>
      </c>
      <c r="H40" s="149">
        <v>2</v>
      </c>
      <c r="I40" s="149">
        <v>3</v>
      </c>
      <c r="J40" s="149">
        <v>4</v>
      </c>
      <c r="K40" s="149">
        <v>5</v>
      </c>
      <c r="L40" s="245">
        <v>6</v>
      </c>
      <c r="M40" s="149">
        <v>7</v>
      </c>
    </row>
    <row r="41" spans="2:13">
      <c r="B41" s="248"/>
      <c r="C41" s="402"/>
      <c r="D41" s="403"/>
      <c r="E41" s="234"/>
      <c r="F41" s="235"/>
      <c r="G41" s="395" t="s">
        <v>1096</v>
      </c>
      <c r="H41" s="397"/>
      <c r="I41" s="397"/>
      <c r="J41" s="397"/>
      <c r="K41" s="397"/>
      <c r="L41" s="397"/>
      <c r="M41" s="398"/>
    </row>
    <row r="42" spans="2:13" ht="30" customHeight="1">
      <c r="B42" s="28" t="s">
        <v>320</v>
      </c>
      <c r="C42" s="28"/>
      <c r="D42" s="28" t="s">
        <v>658</v>
      </c>
      <c r="E42" s="28" t="s">
        <v>659</v>
      </c>
      <c r="F42" s="28" t="s">
        <v>34</v>
      </c>
      <c r="G42" s="26" t="s">
        <v>291</v>
      </c>
      <c r="H42" s="26" t="s">
        <v>292</v>
      </c>
      <c r="I42" s="26" t="s">
        <v>293</v>
      </c>
      <c r="J42" s="26" t="s">
        <v>506</v>
      </c>
      <c r="K42" s="26" t="s">
        <v>294</v>
      </c>
      <c r="L42" s="26" t="s">
        <v>295</v>
      </c>
      <c r="M42" s="26" t="s">
        <v>6</v>
      </c>
    </row>
    <row r="43" spans="2:13">
      <c r="B43" s="62" t="s">
        <v>627</v>
      </c>
      <c r="C43" s="401" t="s">
        <v>720</v>
      </c>
      <c r="D43" s="384" t="s">
        <v>202</v>
      </c>
      <c r="E43" s="383" t="s">
        <v>99</v>
      </c>
      <c r="F43" s="63" t="s">
        <v>0</v>
      </c>
      <c r="G43" s="241"/>
      <c r="H43" s="241"/>
      <c r="I43" s="241"/>
      <c r="J43" s="241"/>
      <c r="K43" s="241"/>
      <c r="L43" s="241"/>
      <c r="M43" s="57">
        <f t="shared" ref="M43:M62" si="5">SUM(G43:L43)</f>
        <v>0</v>
      </c>
    </row>
    <row r="44" spans="2:13">
      <c r="B44" s="62" t="s">
        <v>628</v>
      </c>
      <c r="C44" s="401"/>
      <c r="D44" s="384"/>
      <c r="E44" s="383"/>
      <c r="F44" s="63" t="s">
        <v>407</v>
      </c>
      <c r="G44" s="241"/>
      <c r="H44" s="241"/>
      <c r="I44" s="241"/>
      <c r="J44" s="241"/>
      <c r="K44" s="241"/>
      <c r="L44" s="241"/>
      <c r="M44" s="57">
        <f t="shared" si="5"/>
        <v>0</v>
      </c>
    </row>
    <row r="45" spans="2:13">
      <c r="B45" s="62" t="s">
        <v>629</v>
      </c>
      <c r="C45" s="401"/>
      <c r="D45" s="384"/>
      <c r="E45" s="383"/>
      <c r="F45" s="63" t="s">
        <v>408</v>
      </c>
      <c r="G45" s="241"/>
      <c r="H45" s="241"/>
      <c r="I45" s="241"/>
      <c r="J45" s="241"/>
      <c r="K45" s="241"/>
      <c r="L45" s="241"/>
      <c r="M45" s="57">
        <f t="shared" si="5"/>
        <v>0</v>
      </c>
    </row>
    <row r="46" spans="2:13">
      <c r="B46" s="62" t="s">
        <v>630</v>
      </c>
      <c r="C46" s="401"/>
      <c r="D46" s="384"/>
      <c r="E46" s="383"/>
      <c r="F46" s="63" t="s">
        <v>409</v>
      </c>
      <c r="G46" s="241"/>
      <c r="H46" s="241"/>
      <c r="I46" s="241"/>
      <c r="J46" s="241"/>
      <c r="K46" s="241"/>
      <c r="L46" s="241"/>
      <c r="M46" s="57">
        <f t="shared" si="5"/>
        <v>0</v>
      </c>
    </row>
    <row r="47" spans="2:13">
      <c r="B47" s="62" t="s">
        <v>631</v>
      </c>
      <c r="C47" s="401"/>
      <c r="D47" s="384"/>
      <c r="E47" s="383"/>
      <c r="F47" s="63" t="s">
        <v>421</v>
      </c>
      <c r="G47" s="241"/>
      <c r="H47" s="241"/>
      <c r="I47" s="241"/>
      <c r="J47" s="241"/>
      <c r="K47" s="241"/>
      <c r="L47" s="241"/>
      <c r="M47" s="57">
        <f t="shared" si="5"/>
        <v>0</v>
      </c>
    </row>
    <row r="48" spans="2:13">
      <c r="B48" s="62" t="s">
        <v>632</v>
      </c>
      <c r="C48" s="401"/>
      <c r="D48" s="384" t="s">
        <v>203</v>
      </c>
      <c r="E48" s="383" t="s">
        <v>1129</v>
      </c>
      <c r="F48" s="63" t="s">
        <v>0</v>
      </c>
      <c r="G48" s="241"/>
      <c r="H48" s="241"/>
      <c r="I48" s="241"/>
      <c r="J48" s="241"/>
      <c r="K48" s="241"/>
      <c r="L48" s="241"/>
      <c r="M48" s="57">
        <f>SUM(G48:L48)</f>
        <v>0</v>
      </c>
    </row>
    <row r="49" spans="2:13">
      <c r="B49" s="62" t="s">
        <v>633</v>
      </c>
      <c r="C49" s="401"/>
      <c r="D49" s="384"/>
      <c r="E49" s="383"/>
      <c r="F49" s="63" t="s">
        <v>407</v>
      </c>
      <c r="G49" s="241"/>
      <c r="H49" s="241"/>
      <c r="I49" s="241"/>
      <c r="J49" s="241"/>
      <c r="K49" s="241"/>
      <c r="L49" s="241"/>
      <c r="M49" s="57">
        <f>SUM(G49:L49)</f>
        <v>0</v>
      </c>
    </row>
    <row r="50" spans="2:13">
      <c r="B50" s="62" t="s">
        <v>634</v>
      </c>
      <c r="C50" s="401"/>
      <c r="D50" s="384"/>
      <c r="E50" s="383"/>
      <c r="F50" s="63" t="s">
        <v>408</v>
      </c>
      <c r="G50" s="241"/>
      <c r="H50" s="241"/>
      <c r="I50" s="241"/>
      <c r="J50" s="241"/>
      <c r="K50" s="241"/>
      <c r="L50" s="241"/>
      <c r="M50" s="57">
        <f t="shared" si="5"/>
        <v>0</v>
      </c>
    </row>
    <row r="51" spans="2:13">
      <c r="B51" s="62" t="s">
        <v>635</v>
      </c>
      <c r="C51" s="401"/>
      <c r="D51" s="384"/>
      <c r="E51" s="383"/>
      <c r="F51" s="63" t="s">
        <v>409</v>
      </c>
      <c r="G51" s="241"/>
      <c r="H51" s="241"/>
      <c r="I51" s="241"/>
      <c r="J51" s="241"/>
      <c r="K51" s="241"/>
      <c r="L51" s="241"/>
      <c r="M51" s="57">
        <f t="shared" ref="M51:M52" si="6">SUM(G51:L51)</f>
        <v>0</v>
      </c>
    </row>
    <row r="52" spans="2:13">
      <c r="B52" s="62" t="s">
        <v>636</v>
      </c>
      <c r="C52" s="401"/>
      <c r="D52" s="384"/>
      <c r="E52" s="383"/>
      <c r="F52" s="63" t="s">
        <v>421</v>
      </c>
      <c r="G52" s="241"/>
      <c r="H52" s="241"/>
      <c r="I52" s="241"/>
      <c r="J52" s="241"/>
      <c r="K52" s="241"/>
      <c r="L52" s="241"/>
      <c r="M52" s="57">
        <f t="shared" si="6"/>
        <v>0</v>
      </c>
    </row>
    <row r="53" spans="2:13">
      <c r="B53" s="62" t="s">
        <v>637</v>
      </c>
      <c r="C53" s="401"/>
      <c r="D53" s="384" t="s">
        <v>203</v>
      </c>
      <c r="E53" s="383" t="s">
        <v>1128</v>
      </c>
      <c r="F53" s="63" t="s">
        <v>0</v>
      </c>
      <c r="G53" s="241"/>
      <c r="H53" s="241"/>
      <c r="I53" s="241"/>
      <c r="J53" s="241"/>
      <c r="K53" s="241"/>
      <c r="L53" s="241"/>
      <c r="M53" s="57">
        <f>SUM(G53:L53)</f>
        <v>0</v>
      </c>
    </row>
    <row r="54" spans="2:13">
      <c r="B54" s="62" t="s">
        <v>638</v>
      </c>
      <c r="C54" s="401"/>
      <c r="D54" s="384"/>
      <c r="E54" s="383"/>
      <c r="F54" s="63" t="s">
        <v>407</v>
      </c>
      <c r="G54" s="241"/>
      <c r="H54" s="241"/>
      <c r="I54" s="241"/>
      <c r="J54" s="241"/>
      <c r="K54" s="241"/>
      <c r="L54" s="241"/>
      <c r="M54" s="57">
        <f>SUM(G54:L54)</f>
        <v>0</v>
      </c>
    </row>
    <row r="55" spans="2:13">
      <c r="B55" s="62" t="s">
        <v>639</v>
      </c>
      <c r="C55" s="401"/>
      <c r="D55" s="384"/>
      <c r="E55" s="383"/>
      <c r="F55" s="63" t="s">
        <v>408</v>
      </c>
      <c r="G55" s="241"/>
      <c r="H55" s="241"/>
      <c r="I55" s="241"/>
      <c r="J55" s="241"/>
      <c r="K55" s="241"/>
      <c r="L55" s="241"/>
      <c r="M55" s="57">
        <f>SUM(G55:L55)</f>
        <v>0</v>
      </c>
    </row>
    <row r="56" spans="2:13">
      <c r="B56" s="62" t="s">
        <v>640</v>
      </c>
      <c r="C56" s="401"/>
      <c r="D56" s="384"/>
      <c r="E56" s="383"/>
      <c r="F56" s="63" t="s">
        <v>409</v>
      </c>
      <c r="G56" s="241"/>
      <c r="H56" s="241"/>
      <c r="I56" s="241"/>
      <c r="J56" s="241"/>
      <c r="K56" s="241"/>
      <c r="L56" s="241"/>
      <c r="M56" s="57">
        <f>SUM(G56:L56)</f>
        <v>0</v>
      </c>
    </row>
    <row r="57" spans="2:13">
      <c r="B57" s="62" t="s">
        <v>641</v>
      </c>
      <c r="C57" s="401"/>
      <c r="D57" s="384"/>
      <c r="E57" s="383"/>
      <c r="F57" s="63" t="s">
        <v>421</v>
      </c>
      <c r="G57" s="241"/>
      <c r="H57" s="241"/>
      <c r="I57" s="241"/>
      <c r="J57" s="241"/>
      <c r="K57" s="241"/>
      <c r="L57" s="241"/>
      <c r="M57" s="57">
        <f>SUM(G57:L57)</f>
        <v>0</v>
      </c>
    </row>
    <row r="58" spans="2:13">
      <c r="B58" s="62" t="s">
        <v>642</v>
      </c>
      <c r="C58" s="401"/>
      <c r="D58" s="392" t="s">
        <v>204</v>
      </c>
      <c r="E58" s="388"/>
      <c r="F58" s="63" t="s">
        <v>0</v>
      </c>
      <c r="G58" s="241"/>
      <c r="H58" s="241"/>
      <c r="I58" s="241"/>
      <c r="J58" s="241"/>
      <c r="K58" s="241"/>
      <c r="L58" s="241"/>
      <c r="M58" s="57">
        <f t="shared" si="5"/>
        <v>0</v>
      </c>
    </row>
    <row r="59" spans="2:13">
      <c r="B59" s="62" t="s">
        <v>643</v>
      </c>
      <c r="C59" s="401"/>
      <c r="D59" s="393"/>
      <c r="E59" s="389"/>
      <c r="F59" s="63" t="s">
        <v>407</v>
      </c>
      <c r="G59" s="241"/>
      <c r="H59" s="241"/>
      <c r="I59" s="241"/>
      <c r="J59" s="241"/>
      <c r="K59" s="241"/>
      <c r="L59" s="241"/>
      <c r="M59" s="57">
        <f t="shared" si="5"/>
        <v>0</v>
      </c>
    </row>
    <row r="60" spans="2:13">
      <c r="B60" s="62" t="s">
        <v>644</v>
      </c>
      <c r="C60" s="401"/>
      <c r="D60" s="393"/>
      <c r="E60" s="389"/>
      <c r="F60" s="63" t="s">
        <v>408</v>
      </c>
      <c r="G60" s="241"/>
      <c r="H60" s="241"/>
      <c r="I60" s="241"/>
      <c r="J60" s="241"/>
      <c r="K60" s="241"/>
      <c r="L60" s="241"/>
      <c r="M60" s="57">
        <f t="shared" si="5"/>
        <v>0</v>
      </c>
    </row>
    <row r="61" spans="2:13">
      <c r="B61" s="62" t="s">
        <v>645</v>
      </c>
      <c r="C61" s="401"/>
      <c r="D61" s="393"/>
      <c r="E61" s="389"/>
      <c r="F61" s="63" t="s">
        <v>409</v>
      </c>
      <c r="G61" s="241"/>
      <c r="H61" s="241"/>
      <c r="I61" s="241"/>
      <c r="J61" s="241"/>
      <c r="K61" s="241"/>
      <c r="L61" s="241"/>
      <c r="M61" s="57">
        <f t="shared" si="5"/>
        <v>0</v>
      </c>
    </row>
    <row r="62" spans="2:13">
      <c r="B62" s="62" t="s">
        <v>646</v>
      </c>
      <c r="C62" s="401"/>
      <c r="D62" s="391"/>
      <c r="E62" s="390"/>
      <c r="F62" s="63" t="s">
        <v>421</v>
      </c>
      <c r="G62" s="241"/>
      <c r="H62" s="241"/>
      <c r="I62" s="241"/>
      <c r="J62" s="241"/>
      <c r="K62" s="241"/>
      <c r="L62" s="241"/>
      <c r="M62" s="57">
        <f t="shared" si="5"/>
        <v>0</v>
      </c>
    </row>
    <row r="63" spans="2:13">
      <c r="B63" s="62" t="s">
        <v>647</v>
      </c>
      <c r="C63" s="401"/>
      <c r="D63" s="385" t="s">
        <v>205</v>
      </c>
      <c r="E63" s="386"/>
      <c r="F63" s="387"/>
      <c r="G63" s="57">
        <f>SUM(G43:G62)</f>
        <v>0</v>
      </c>
      <c r="H63" s="57">
        <f t="shared" ref="H63:M63" si="7">SUM(H43:H62)</f>
        <v>0</v>
      </c>
      <c r="I63" s="57">
        <f t="shared" si="7"/>
        <v>0</v>
      </c>
      <c r="J63" s="57">
        <f t="shared" si="7"/>
        <v>0</v>
      </c>
      <c r="K63" s="57">
        <f t="shared" si="7"/>
        <v>0</v>
      </c>
      <c r="L63" s="57">
        <f t="shared" si="7"/>
        <v>0</v>
      </c>
      <c r="M63" s="57">
        <f t="shared" si="7"/>
        <v>0</v>
      </c>
    </row>
    <row r="64" spans="2:13">
      <c r="B64" s="62" t="s">
        <v>648</v>
      </c>
      <c r="C64" s="242" t="s">
        <v>182</v>
      </c>
      <c r="D64" s="253"/>
      <c r="E64" s="254"/>
      <c r="F64" s="188"/>
      <c r="G64" s="241">
        <f>'7. Other Costs and Assumptions'!H22</f>
        <v>0</v>
      </c>
      <c r="H64" s="241">
        <f>'7. Other Costs and Assumptions'!I22</f>
        <v>0</v>
      </c>
      <c r="I64" s="241">
        <f>'7. Other Costs and Assumptions'!J22</f>
        <v>0</v>
      </c>
      <c r="J64" s="241">
        <f>'7. Other Costs and Assumptions'!K22</f>
        <v>0</v>
      </c>
      <c r="K64" s="241">
        <f>'7. Other Costs and Assumptions'!L22</f>
        <v>0</v>
      </c>
      <c r="L64" s="241">
        <f>'7. Other Costs and Assumptions'!M22</f>
        <v>0</v>
      </c>
      <c r="M64" s="241">
        <f>'7. Other Costs and Assumptions'!N22</f>
        <v>0</v>
      </c>
    </row>
    <row r="65" spans="2:13">
      <c r="B65" s="62" t="s">
        <v>649</v>
      </c>
      <c r="C65" s="246" t="s">
        <v>749</v>
      </c>
      <c r="D65" s="253"/>
      <c r="E65" s="254"/>
      <c r="F65" s="188"/>
      <c r="G65" s="241">
        <f>'7. Other Costs and Assumptions'!H23</f>
        <v>0</v>
      </c>
      <c r="H65" s="241">
        <f>'7. Other Costs and Assumptions'!I23</f>
        <v>0</v>
      </c>
      <c r="I65" s="241">
        <f>'7. Other Costs and Assumptions'!J23</f>
        <v>0</v>
      </c>
      <c r="J65" s="241">
        <f>'7. Other Costs and Assumptions'!K23</f>
        <v>0</v>
      </c>
      <c r="K65" s="241">
        <f>'7. Other Costs and Assumptions'!L23</f>
        <v>0</v>
      </c>
      <c r="L65" s="241">
        <f>'7. Other Costs and Assumptions'!M23</f>
        <v>0</v>
      </c>
      <c r="M65" s="241">
        <f>'7. Other Costs and Assumptions'!N23</f>
        <v>0</v>
      </c>
    </row>
    <row r="66" spans="2:13">
      <c r="B66" s="62" t="s">
        <v>650</v>
      </c>
      <c r="C66" s="242" t="s">
        <v>176</v>
      </c>
      <c r="D66" s="253"/>
      <c r="E66" s="254"/>
      <c r="F66" s="188"/>
      <c r="G66" s="241">
        <f>'7. Other Costs and Assumptions'!H51</f>
        <v>0</v>
      </c>
      <c r="H66" s="241">
        <f>'7. Other Costs and Assumptions'!I51</f>
        <v>0</v>
      </c>
      <c r="I66" s="241">
        <f>'7. Other Costs and Assumptions'!J51</f>
        <v>0</v>
      </c>
      <c r="J66" s="241">
        <f>'7. Other Costs and Assumptions'!K51</f>
        <v>0</v>
      </c>
      <c r="K66" s="241">
        <f>'7. Other Costs and Assumptions'!L51</f>
        <v>0</v>
      </c>
      <c r="L66" s="241">
        <f>'7. Other Costs and Assumptions'!M51</f>
        <v>0</v>
      </c>
      <c r="M66" s="241">
        <f>'7. Other Costs and Assumptions'!N51</f>
        <v>0</v>
      </c>
    </row>
    <row r="67" spans="2:13" ht="30">
      <c r="B67" s="62" t="s">
        <v>651</v>
      </c>
      <c r="C67" s="247" t="s">
        <v>680</v>
      </c>
      <c r="D67" s="253"/>
      <c r="E67" s="254"/>
      <c r="F67" s="188"/>
      <c r="G67" s="241">
        <f>'7. Other Costs and Assumptions'!H52</f>
        <v>0</v>
      </c>
      <c r="H67" s="241">
        <f>'7. Other Costs and Assumptions'!I52</f>
        <v>0</v>
      </c>
      <c r="I67" s="241">
        <f>'7. Other Costs and Assumptions'!J52</f>
        <v>0</v>
      </c>
      <c r="J67" s="241">
        <f>'7. Other Costs and Assumptions'!K52</f>
        <v>0</v>
      </c>
      <c r="K67" s="241">
        <f>'7. Other Costs and Assumptions'!L52</f>
        <v>0</v>
      </c>
      <c r="L67" s="241">
        <f>'7. Other Costs and Assumptions'!M52</f>
        <v>0</v>
      </c>
      <c r="M67" s="241">
        <f>'7. Other Costs and Assumptions'!N52</f>
        <v>0</v>
      </c>
    </row>
    <row r="68" spans="2:13">
      <c r="B68" s="62" t="s">
        <v>652</v>
      </c>
      <c r="C68" s="202"/>
      <c r="D68" s="385" t="s">
        <v>10</v>
      </c>
      <c r="E68" s="386"/>
      <c r="F68" s="387"/>
      <c r="G68" s="57">
        <f>G63+G64+G65+G66+G67</f>
        <v>0</v>
      </c>
      <c r="H68" s="57">
        <f>H63+H64+H65+H66+H67</f>
        <v>0</v>
      </c>
      <c r="I68" s="57">
        <f t="shared" ref="I68:L68" si="8">I63+I64+I65+I66+I67</f>
        <v>0</v>
      </c>
      <c r="J68" s="57">
        <f>J63+J64+J65+J66+J67</f>
        <v>0</v>
      </c>
      <c r="K68" s="57">
        <f>K63+K64+K65+K66+K67</f>
        <v>0</v>
      </c>
      <c r="L68" s="57">
        <f t="shared" si="8"/>
        <v>0</v>
      </c>
      <c r="M68" s="57">
        <f>M63+M64+M65+M66+M67</f>
        <v>0</v>
      </c>
    </row>
    <row r="69" spans="2:13">
      <c r="B69" s="62" t="s">
        <v>653</v>
      </c>
      <c r="C69" s="242" t="s">
        <v>721</v>
      </c>
      <c r="D69" s="253"/>
      <c r="E69" s="254"/>
      <c r="F69" s="188"/>
      <c r="G69" s="56"/>
      <c r="H69" s="56"/>
      <c r="I69" s="56"/>
      <c r="J69" s="56"/>
      <c r="K69" s="56"/>
      <c r="L69" s="56"/>
      <c r="M69" s="56"/>
    </row>
    <row r="70" spans="2:13">
      <c r="B70" s="62" t="s">
        <v>654</v>
      </c>
      <c r="C70" s="242" t="s">
        <v>722</v>
      </c>
      <c r="D70" s="253"/>
      <c r="E70" s="254"/>
      <c r="F70" s="188"/>
      <c r="G70" s="53"/>
      <c r="H70" s="53"/>
      <c r="I70" s="53"/>
      <c r="J70" s="53"/>
      <c r="K70" s="53"/>
      <c r="L70" s="53"/>
      <c r="M70" s="53"/>
    </row>
    <row r="74" spans="2:13">
      <c r="B74" s="3"/>
      <c r="C74" s="404" t="s">
        <v>1121</v>
      </c>
      <c r="D74" s="404"/>
      <c r="E74" s="404"/>
      <c r="F74" s="404"/>
      <c r="G74" s="396"/>
      <c r="H74" s="396"/>
      <c r="I74" s="396"/>
      <c r="J74" s="396"/>
      <c r="K74" s="396"/>
      <c r="L74" s="396"/>
      <c r="M74" s="396"/>
    </row>
    <row r="75" spans="2:13">
      <c r="B75" s="3"/>
      <c r="C75" s="405" t="s">
        <v>405</v>
      </c>
      <c r="D75" s="406"/>
      <c r="E75" s="238"/>
      <c r="F75" s="239"/>
      <c r="G75" s="235">
        <v>1</v>
      </c>
      <c r="H75" s="68">
        <v>2</v>
      </c>
      <c r="I75" s="68">
        <v>3</v>
      </c>
      <c r="J75" s="68">
        <v>4</v>
      </c>
      <c r="K75" s="68">
        <v>5</v>
      </c>
      <c r="L75" s="68">
        <v>6</v>
      </c>
      <c r="M75" s="68">
        <v>7</v>
      </c>
    </row>
    <row r="76" spans="2:13">
      <c r="B76" s="248"/>
      <c r="C76" s="402"/>
      <c r="D76" s="403"/>
      <c r="E76" s="234"/>
      <c r="F76" s="235"/>
      <c r="G76" s="398" t="s">
        <v>1096</v>
      </c>
      <c r="H76" s="396"/>
      <c r="I76" s="396"/>
      <c r="J76" s="396"/>
      <c r="K76" s="396"/>
      <c r="L76" s="396"/>
      <c r="M76" s="396"/>
    </row>
    <row r="77" spans="2:13" ht="35.65" customHeight="1">
      <c r="B77" s="28" t="s">
        <v>320</v>
      </c>
      <c r="C77" s="236"/>
      <c r="D77" s="236" t="s">
        <v>658</v>
      </c>
      <c r="E77" s="236" t="s">
        <v>659</v>
      </c>
      <c r="F77" s="236" t="s">
        <v>34</v>
      </c>
      <c r="G77" s="26" t="s">
        <v>291</v>
      </c>
      <c r="H77" s="26" t="s">
        <v>292</v>
      </c>
      <c r="I77" s="26" t="s">
        <v>293</v>
      </c>
      <c r="J77" s="26" t="s">
        <v>506</v>
      </c>
      <c r="K77" s="26" t="s">
        <v>294</v>
      </c>
      <c r="L77" s="26" t="s">
        <v>295</v>
      </c>
      <c r="M77" s="26" t="s">
        <v>6</v>
      </c>
    </row>
    <row r="78" spans="2:13">
      <c r="B78" s="62" t="s">
        <v>655</v>
      </c>
      <c r="C78" s="391" t="s">
        <v>720</v>
      </c>
      <c r="D78" s="384" t="s">
        <v>202</v>
      </c>
      <c r="E78" s="384" t="s">
        <v>99</v>
      </c>
      <c r="F78" s="63" t="s">
        <v>0</v>
      </c>
      <c r="G78" s="241"/>
      <c r="H78" s="241"/>
      <c r="I78" s="241"/>
      <c r="J78" s="241"/>
      <c r="K78" s="241"/>
      <c r="L78" s="241"/>
      <c r="M78" s="57">
        <f t="shared" ref="M78:M97" si="9">SUM(G78:L78)</f>
        <v>0</v>
      </c>
    </row>
    <row r="79" spans="2:13">
      <c r="B79" s="62" t="s">
        <v>656</v>
      </c>
      <c r="C79" s="391"/>
      <c r="D79" s="384"/>
      <c r="E79" s="384"/>
      <c r="F79" s="63" t="s">
        <v>407</v>
      </c>
      <c r="G79" s="241"/>
      <c r="H79" s="241"/>
      <c r="I79" s="241"/>
      <c r="J79" s="241"/>
      <c r="K79" s="241"/>
      <c r="L79" s="241"/>
      <c r="M79" s="57">
        <f t="shared" si="9"/>
        <v>0</v>
      </c>
    </row>
    <row r="80" spans="2:13">
      <c r="B80" s="62" t="s">
        <v>728</v>
      </c>
      <c r="C80" s="391"/>
      <c r="D80" s="384"/>
      <c r="E80" s="384"/>
      <c r="F80" s="63" t="s">
        <v>408</v>
      </c>
      <c r="G80" s="241"/>
      <c r="H80" s="241"/>
      <c r="I80" s="241"/>
      <c r="J80" s="241"/>
      <c r="K80" s="241"/>
      <c r="L80" s="241"/>
      <c r="M80" s="57">
        <f t="shared" si="9"/>
        <v>0</v>
      </c>
    </row>
    <row r="81" spans="2:13">
      <c r="B81" s="62" t="s">
        <v>729</v>
      </c>
      <c r="C81" s="391"/>
      <c r="D81" s="384"/>
      <c r="E81" s="384"/>
      <c r="F81" s="63" t="s">
        <v>409</v>
      </c>
      <c r="G81" s="241"/>
      <c r="H81" s="241"/>
      <c r="I81" s="241"/>
      <c r="J81" s="241"/>
      <c r="K81" s="241"/>
      <c r="L81" s="241"/>
      <c r="M81" s="57">
        <f t="shared" si="9"/>
        <v>0</v>
      </c>
    </row>
    <row r="82" spans="2:13">
      <c r="B82" s="62" t="s">
        <v>730</v>
      </c>
      <c r="C82" s="391"/>
      <c r="D82" s="384"/>
      <c r="E82" s="384"/>
      <c r="F82" s="63" t="s">
        <v>421</v>
      </c>
      <c r="G82" s="241"/>
      <c r="H82" s="241"/>
      <c r="I82" s="241"/>
      <c r="J82" s="241"/>
      <c r="K82" s="241"/>
      <c r="L82" s="241"/>
      <c r="M82" s="57">
        <f t="shared" si="9"/>
        <v>0</v>
      </c>
    </row>
    <row r="83" spans="2:13">
      <c r="B83" s="62" t="s">
        <v>731</v>
      </c>
      <c r="C83" s="391"/>
      <c r="D83" s="384" t="s">
        <v>203</v>
      </c>
      <c r="E83" s="384" t="s">
        <v>1129</v>
      </c>
      <c r="F83" s="63" t="s">
        <v>0</v>
      </c>
      <c r="G83" s="241"/>
      <c r="H83" s="241"/>
      <c r="I83" s="241"/>
      <c r="J83" s="241"/>
      <c r="K83" s="241"/>
      <c r="L83" s="241"/>
      <c r="M83" s="57">
        <f t="shared" si="9"/>
        <v>0</v>
      </c>
    </row>
    <row r="84" spans="2:13">
      <c r="B84" s="62" t="s">
        <v>732</v>
      </c>
      <c r="C84" s="391"/>
      <c r="D84" s="384"/>
      <c r="E84" s="384"/>
      <c r="F84" s="63" t="s">
        <v>407</v>
      </c>
      <c r="G84" s="241"/>
      <c r="H84" s="241"/>
      <c r="I84" s="241"/>
      <c r="J84" s="241"/>
      <c r="K84" s="241"/>
      <c r="L84" s="241"/>
      <c r="M84" s="57">
        <f t="shared" si="9"/>
        <v>0</v>
      </c>
    </row>
    <row r="85" spans="2:13">
      <c r="B85" s="62" t="s">
        <v>733</v>
      </c>
      <c r="C85" s="391"/>
      <c r="D85" s="384"/>
      <c r="E85" s="384"/>
      <c r="F85" s="63" t="s">
        <v>408</v>
      </c>
      <c r="G85" s="241"/>
      <c r="H85" s="241"/>
      <c r="I85" s="241"/>
      <c r="J85" s="241"/>
      <c r="K85" s="241"/>
      <c r="L85" s="241"/>
      <c r="M85" s="57">
        <f t="shared" si="9"/>
        <v>0</v>
      </c>
    </row>
    <row r="86" spans="2:13">
      <c r="B86" s="62" t="s">
        <v>734</v>
      </c>
      <c r="C86" s="391"/>
      <c r="D86" s="384"/>
      <c r="E86" s="384"/>
      <c r="F86" s="63" t="s">
        <v>409</v>
      </c>
      <c r="G86" s="241"/>
      <c r="H86" s="241"/>
      <c r="I86" s="241"/>
      <c r="J86" s="241"/>
      <c r="K86" s="241"/>
      <c r="L86" s="241"/>
      <c r="M86" s="57">
        <f t="shared" si="9"/>
        <v>0</v>
      </c>
    </row>
    <row r="87" spans="2:13">
      <c r="B87" s="62" t="s">
        <v>735</v>
      </c>
      <c r="C87" s="391"/>
      <c r="D87" s="384"/>
      <c r="E87" s="384"/>
      <c r="F87" s="63" t="s">
        <v>421</v>
      </c>
      <c r="G87" s="241"/>
      <c r="H87" s="241"/>
      <c r="I87" s="241"/>
      <c r="J87" s="241"/>
      <c r="K87" s="241"/>
      <c r="L87" s="241"/>
      <c r="M87" s="57">
        <f t="shared" si="9"/>
        <v>0</v>
      </c>
    </row>
    <row r="88" spans="2:13">
      <c r="B88" s="62" t="s">
        <v>736</v>
      </c>
      <c r="C88" s="391"/>
      <c r="D88" s="384" t="s">
        <v>203</v>
      </c>
      <c r="E88" s="384" t="s">
        <v>1128</v>
      </c>
      <c r="F88" s="63" t="s">
        <v>0</v>
      </c>
      <c r="G88" s="241"/>
      <c r="H88" s="241"/>
      <c r="I88" s="241"/>
      <c r="J88" s="241"/>
      <c r="K88" s="241"/>
      <c r="L88" s="241"/>
      <c r="M88" s="57">
        <f t="shared" si="9"/>
        <v>0</v>
      </c>
    </row>
    <row r="89" spans="2:13">
      <c r="B89" s="62" t="s">
        <v>737</v>
      </c>
      <c r="C89" s="391"/>
      <c r="D89" s="384"/>
      <c r="E89" s="384"/>
      <c r="F89" s="63" t="s">
        <v>407</v>
      </c>
      <c r="G89" s="241"/>
      <c r="H89" s="241"/>
      <c r="I89" s="241"/>
      <c r="J89" s="241"/>
      <c r="K89" s="241"/>
      <c r="L89" s="241"/>
      <c r="M89" s="57">
        <f>SUM(G89:L89)</f>
        <v>0</v>
      </c>
    </row>
    <row r="90" spans="2:13">
      <c r="B90" s="62" t="s">
        <v>738</v>
      </c>
      <c r="C90" s="391"/>
      <c r="D90" s="384"/>
      <c r="E90" s="384"/>
      <c r="F90" s="63" t="s">
        <v>408</v>
      </c>
      <c r="G90" s="241"/>
      <c r="H90" s="241"/>
      <c r="I90" s="241"/>
      <c r="J90" s="241"/>
      <c r="K90" s="241"/>
      <c r="L90" s="241"/>
      <c r="M90" s="57">
        <f>SUM(G90:L90)</f>
        <v>0</v>
      </c>
    </row>
    <row r="91" spans="2:13">
      <c r="B91" s="62" t="s">
        <v>739</v>
      </c>
      <c r="C91" s="391"/>
      <c r="D91" s="384"/>
      <c r="E91" s="384"/>
      <c r="F91" s="63" t="s">
        <v>409</v>
      </c>
      <c r="G91" s="241"/>
      <c r="H91" s="241"/>
      <c r="I91" s="241"/>
      <c r="J91" s="241"/>
      <c r="K91" s="241"/>
      <c r="L91" s="241"/>
      <c r="M91" s="57">
        <f>SUM(G91:L91)</f>
        <v>0</v>
      </c>
    </row>
    <row r="92" spans="2:13">
      <c r="B92" s="62" t="s">
        <v>740</v>
      </c>
      <c r="C92" s="391"/>
      <c r="D92" s="384"/>
      <c r="E92" s="384"/>
      <c r="F92" s="63" t="s">
        <v>421</v>
      </c>
      <c r="G92" s="241"/>
      <c r="H92" s="241"/>
      <c r="I92" s="241"/>
      <c r="J92" s="241"/>
      <c r="K92" s="241"/>
      <c r="L92" s="241"/>
      <c r="M92" s="57">
        <f t="shared" si="9"/>
        <v>0</v>
      </c>
    </row>
    <row r="93" spans="2:13">
      <c r="B93" s="62" t="s">
        <v>741</v>
      </c>
      <c r="C93" s="391"/>
      <c r="D93" s="392" t="s">
        <v>204</v>
      </c>
      <c r="E93" s="388"/>
      <c r="F93" s="63" t="s">
        <v>0</v>
      </c>
      <c r="G93" s="241"/>
      <c r="H93" s="241"/>
      <c r="I93" s="241"/>
      <c r="J93" s="241"/>
      <c r="K93" s="241"/>
      <c r="L93" s="241"/>
      <c r="M93" s="57">
        <f>SUM(G93:L93)</f>
        <v>0</v>
      </c>
    </row>
    <row r="94" spans="2:13">
      <c r="B94" s="62" t="s">
        <v>1130</v>
      </c>
      <c r="C94" s="391"/>
      <c r="D94" s="393"/>
      <c r="E94" s="389"/>
      <c r="F94" s="63" t="s">
        <v>407</v>
      </c>
      <c r="G94" s="241"/>
      <c r="H94" s="241"/>
      <c r="I94" s="241"/>
      <c r="J94" s="241"/>
      <c r="K94" s="241"/>
      <c r="L94" s="241"/>
      <c r="M94" s="57">
        <f t="shared" si="9"/>
        <v>0</v>
      </c>
    </row>
    <row r="95" spans="2:13">
      <c r="B95" s="62" t="s">
        <v>1131</v>
      </c>
      <c r="C95" s="391"/>
      <c r="D95" s="393"/>
      <c r="E95" s="389"/>
      <c r="F95" s="63" t="s">
        <v>408</v>
      </c>
      <c r="G95" s="241"/>
      <c r="H95" s="241"/>
      <c r="I95" s="241"/>
      <c r="J95" s="241"/>
      <c r="K95" s="241"/>
      <c r="L95" s="241"/>
      <c r="M95" s="57">
        <f t="shared" si="9"/>
        <v>0</v>
      </c>
    </row>
    <row r="96" spans="2:13">
      <c r="B96" s="62" t="s">
        <v>1132</v>
      </c>
      <c r="C96" s="391"/>
      <c r="D96" s="393"/>
      <c r="E96" s="389"/>
      <c r="F96" s="63" t="s">
        <v>409</v>
      </c>
      <c r="G96" s="241"/>
      <c r="H96" s="241"/>
      <c r="I96" s="241"/>
      <c r="J96" s="241"/>
      <c r="K96" s="241"/>
      <c r="L96" s="241"/>
      <c r="M96" s="57">
        <f t="shared" si="9"/>
        <v>0</v>
      </c>
    </row>
    <row r="97" spans="2:13">
      <c r="B97" s="62" t="s">
        <v>1133</v>
      </c>
      <c r="C97" s="391"/>
      <c r="D97" s="391"/>
      <c r="E97" s="390"/>
      <c r="F97" s="63" t="s">
        <v>421</v>
      </c>
      <c r="G97" s="241"/>
      <c r="H97" s="241"/>
      <c r="I97" s="241"/>
      <c r="J97" s="241"/>
      <c r="K97" s="241"/>
      <c r="L97" s="241"/>
      <c r="M97" s="57">
        <f t="shared" si="9"/>
        <v>0</v>
      </c>
    </row>
    <row r="98" spans="2:13">
      <c r="B98" s="62" t="s">
        <v>1134</v>
      </c>
      <c r="C98" s="391"/>
      <c r="D98" s="385" t="s">
        <v>205</v>
      </c>
      <c r="E98" s="386"/>
      <c r="F98" s="387"/>
      <c r="G98" s="57">
        <f t="shared" ref="G98:M98" si="10">SUM(G78:G97)</f>
        <v>0</v>
      </c>
      <c r="H98" s="57">
        <f t="shared" si="10"/>
        <v>0</v>
      </c>
      <c r="I98" s="57">
        <f t="shared" si="10"/>
        <v>0</v>
      </c>
      <c r="J98" s="57">
        <f t="shared" si="10"/>
        <v>0</v>
      </c>
      <c r="K98" s="57">
        <f t="shared" si="10"/>
        <v>0</v>
      </c>
      <c r="L98" s="57">
        <f t="shared" si="10"/>
        <v>0</v>
      </c>
      <c r="M98" s="57">
        <f t="shared" si="10"/>
        <v>0</v>
      </c>
    </row>
    <row r="99" spans="2:13">
      <c r="B99" s="62" t="s">
        <v>1135</v>
      </c>
      <c r="C99" s="233" t="s">
        <v>182</v>
      </c>
      <c r="D99" s="254"/>
      <c r="E99" s="254"/>
      <c r="F99" s="188"/>
      <c r="G99" s="241">
        <f>'7. Other Costs and Assumptions'!H22</f>
        <v>0</v>
      </c>
      <c r="H99" s="241">
        <f>'7. Other Costs and Assumptions'!I22</f>
        <v>0</v>
      </c>
      <c r="I99" s="241">
        <f>'7. Other Costs and Assumptions'!J22</f>
        <v>0</v>
      </c>
      <c r="J99" s="241">
        <f>'7. Other Costs and Assumptions'!K22</f>
        <v>0</v>
      </c>
      <c r="K99" s="241">
        <f>'7. Other Costs and Assumptions'!L22</f>
        <v>0</v>
      </c>
      <c r="L99" s="241">
        <f>'7. Other Costs and Assumptions'!M22</f>
        <v>0</v>
      </c>
      <c r="M99" s="241">
        <f>'7. Other Costs and Assumptions'!N22</f>
        <v>0</v>
      </c>
    </row>
    <row r="100" spans="2:13">
      <c r="B100" s="62" t="s">
        <v>1136</v>
      </c>
      <c r="C100" s="36" t="s">
        <v>749</v>
      </c>
      <c r="D100" s="255"/>
      <c r="E100" s="254"/>
      <c r="F100" s="188"/>
      <c r="G100" s="241">
        <f>'7. Other Costs and Assumptions'!H24</f>
        <v>0</v>
      </c>
      <c r="H100" s="241">
        <f>'7. Other Costs and Assumptions'!I24</f>
        <v>0</v>
      </c>
      <c r="I100" s="241">
        <f>'7. Other Costs and Assumptions'!J24</f>
        <v>0</v>
      </c>
      <c r="J100" s="241">
        <f>'7. Other Costs and Assumptions'!K24</f>
        <v>0</v>
      </c>
      <c r="K100" s="241">
        <f>'7. Other Costs and Assumptions'!L24</f>
        <v>0</v>
      </c>
      <c r="L100" s="241">
        <f>'7. Other Costs and Assumptions'!M24</f>
        <v>0</v>
      </c>
      <c r="M100" s="241">
        <f>'7. Other Costs and Assumptions'!N24</f>
        <v>0</v>
      </c>
    </row>
    <row r="101" spans="2:13">
      <c r="B101" s="62" t="s">
        <v>1137</v>
      </c>
      <c r="C101" s="233" t="s">
        <v>176</v>
      </c>
      <c r="D101" s="255"/>
      <c r="E101" s="254"/>
      <c r="F101" s="188"/>
      <c r="G101" s="241">
        <f>'7. Other Costs and Assumptions'!H51</f>
        <v>0</v>
      </c>
      <c r="H101" s="241">
        <f>'7. Other Costs and Assumptions'!I51</f>
        <v>0</v>
      </c>
      <c r="I101" s="241">
        <f>'7. Other Costs and Assumptions'!J51</f>
        <v>0</v>
      </c>
      <c r="J101" s="241">
        <f>'7. Other Costs and Assumptions'!K51</f>
        <v>0</v>
      </c>
      <c r="K101" s="241">
        <f>'7. Other Costs and Assumptions'!L51</f>
        <v>0</v>
      </c>
      <c r="L101" s="241">
        <f>'7. Other Costs and Assumptions'!M51</f>
        <v>0</v>
      </c>
      <c r="M101" s="241">
        <f>'7. Other Costs and Assumptions'!N51</f>
        <v>0</v>
      </c>
    </row>
    <row r="102" spans="2:13" ht="30">
      <c r="B102" s="62" t="s">
        <v>1138</v>
      </c>
      <c r="C102" s="36" t="s">
        <v>680</v>
      </c>
      <c r="D102" s="254"/>
      <c r="E102" s="254"/>
      <c r="F102" s="188"/>
      <c r="G102" s="241">
        <f>'7. Other Costs and Assumptions'!H53</f>
        <v>0</v>
      </c>
      <c r="H102" s="241">
        <f>'7. Other Costs and Assumptions'!I53</f>
        <v>0</v>
      </c>
      <c r="I102" s="241">
        <f>'7. Other Costs and Assumptions'!J53</f>
        <v>0</v>
      </c>
      <c r="J102" s="241">
        <f>'7. Other Costs and Assumptions'!K53</f>
        <v>0</v>
      </c>
      <c r="K102" s="241">
        <f>'7. Other Costs and Assumptions'!L53</f>
        <v>0</v>
      </c>
      <c r="L102" s="241">
        <f>'7. Other Costs and Assumptions'!M53</f>
        <v>0</v>
      </c>
      <c r="M102" s="241">
        <f>'7. Other Costs and Assumptions'!N53</f>
        <v>0</v>
      </c>
    </row>
    <row r="103" spans="2:13">
      <c r="B103" s="62" t="s">
        <v>1139</v>
      </c>
      <c r="C103" s="202"/>
      <c r="D103" s="385" t="s">
        <v>10</v>
      </c>
      <c r="E103" s="386"/>
      <c r="F103" s="387"/>
      <c r="G103" s="57">
        <f t="shared" ref="G103:M103" si="11">G98+G99+G100+G101+G102</f>
        <v>0</v>
      </c>
      <c r="H103" s="57">
        <f t="shared" si="11"/>
        <v>0</v>
      </c>
      <c r="I103" s="57">
        <f t="shared" si="11"/>
        <v>0</v>
      </c>
      <c r="J103" s="57">
        <f t="shared" si="11"/>
        <v>0</v>
      </c>
      <c r="K103" s="57">
        <f t="shared" si="11"/>
        <v>0</v>
      </c>
      <c r="L103" s="57">
        <f t="shared" si="11"/>
        <v>0</v>
      </c>
      <c r="M103" s="57">
        <f t="shared" si="11"/>
        <v>0</v>
      </c>
    </row>
    <row r="104" spans="2:13">
      <c r="B104" s="62" t="s">
        <v>1158</v>
      </c>
      <c r="C104" s="242" t="s">
        <v>721</v>
      </c>
      <c r="D104" s="253"/>
      <c r="E104" s="254"/>
      <c r="F104" s="188"/>
      <c r="G104" s="56"/>
      <c r="H104" s="56"/>
      <c r="I104" s="56"/>
      <c r="J104" s="56"/>
      <c r="K104" s="56"/>
      <c r="L104" s="56"/>
      <c r="M104" s="56"/>
    </row>
    <row r="105" spans="2:13">
      <c r="B105" s="62" t="s">
        <v>1159</v>
      </c>
      <c r="C105" s="242" t="s">
        <v>722</v>
      </c>
      <c r="D105" s="253"/>
      <c r="E105" s="254"/>
      <c r="F105" s="188"/>
      <c r="G105" s="53"/>
      <c r="H105" s="53"/>
      <c r="I105" s="53"/>
      <c r="J105" s="53"/>
      <c r="K105" s="53"/>
      <c r="L105" s="53"/>
      <c r="M105" s="53"/>
    </row>
  </sheetData>
  <mergeCells count="44">
    <mergeCell ref="C40:D40"/>
    <mergeCell ref="C41:D41"/>
    <mergeCell ref="C74:M74"/>
    <mergeCell ref="C75:D75"/>
    <mergeCell ref="C76:D76"/>
    <mergeCell ref="D43:D47"/>
    <mergeCell ref="D48:D52"/>
    <mergeCell ref="D58:D62"/>
    <mergeCell ref="E43:E47"/>
    <mergeCell ref="E48:E52"/>
    <mergeCell ref="D68:F68"/>
    <mergeCell ref="G76:M76"/>
    <mergeCell ref="C43:C63"/>
    <mergeCell ref="D63:F63"/>
    <mergeCell ref="G41:M41"/>
    <mergeCell ref="D53:D57"/>
    <mergeCell ref="C7:D7"/>
    <mergeCell ref="C6:M6"/>
    <mergeCell ref="C39:M39"/>
    <mergeCell ref="E10:E14"/>
    <mergeCell ref="E15:E19"/>
    <mergeCell ref="D10:D14"/>
    <mergeCell ref="D15:D19"/>
    <mergeCell ref="D25:D29"/>
    <mergeCell ref="E25:E29"/>
    <mergeCell ref="D30:F30"/>
    <mergeCell ref="D33:F33"/>
    <mergeCell ref="D20:D24"/>
    <mergeCell ref="E20:E24"/>
    <mergeCell ref="G8:M8"/>
    <mergeCell ref="C10:C30"/>
    <mergeCell ref="C78:C98"/>
    <mergeCell ref="E83:E87"/>
    <mergeCell ref="D103:F103"/>
    <mergeCell ref="D93:D97"/>
    <mergeCell ref="E93:E97"/>
    <mergeCell ref="E53:E57"/>
    <mergeCell ref="D88:D92"/>
    <mergeCell ref="E88:E92"/>
    <mergeCell ref="D98:F98"/>
    <mergeCell ref="E58:E62"/>
    <mergeCell ref="D78:D82"/>
    <mergeCell ref="D83:D87"/>
    <mergeCell ref="E78:E82"/>
  </mergeCells>
  <phoneticPr fontId="10" type="noConversion"/>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8CFB2C728A5F4C8BBE6A24FE0E6FCE" ma:contentTypeVersion="25" ma:contentTypeDescription="Create a new document." ma:contentTypeScope="" ma:versionID="12b508a63ab07d68bf5888c2bc8979c7">
  <xsd:schema xmlns:xsd="http://www.w3.org/2001/XMLSchema" xmlns:xs="http://www.w3.org/2001/XMLSchema" xmlns:p="http://schemas.microsoft.com/office/2006/metadata/properties" xmlns:ns1="http://schemas.microsoft.com/sharepoint/v3" xmlns:ns2="dfc5cf3b-63a0-41eb-9e2d-d2b6491b4379" xmlns:ns3="288dc7ab-520d-4eb9-98c2-a63fed96acef" targetNamespace="http://schemas.microsoft.com/office/2006/metadata/properties" ma:root="true" ma:fieldsID="86f08417d15df3fe816549fe7ea3fc25" ns1:_="" ns2:_="" ns3:_="">
    <xsd:import namespace="http://schemas.microsoft.com/sharepoint/v3"/>
    <xsd:import namespace="dfc5cf3b-63a0-41eb-9e2d-d2b6491b4379"/>
    <xsd:import namespace="288dc7ab-520d-4eb9-98c2-a63fed96acef"/>
    <xsd:element name="properties">
      <xsd:complexType>
        <xsd:sequence>
          <xsd:element name="documentManagement">
            <xsd:complexType>
              <xsd:all>
                <xsd:element ref="ns2:n70e42a9bc7847e39bf54d9b9f99ae04" minOccurs="0"/>
                <xsd:element ref="ns2:TaxCatchAll"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1:_ip_UnifiedCompliancePolicyProperties" minOccurs="0"/>
                <xsd:element ref="ns1:_ip_UnifiedCompliancePolicyUIAction" minOccurs="0"/>
                <xsd:element ref="ns3:Type_x0020_of_x0020_doc"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3:MediaServiceObjectDetectorVersions" minOccurs="0"/>
                <xsd:element ref="ns3:MediaServiceOCR"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c5cf3b-63a0-41eb-9e2d-d2b6491b4379" elementFormDefault="qualified">
    <xsd:import namespace="http://schemas.microsoft.com/office/2006/documentManagement/types"/>
    <xsd:import namespace="http://schemas.microsoft.com/office/infopath/2007/PartnerControls"/>
    <xsd:element name="n70e42a9bc7847e39bf54d9b9f99ae04" ma:index="9" nillable="true" ma:taxonomy="true" ma:internalName="n70e42a9bc7847e39bf54d9b9f99ae04" ma:taxonomyFieldName="Review_x0020_Period" ma:displayName="Review Period" ma:indexed="true" ma:default="" ma:fieldId="{770e42a9-bc78-47e3-9bf5-4d9b9f99ae04}" ma:sspId="f924a736-b285-4c68-8cdb-5ccf3ff341b6" ma:termSetId="ae5d3d12-d233-4495-96ee-682d1d36f94e" ma:anchorId="00000000-0000-0000-0000-000000000000" ma:open="false" ma:isKeyword="false">
      <xsd:complexType>
        <xsd:sequence>
          <xsd:element ref="pc:Terms" minOccurs="0" maxOccurs="1"/>
        </xsd:sequence>
      </xsd:complexType>
    </xsd:element>
    <xsd:element name="TaxCatchAll" ma:index="10" nillable="true" ma:displayName="Taxonomy Catch All Column" ma:description="" ma:hidden="true" ma:list="{611ec8d2-c813-4531-b966-1319a11e9c0f}" ma:internalName="TaxCatchAll" ma:showField="CatchAllData" ma:web="dfc5cf3b-63a0-41eb-9e2d-d2b6491b4379">
      <xsd:complexType>
        <xsd:complexContent>
          <xsd:extension base="dms:MultiChoiceLookup">
            <xsd:sequence>
              <xsd:element name="Value" type="dms:Lookup" maxOccurs="unbounded" minOccurs="0" nillable="true"/>
            </xsd:sequence>
          </xsd:extension>
        </xsd:complexContent>
      </xsd:complex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LastSharedByUser" ma:index="13" nillable="true" ma:displayName="Last Shared By User" ma:description="" ma:internalName="LastSharedByUser" ma:readOnly="true">
      <xsd:simpleType>
        <xsd:restriction base="dms:Note">
          <xsd:maxLength value="255"/>
        </xsd:restriction>
      </xsd:simpleType>
    </xsd:element>
    <xsd:element name="LastSharedByTime" ma:index="14"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88dc7ab-520d-4eb9-98c2-a63fed96acef" elementFormDefault="qualified">
    <xsd:import namespace="http://schemas.microsoft.com/office/2006/documentManagement/types"/>
    <xsd:import namespace="http://schemas.microsoft.com/office/infopath/2007/PartnerControls"/>
    <xsd:element name="MediaServiceMetadata" ma:index="15" nillable="true" ma:displayName="MediaServiceMetadata" ma:description="" ma:hidden="true" ma:internalName="MediaServiceMetadata" ma:readOnly="true">
      <xsd:simpleType>
        <xsd:restriction base="dms:Note"/>
      </xsd:simpleType>
    </xsd:element>
    <xsd:element name="MediaServiceFastMetadata" ma:index="16" nillable="true" ma:displayName="MediaServiceFastMetadata" ma:description="" ma:hidden="true" ma:internalName="MediaServiceFastMetadata" ma:readOnly="true">
      <xsd:simpleType>
        <xsd:restriction base="dms:Note"/>
      </xsd:simpleType>
    </xsd:element>
    <xsd:element name="Type_x0020_of_x0020_doc" ma:index="19" nillable="true" ma:displayName="Type of doc" ma:internalName="Type_x0020_of_x0020_doc">
      <xsd:simpleType>
        <xsd:restriction base="dms:Choice">
          <xsd:enumeration value="Quantitative KPIs"/>
          <xsd:enumeration value="Qualitative KPIs"/>
          <xsd:enumeration value="Dashboard"/>
          <xsd:enumeration value="Map &amp; other docs"/>
        </xsd:restriction>
      </xsd:simpleType>
    </xsd:element>
    <xsd:element name="MediaServiceAutoTags" ma:index="20" nillable="true" ma:displayName="Tags" ma:internalName="MediaServiceAutoTag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924a736-b285-4c68-8cdb-5ccf3ff341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DateTaken" ma:index="29" nillable="true" ma:displayName="MediaServiceDateTake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n70e42a9bc7847e39bf54d9b9f99ae04 xmlns="dfc5cf3b-63a0-41eb-9e2d-d2b6491b4379">
      <Terms xmlns="http://schemas.microsoft.com/office/infopath/2007/PartnerControls"/>
    </n70e42a9bc7847e39bf54d9b9f99ae04>
    <Type_x0020_of_x0020_doc xmlns="288dc7ab-520d-4eb9-98c2-a63fed96acef" xsi:nil="true"/>
    <_ip_UnifiedCompliancePolicyUIAction xmlns="http://schemas.microsoft.com/sharepoint/v3" xsi:nil="true"/>
    <_ip_UnifiedCompliancePolicyProperties xmlns="http://schemas.microsoft.com/sharepoint/v3" xsi:nil="true"/>
    <lcf76f155ced4ddcb4097134ff3c332f xmlns="288dc7ab-520d-4eb9-98c2-a63fed96acef">
      <Terms xmlns="http://schemas.microsoft.com/office/infopath/2007/PartnerControls"/>
    </lcf76f155ced4ddcb4097134ff3c332f>
    <TaxCatchAll xmlns="dfc5cf3b-63a0-41eb-9e2d-d2b6491b4379" xsi:nil="true"/>
  </documentManagement>
</p:properties>
</file>

<file path=customXml/itemProps1.xml><?xml version="1.0" encoding="utf-8"?>
<ds:datastoreItem xmlns:ds="http://schemas.openxmlformats.org/officeDocument/2006/customXml" ds:itemID="{B6ADDD4A-22A3-4DEC-895D-5244F8FF7135}"/>
</file>

<file path=customXml/itemProps2.xml><?xml version="1.0" encoding="utf-8"?>
<ds:datastoreItem xmlns:ds="http://schemas.openxmlformats.org/officeDocument/2006/customXml" ds:itemID="{E1103D76-4A4C-4403-97C5-1E0094E550C2}"/>
</file>

<file path=customXml/itemProps3.xml><?xml version="1.0" encoding="utf-8"?>
<ds:datastoreItem xmlns:ds="http://schemas.openxmlformats.org/officeDocument/2006/customXml" ds:itemID="{13646CAE-B1E2-46A3-8395-E8300D323FA3}"/>
</file>

<file path=customXml/itemProps4.xml><?xml version="1.0" encoding="utf-8"?>
<ds:datastoreItem xmlns:ds="http://schemas.openxmlformats.org/officeDocument/2006/customXml" ds:itemID="{6C91F28E-2FBF-47BF-BBFC-762D3215D00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1. Outcomes</vt:lpstr>
      <vt:lpstr>2. Outputs</vt:lpstr>
      <vt:lpstr>3a. Maintenance Expenditure</vt:lpstr>
      <vt:lpstr>3b. Asset Health</vt:lpstr>
      <vt:lpstr>4. Mains Sewers Condition</vt:lpstr>
      <vt:lpstr>5. SRC27 Projects Programmes</vt:lpstr>
      <vt:lpstr>6. Transformation Initiatives</vt:lpstr>
      <vt:lpstr>7. Other Costs and Assumptions</vt:lpstr>
      <vt:lpstr>8. Summary Costs</vt:lpstr>
      <vt:lpstr>9. Enhancement Benchmarking</vt:lpstr>
      <vt:lpstr>Dropdown options</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2025-08-27T15:50:38Z</dcterms:created>
  <dcterms:modified xsi:type="dcterms:W3CDTF">2025-08-27T15:50:48Z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0x010100208CFB2C728A5F4C8BBE6A24FE0E6FCE</vt:lpwstr>
  </property>
  <property fmtid="{D5CDD505-2E9C-101B-9397-08002B2CF9AE}" pid="4" name="MSIP_Label_30680500-9625-44ee-9c58-46889c8e0cbf_ActionId">
    <vt:lpwstr>506561c6-f6a0-4faf-81c9-254a7dad92a5</vt:lpwstr>
  </property>
  <property fmtid="{D5CDD505-2E9C-101B-9397-08002B2CF9AE}" pid="5" name="MSIP_Label_30680500-9625-44ee-9c58-46889c8e0cbf_Name">
    <vt:lpwstr>Confidential-Client</vt:lpwstr>
  </property>
  <property fmtid="{D5CDD505-2E9C-101B-9397-08002B2CF9AE}" pid="6" name="Review Period">
    <vt:lpwstr/>
  </property>
  <property fmtid="{D5CDD505-2E9C-101B-9397-08002B2CF9AE}" pid="7" name="MSIP_Label_30680500-9625-44ee-9c58-46889c8e0cbf_Enabled">
    <vt:lpwstr>true</vt:lpwstr>
  </property>
  <property fmtid="{D5CDD505-2E9C-101B-9397-08002B2CF9AE}" pid="8" name="MSIP_Label_30680500-9625-44ee-9c58-46889c8e0cbf_ContentBits">
    <vt:lpwstr>1</vt:lpwstr>
  </property>
  <property fmtid="{D5CDD505-2E9C-101B-9397-08002B2CF9AE}" pid="9" name="MSIP_Label_30680500-9625-44ee-9c58-46889c8e0cbf_SetDate">
    <vt:lpwstr>2024-07-12T07:55:37Z</vt:lpwstr>
  </property>
  <property fmtid="{D5CDD505-2E9C-101B-9397-08002B2CF9AE}" pid="10" name="MSIP_Label_30680500-9625-44ee-9c58-46889c8e0cbf_Method">
    <vt:lpwstr>Privileged</vt:lpwstr>
  </property>
  <property fmtid="{D5CDD505-2E9C-101B-9397-08002B2CF9AE}" pid="11" name="MSIP_Label_30680500-9625-44ee-9c58-46889c8e0cbf_SiteId">
    <vt:lpwstr>ca18acb0-3312-44f2-869d-5b01ed8bb47d</vt:lpwstr>
  </property>
  <property fmtid="{D5CDD505-2E9C-101B-9397-08002B2CF9AE}" pid="12" name="Review_x0020_Period">
    <vt:lpwstr/>
  </property>
</Properties>
</file>