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7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/>
  <xr:revisionPtr revIDLastSave="2056" documentId="8_{DD49551E-E860-4D70-88FA-2C70FB1545E6}" xr6:coauthVersionLast="47" xr6:coauthVersionMax="47" xr10:uidLastSave="{D8056595-544B-4922-9147-5F1C19B1444A}"/>
  <bookViews>
    <workbookView xWindow="-110" yWindow="-110" windowWidth="38620" windowHeight="21220" tabRatio="683" xr2:uid="{00000000-000D-0000-FFFF-FFFF00000000}"/>
  </bookViews>
  <sheets>
    <sheet name="E3" sheetId="3" r:id="rId1"/>
    <sheet name="E3a" sheetId="34" r:id="rId2"/>
    <sheet name="E4" sheetId="43" r:id="rId3"/>
    <sheet name="E6" sheetId="18" r:id="rId4"/>
    <sheet name="E7" sheetId="5" r:id="rId5"/>
    <sheet name="E8" sheetId="6" r:id="rId6"/>
    <sheet name="E9" sheetId="56" r:id="rId7"/>
    <sheet name="E10" sheetId="60" r:id="rId8"/>
    <sheet name="E11" sheetId="67" r:id="rId9"/>
  </sheets>
  <definedNames>
    <definedName name="_xlnm.Print_Area" localSheetId="7">'E10'!$A$1:$Z$38</definedName>
    <definedName name="_xlnm.Print_Area" localSheetId="8">'E11'!$A$1:$S$36</definedName>
    <definedName name="_xlnm.Print_Area" localSheetId="0">'E3'!$A$1:$BG$76</definedName>
    <definedName name="_xlnm.Print_Area" localSheetId="1">E3a!$A$1:$BF$68</definedName>
    <definedName name="_xlnm.Print_Area" localSheetId="2">'E4'!$A$1:$R$86</definedName>
    <definedName name="_xlnm.Print_Area" localSheetId="3">'E6'!$A$1:$X$64</definedName>
    <definedName name="_xlnm.Print_Area" localSheetId="4">'E7'!$A$1:$Q$85</definedName>
    <definedName name="_xlnm.Print_Area" localSheetId="5">'E8'!$A$1:$AC$72</definedName>
    <definedName name="_xlnm.Print_Area" localSheetId="6">'E9'!$A$1:$BP$61</definedName>
    <definedName name="Z_63252C20_BB08_11D4_B6B1_F59BE5D29623_.wvu.Cols" localSheetId="7" hidden="1">'E10'!$AE:$AI</definedName>
    <definedName name="Z_63252C20_BB08_11D4_B6B1_F59BE5D29623_.wvu.PrintArea" localSheetId="7" hidden="1">'E10'!$A$1:$U$34</definedName>
    <definedName name="Z_63252C20_BB08_11D4_B6B1_F59BE5D29623_.wvu.PrintArea" localSheetId="1" hidden="1">E3a!$A$1:$BE$62</definedName>
    <definedName name="Z_63252C20_BB08_11D4_B6B1_F59BE5D29623_.wvu.PrintArea" localSheetId="2" hidden="1">'E4'!$A$1:$Y$84</definedName>
    <definedName name="Z_63252C20_BB08_11D4_B6B1_F59BE5D29623_.wvu.PrintArea" localSheetId="6" hidden="1">'E9'!$A$1:$H$61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34" l="1"/>
  <c r="J53" i="43"/>
  <c r="F21" i="67"/>
  <c r="P21" i="34"/>
  <c r="P24" i="34"/>
  <c r="P30" i="34"/>
  <c r="P33" i="34"/>
  <c r="P40" i="34"/>
  <c r="P43" i="34"/>
  <c r="P48" i="34" s="1"/>
  <c r="P46" i="34"/>
  <c r="P47" i="34"/>
  <c r="F40" i="34" l="1"/>
  <c r="H40" i="34"/>
  <c r="J40" i="34"/>
  <c r="L40" i="34"/>
  <c r="N40" i="34"/>
  <c r="R40" i="34"/>
  <c r="T40" i="34"/>
  <c r="V40" i="34"/>
  <c r="X40" i="34"/>
  <c r="Z40" i="34"/>
  <c r="AB40" i="34"/>
  <c r="AD40" i="34"/>
  <c r="AF40" i="34"/>
  <c r="AH40" i="34"/>
  <c r="AJ40" i="34"/>
  <c r="AL40" i="34"/>
  <c r="AN40" i="34"/>
  <c r="AP40" i="34"/>
  <c r="AR40" i="34"/>
  <c r="AT40" i="34"/>
  <c r="AV40" i="34"/>
  <c r="F43" i="34"/>
  <c r="H43" i="34"/>
  <c r="J43" i="34"/>
  <c r="L43" i="34"/>
  <c r="N43" i="34"/>
  <c r="R43" i="34"/>
  <c r="T43" i="34"/>
  <c r="V43" i="34"/>
  <c r="X43" i="34"/>
  <c r="Z43" i="34"/>
  <c r="AB43" i="34"/>
  <c r="AD43" i="34"/>
  <c r="AF43" i="34"/>
  <c r="AH43" i="34"/>
  <c r="AJ43" i="34"/>
  <c r="AL43" i="34"/>
  <c r="AN43" i="34"/>
  <c r="AP43" i="34"/>
  <c r="AR43" i="34"/>
  <c r="AT43" i="34"/>
  <c r="AV43" i="34"/>
  <c r="F24" i="34"/>
  <c r="H21" i="34"/>
  <c r="H24" i="34" s="1"/>
  <c r="J21" i="34"/>
  <c r="J24" i="34" s="1"/>
  <c r="BD46" i="3" l="1"/>
  <c r="BD55" i="3" l="1"/>
  <c r="BD48" i="3"/>
  <c r="BD49" i="3"/>
  <c r="BD50" i="3"/>
  <c r="BD51" i="3"/>
  <c r="BD52" i="3"/>
  <c r="BD53" i="3"/>
  <c r="BD54" i="3"/>
  <c r="BD47" i="3"/>
  <c r="BD58" i="3"/>
  <c r="CC51" i="56"/>
  <c r="CF51" i="56"/>
  <c r="L75" i="5"/>
  <c r="J75" i="5"/>
  <c r="H75" i="5"/>
  <c r="L52" i="5"/>
  <c r="J52" i="5"/>
  <c r="H52" i="5"/>
  <c r="L45" i="5"/>
  <c r="J45" i="5"/>
  <c r="H45" i="5"/>
  <c r="N72" i="5"/>
  <c r="N73" i="5"/>
  <c r="N74" i="5"/>
  <c r="N71" i="5"/>
  <c r="N68" i="5"/>
  <c r="N67" i="5"/>
  <c r="N60" i="5"/>
  <c r="N61" i="5"/>
  <c r="N62" i="5"/>
  <c r="N63" i="5"/>
  <c r="N64" i="5"/>
  <c r="N59" i="5"/>
  <c r="N56" i="5"/>
  <c r="N57" i="5"/>
  <c r="N55" i="5"/>
  <c r="N49" i="5"/>
  <c r="N50" i="5"/>
  <c r="N51" i="5"/>
  <c r="N48" i="5"/>
  <c r="N41" i="5"/>
  <c r="N42" i="5"/>
  <c r="N43" i="5"/>
  <c r="N44" i="5"/>
  <c r="N40" i="5"/>
  <c r="F75" i="5"/>
  <c r="F52" i="5"/>
  <c r="F45" i="5"/>
  <c r="N34" i="5"/>
  <c r="N35" i="5"/>
  <c r="N36" i="5"/>
  <c r="N33" i="5"/>
  <c r="N26" i="5"/>
  <c r="N27" i="5"/>
  <c r="N28" i="5"/>
  <c r="N29" i="5"/>
  <c r="N30" i="5"/>
  <c r="N25" i="5"/>
  <c r="N17" i="5"/>
  <c r="N18" i="5"/>
  <c r="N19" i="5"/>
  <c r="N20" i="5"/>
  <c r="N21" i="5"/>
  <c r="N16" i="5"/>
  <c r="L37" i="5"/>
  <c r="J37" i="5"/>
  <c r="H37" i="5"/>
  <c r="F37" i="5"/>
  <c r="N37" i="5" s="1"/>
  <c r="N75" i="5" l="1"/>
  <c r="N52" i="5"/>
  <c r="N45" i="5"/>
  <c r="L37" i="18" l="1"/>
  <c r="J37" i="18"/>
  <c r="H37" i="18"/>
  <c r="F37" i="18"/>
  <c r="L35" i="18"/>
  <c r="J35" i="18"/>
  <c r="H35" i="18"/>
  <c r="F35" i="18"/>
  <c r="N37" i="18"/>
  <c r="N35" i="18"/>
  <c r="H58" i="6" l="1"/>
  <c r="H60" i="6" s="1"/>
  <c r="AB62" i="6"/>
  <c r="AB61" i="6"/>
  <c r="AB59" i="6"/>
  <c r="AB57" i="6"/>
  <c r="AB56" i="6"/>
  <c r="AB55" i="6"/>
  <c r="AB54" i="6"/>
  <c r="AB53" i="6"/>
  <c r="AB52" i="6"/>
  <c r="AB51" i="6"/>
  <c r="Z58" i="6"/>
  <c r="Z60" i="6" s="1"/>
  <c r="X58" i="6"/>
  <c r="X60" i="6" s="1"/>
  <c r="V58" i="6"/>
  <c r="V60" i="6" s="1"/>
  <c r="T58" i="6"/>
  <c r="T60" i="6" s="1"/>
  <c r="R58" i="6"/>
  <c r="R60" i="6" s="1"/>
  <c r="P58" i="6"/>
  <c r="P60" i="6" s="1"/>
  <c r="N58" i="6"/>
  <c r="N60" i="6" s="1"/>
  <c r="L58" i="6"/>
  <c r="L60" i="6" s="1"/>
  <c r="J58" i="6"/>
  <c r="J60" i="6" s="1"/>
  <c r="F58" i="6"/>
  <c r="AB58" i="6" l="1"/>
  <c r="F60" i="6"/>
  <c r="AB60" i="6" s="1"/>
  <c r="BD18" i="3"/>
  <c r="Z22" i="6" l="1"/>
  <c r="X22" i="6"/>
  <c r="V22" i="6"/>
  <c r="T22" i="6"/>
  <c r="R22" i="6"/>
  <c r="P22" i="6"/>
  <c r="N22" i="6"/>
  <c r="L22" i="6"/>
  <c r="J22" i="6"/>
  <c r="H22" i="6"/>
  <c r="F22" i="6"/>
  <c r="BD16" i="3" l="1"/>
  <c r="BD49" i="34" l="1"/>
  <c r="W16" i="60" l="1"/>
  <c r="O22" i="43" l="1"/>
  <c r="O21" i="43"/>
  <c r="O19" i="43"/>
  <c r="O18" i="43"/>
  <c r="O17" i="43"/>
  <c r="O16" i="43"/>
  <c r="J22" i="43"/>
  <c r="J21" i="43"/>
  <c r="J17" i="43"/>
  <c r="J18" i="43"/>
  <c r="J19" i="43"/>
  <c r="J16" i="43"/>
  <c r="H23" i="60"/>
  <c r="H26" i="60" s="1"/>
  <c r="J23" i="60"/>
  <c r="J26" i="60"/>
  <c r="L23" i="60"/>
  <c r="L26" i="60" s="1"/>
  <c r="N23" i="60"/>
  <c r="N26" i="60" s="1"/>
  <c r="BD45" i="3"/>
  <c r="F47" i="34"/>
  <c r="F23" i="60"/>
  <c r="F26" i="60" s="1"/>
  <c r="W15" i="60"/>
  <c r="W19" i="60"/>
  <c r="W20" i="60"/>
  <c r="W21" i="60"/>
  <c r="W22" i="60"/>
  <c r="P23" i="60"/>
  <c r="P26" i="60" s="1"/>
  <c r="R23" i="60"/>
  <c r="R26" i="60" s="1"/>
  <c r="T23" i="60"/>
  <c r="T26" i="60" s="1"/>
  <c r="W25" i="60"/>
  <c r="F51" i="56"/>
  <c r="I51" i="56"/>
  <c r="L51" i="56"/>
  <c r="O51" i="56"/>
  <c r="R51" i="56"/>
  <c r="U51" i="56"/>
  <c r="X51" i="56"/>
  <c r="AA51" i="56"/>
  <c r="AD51" i="56"/>
  <c r="AG51" i="56"/>
  <c r="AJ51" i="56"/>
  <c r="AM51" i="56"/>
  <c r="AP51" i="56"/>
  <c r="BT51" i="56"/>
  <c r="BW51" i="56"/>
  <c r="BZ51" i="56"/>
  <c r="CI51" i="56"/>
  <c r="CL51" i="56"/>
  <c r="CO51" i="56"/>
  <c r="CR51" i="56"/>
  <c r="CU51" i="56"/>
  <c r="CX51" i="56"/>
  <c r="DA51" i="56"/>
  <c r="DD51" i="56"/>
  <c r="DG51" i="56"/>
  <c r="DJ51" i="56"/>
  <c r="DM51" i="56"/>
  <c r="DP51" i="56"/>
  <c r="DS51" i="56"/>
  <c r="DV51" i="56"/>
  <c r="DY51" i="56"/>
  <c r="EB51" i="56"/>
  <c r="EE51" i="56"/>
  <c r="EH51" i="56"/>
  <c r="EK51" i="56"/>
  <c r="EN51" i="56"/>
  <c r="EQ51" i="56"/>
  <c r="ET51" i="56"/>
  <c r="EW51" i="56"/>
  <c r="BD17" i="3"/>
  <c r="BD59" i="3"/>
  <c r="BD60" i="3"/>
  <c r="BD61" i="3"/>
  <c r="BD62" i="3"/>
  <c r="BD63" i="3"/>
  <c r="BD64" i="3"/>
  <c r="BD65" i="3"/>
  <c r="BD18" i="34"/>
  <c r="BD20" i="34"/>
  <c r="L21" i="34"/>
  <c r="L24" i="34" s="1"/>
  <c r="N21" i="34"/>
  <c r="N24" i="34" s="1"/>
  <c r="R21" i="34"/>
  <c r="R24" i="34" s="1"/>
  <c r="T21" i="34"/>
  <c r="T24" i="34" s="1"/>
  <c r="V21" i="34"/>
  <c r="V24" i="34" s="1"/>
  <c r="X21" i="34"/>
  <c r="X24" i="34" s="1"/>
  <c r="Z21" i="34"/>
  <c r="Z24" i="34" s="1"/>
  <c r="AB21" i="34"/>
  <c r="AB24" i="34" s="1"/>
  <c r="AD24" i="34"/>
  <c r="AF21" i="34"/>
  <c r="AF24" i="34" s="1"/>
  <c r="AH21" i="34"/>
  <c r="AH24" i="34" s="1"/>
  <c r="AJ21" i="34"/>
  <c r="AJ24" i="34" s="1"/>
  <c r="AL21" i="34"/>
  <c r="AL24" i="34" s="1"/>
  <c r="AN21" i="34"/>
  <c r="AN24" i="34" s="1"/>
  <c r="AP21" i="34"/>
  <c r="AP24" i="34" s="1"/>
  <c r="AR21" i="34"/>
  <c r="AR24" i="34" s="1"/>
  <c r="AT21" i="34"/>
  <c r="AT24" i="34" s="1"/>
  <c r="AV21" i="34"/>
  <c r="AV24" i="34" s="1"/>
  <c r="AX21" i="34"/>
  <c r="AX24" i="34" s="1"/>
  <c r="AZ21" i="34"/>
  <c r="AZ24" i="34"/>
  <c r="BB21" i="34"/>
  <c r="BB24" i="34" s="1"/>
  <c r="BD22" i="34"/>
  <c r="BD23" i="34"/>
  <c r="BD27" i="34"/>
  <c r="BD28" i="34"/>
  <c r="BD29" i="34"/>
  <c r="F30" i="34"/>
  <c r="F33" i="34" s="1"/>
  <c r="H30" i="34"/>
  <c r="H33" i="34" s="1"/>
  <c r="J30" i="34"/>
  <c r="J33" i="34" s="1"/>
  <c r="L30" i="34"/>
  <c r="L33" i="34" s="1"/>
  <c r="N30" i="34"/>
  <c r="N33" i="34" s="1"/>
  <c r="R30" i="34"/>
  <c r="R33" i="34" s="1"/>
  <c r="T30" i="34"/>
  <c r="T33" i="34" s="1"/>
  <c r="V30" i="34"/>
  <c r="V33" i="34" s="1"/>
  <c r="X30" i="34"/>
  <c r="X33" i="34" s="1"/>
  <c r="Z30" i="34"/>
  <c r="Z33" i="34" s="1"/>
  <c r="AB30" i="34"/>
  <c r="AB33" i="34" s="1"/>
  <c r="AD30" i="34"/>
  <c r="AD33" i="34" s="1"/>
  <c r="AF30" i="34"/>
  <c r="AF33" i="34" s="1"/>
  <c r="AH30" i="34"/>
  <c r="AH33" i="34" s="1"/>
  <c r="AJ30" i="34"/>
  <c r="AJ33" i="34" s="1"/>
  <c r="AL30" i="34"/>
  <c r="AL33" i="34" s="1"/>
  <c r="AN30" i="34"/>
  <c r="AN33" i="34" s="1"/>
  <c r="AP30" i="34"/>
  <c r="AP33" i="34" s="1"/>
  <c r="AR30" i="34"/>
  <c r="AR33" i="34" s="1"/>
  <c r="AT30" i="34"/>
  <c r="AT33" i="34" s="1"/>
  <c r="AV30" i="34"/>
  <c r="AV33" i="34"/>
  <c r="AX30" i="34"/>
  <c r="AX33" i="34" s="1"/>
  <c r="AZ30" i="34"/>
  <c r="AZ33" i="34" s="1"/>
  <c r="BB30" i="34"/>
  <c r="BD31" i="34"/>
  <c r="BD32" i="34"/>
  <c r="BD34" i="34"/>
  <c r="BD37" i="34"/>
  <c r="BD38" i="34"/>
  <c r="BD39" i="34"/>
  <c r="AX40" i="34"/>
  <c r="AX43" i="34" s="1"/>
  <c r="AZ40" i="34"/>
  <c r="AZ43" i="34" s="1"/>
  <c r="BB40" i="34"/>
  <c r="BB43" i="34" s="1"/>
  <c r="BD41" i="34"/>
  <c r="BD42" i="34"/>
  <c r="H47" i="34"/>
  <c r="J47" i="34"/>
  <c r="L47" i="34"/>
  <c r="N47" i="34"/>
  <c r="R47" i="34"/>
  <c r="T47" i="34"/>
  <c r="V47" i="34"/>
  <c r="X47" i="34"/>
  <c r="Z47" i="34"/>
  <c r="AB47" i="34"/>
  <c r="AD47" i="34"/>
  <c r="AF47" i="34"/>
  <c r="AH47" i="34"/>
  <c r="AJ47" i="34"/>
  <c r="AL47" i="34"/>
  <c r="AN47" i="34"/>
  <c r="AP47" i="34"/>
  <c r="AR47" i="34"/>
  <c r="AT47" i="34"/>
  <c r="AV47" i="34"/>
  <c r="AX47" i="34"/>
  <c r="AZ47" i="34"/>
  <c r="BB47" i="34"/>
  <c r="BD50" i="34"/>
  <c r="F20" i="43"/>
  <c r="G20" i="43"/>
  <c r="H20" i="43"/>
  <c r="I20" i="43"/>
  <c r="K20" i="43"/>
  <c r="L20" i="43"/>
  <c r="M20" i="43"/>
  <c r="N20" i="43"/>
  <c r="J43" i="43"/>
  <c r="J44" i="43"/>
  <c r="J45" i="43"/>
  <c r="J46" i="43"/>
  <c r="F47" i="43"/>
  <c r="G47" i="43"/>
  <c r="H47" i="43"/>
  <c r="I47" i="43"/>
  <c r="F58" i="43"/>
  <c r="H59" i="43"/>
  <c r="K60" i="43"/>
  <c r="F74" i="43"/>
  <c r="H75" i="43"/>
  <c r="J76" i="43"/>
  <c r="V16" i="18"/>
  <c r="V17" i="18"/>
  <c r="V18" i="18"/>
  <c r="V19" i="18"/>
  <c r="V20" i="18"/>
  <c r="V21" i="18"/>
  <c r="V24" i="18"/>
  <c r="V25" i="18"/>
  <c r="V26" i="18"/>
  <c r="V27" i="18"/>
  <c r="F28" i="18"/>
  <c r="H28" i="18"/>
  <c r="J28" i="18"/>
  <c r="L28" i="18"/>
  <c r="N28" i="18"/>
  <c r="P28" i="18"/>
  <c r="R28" i="18"/>
  <c r="T28" i="18"/>
  <c r="V31" i="18"/>
  <c r="V32" i="18"/>
  <c r="V33" i="18"/>
  <c r="V34" i="18"/>
  <c r="P35" i="18"/>
  <c r="R35" i="18"/>
  <c r="T35" i="18"/>
  <c r="V36" i="18"/>
  <c r="P37" i="18"/>
  <c r="R37" i="18"/>
  <c r="T37" i="18"/>
  <c r="V38" i="18"/>
  <c r="V39" i="18"/>
  <c r="V40" i="18"/>
  <c r="V43" i="18"/>
  <c r="V44" i="18"/>
  <c r="V45" i="18"/>
  <c r="V49" i="18"/>
  <c r="V50" i="18"/>
  <c r="V53" i="18"/>
  <c r="V54" i="18"/>
  <c r="AB15" i="6"/>
  <c r="AB16" i="6"/>
  <c r="AB17" i="6"/>
  <c r="AB18" i="6"/>
  <c r="AB19" i="6"/>
  <c r="AB20" i="6"/>
  <c r="AB21" i="6"/>
  <c r="AB23" i="6"/>
  <c r="AB24" i="6"/>
  <c r="AB27" i="6"/>
  <c r="AB28" i="6"/>
  <c r="AB29" i="6"/>
  <c r="AB30" i="6"/>
  <c r="AB31" i="6"/>
  <c r="AB32" i="6"/>
  <c r="AB33" i="6"/>
  <c r="F34" i="6"/>
  <c r="H34" i="6"/>
  <c r="J34" i="6"/>
  <c r="L34" i="6"/>
  <c r="N34" i="6"/>
  <c r="P34" i="6"/>
  <c r="R34" i="6"/>
  <c r="T34" i="6"/>
  <c r="V34" i="6"/>
  <c r="X34" i="6"/>
  <c r="Z34" i="6"/>
  <c r="AB35" i="6"/>
  <c r="AB36" i="6"/>
  <c r="AV48" i="34" l="1"/>
  <c r="AV46" i="34"/>
  <c r="Z46" i="34"/>
  <c r="AR46" i="34"/>
  <c r="W23" i="60"/>
  <c r="AN46" i="34"/>
  <c r="AB46" i="34"/>
  <c r="AH46" i="34"/>
  <c r="AN48" i="34"/>
  <c r="AR48" i="34"/>
  <c r="L46" i="34"/>
  <c r="AF48" i="34"/>
  <c r="R48" i="34"/>
  <c r="V46" i="34"/>
  <c r="J54" i="43"/>
  <c r="J55" i="43"/>
  <c r="J57" i="43"/>
  <c r="AP48" i="34"/>
  <c r="Z48" i="34"/>
  <c r="J48" i="34"/>
  <c r="T48" i="34"/>
  <c r="O20" i="43"/>
  <c r="L30" i="43" s="1"/>
  <c r="BD21" i="34"/>
  <c r="H46" i="34"/>
  <c r="V35" i="18"/>
  <c r="AL48" i="34"/>
  <c r="F46" i="34"/>
  <c r="R46" i="34"/>
  <c r="V28" i="18"/>
  <c r="BB46" i="34"/>
  <c r="AB34" i="6"/>
  <c r="X48" i="34"/>
  <c r="AJ46" i="34"/>
  <c r="J46" i="34"/>
  <c r="J47" i="43"/>
  <c r="BD47" i="34"/>
  <c r="X46" i="34"/>
  <c r="AZ48" i="34"/>
  <c r="W26" i="60"/>
  <c r="H48" i="34"/>
  <c r="J20" i="43"/>
  <c r="N46" i="34"/>
  <c r="AF46" i="34"/>
  <c r="AZ46" i="34"/>
  <c r="F48" i="34"/>
  <c r="AD46" i="34"/>
  <c r="AB22" i="6"/>
  <c r="AX48" i="34"/>
  <c r="AP46" i="34"/>
  <c r="V37" i="18"/>
  <c r="AT48" i="34"/>
  <c r="AJ48" i="34"/>
  <c r="AH48" i="34"/>
  <c r="BD24" i="34"/>
  <c r="L48" i="34"/>
  <c r="AD48" i="34"/>
  <c r="J59" i="43"/>
  <c r="BD40" i="34"/>
  <c r="AL46" i="34"/>
  <c r="BB33" i="34"/>
  <c r="BB48" i="34" s="1"/>
  <c r="AT46" i="34"/>
  <c r="T46" i="34"/>
  <c r="BD30" i="34"/>
  <c r="J56" i="43"/>
  <c r="V48" i="34"/>
  <c r="N48" i="34"/>
  <c r="AB48" i="34"/>
  <c r="AX46" i="34"/>
  <c r="L29" i="43" l="1"/>
  <c r="L31" i="43"/>
  <c r="BD48" i="34"/>
  <c r="K31" i="43"/>
  <c r="N29" i="43"/>
  <c r="M31" i="43"/>
  <c r="K28" i="43"/>
  <c r="N31" i="43"/>
  <c r="N30" i="43"/>
  <c r="M28" i="43"/>
  <c r="M30" i="43"/>
  <c r="M29" i="43"/>
  <c r="N28" i="43"/>
  <c r="L28" i="43"/>
  <c r="BD46" i="34"/>
  <c r="K30" i="43"/>
  <c r="K29" i="43"/>
  <c r="BD43" i="34"/>
  <c r="BD33" i="34"/>
  <c r="O31" i="43" l="1"/>
  <c r="O30" i="43"/>
  <c r="O28" i="43"/>
  <c r="L32" i="43"/>
  <c r="M32" i="43"/>
  <c r="N32" i="43"/>
  <c r="O29" i="43"/>
  <c r="K32" i="43"/>
  <c r="O32" i="43" l="1"/>
</calcChain>
</file>

<file path=xl/sharedStrings.xml><?xml version="1.0" encoding="utf-8"?>
<sst xmlns="http://schemas.openxmlformats.org/spreadsheetml/2006/main" count="5058" uniqueCount="690">
  <si>
    <t>SCOTTISH WATER</t>
  </si>
  <si>
    <t>ANNUAL RETURN INFORMATION REQUIREMENTS 2023</t>
  </si>
  <si>
    <t>SECTION E : OPERATING COSTS AND EFFICIENCY</t>
  </si>
  <si>
    <t>Table E3: PPP project analysis</t>
  </si>
  <si>
    <t>Line</t>
  </si>
  <si>
    <t>Description</t>
  </si>
  <si>
    <t>Units</t>
  </si>
  <si>
    <t>Field</t>
  </si>
  <si>
    <t>Highland</t>
  </si>
  <si>
    <t>Tay</t>
  </si>
  <si>
    <t>Aberdeen</t>
  </si>
  <si>
    <t>Moray Coast</t>
  </si>
  <si>
    <t>AVSE</t>
  </si>
  <si>
    <t>Levenmouth</t>
  </si>
  <si>
    <t>Dalmuir</t>
  </si>
  <si>
    <t>Daldowie</t>
  </si>
  <si>
    <t>MSI</t>
  </si>
  <si>
    <t>Total</t>
  </si>
  <si>
    <t>ref.</t>
  </si>
  <si>
    <t>type</t>
  </si>
  <si>
    <t>CG</t>
  </si>
  <si>
    <t xml:space="preserve"> </t>
  </si>
  <si>
    <t>Project data</t>
  </si>
  <si>
    <t>E3.0</t>
  </si>
  <si>
    <t>Name</t>
  </si>
  <si>
    <t>I</t>
  </si>
  <si>
    <t>Ft William</t>
  </si>
  <si>
    <t>Inverness</t>
  </si>
  <si>
    <t>Hatton</t>
  </si>
  <si>
    <t>Nigg</t>
  </si>
  <si>
    <t>Persley</t>
  </si>
  <si>
    <t>Peterhead</t>
  </si>
  <si>
    <t>Fraserburgh</t>
  </si>
  <si>
    <t>Lossiemouth</t>
  </si>
  <si>
    <t>Buckie</t>
  </si>
  <si>
    <t>Banff/Macduff</t>
  </si>
  <si>
    <t>Seafield</t>
  </si>
  <si>
    <t>Newbridge</t>
  </si>
  <si>
    <t>East Calder</t>
  </si>
  <si>
    <t>Blackburn</t>
  </si>
  <si>
    <t>Whitburn</t>
  </si>
  <si>
    <t>Meadowhead</t>
  </si>
  <si>
    <t>Stevenston</t>
  </si>
  <si>
    <t>Inverclyde</t>
  </si>
  <si>
    <t>E3.1</t>
  </si>
  <si>
    <t>Annual average resident connected population</t>
  </si>
  <si>
    <t>000</t>
  </si>
  <si>
    <t>I/C</t>
  </si>
  <si>
    <t>B2</t>
  </si>
  <si>
    <t>A1</t>
  </si>
  <si>
    <t>E3.2</t>
  </si>
  <si>
    <t>Annual average non-resident connected population</t>
  </si>
  <si>
    <t>B3</t>
  </si>
  <si>
    <t>E3.3</t>
  </si>
  <si>
    <t>Population equivalent of total load received</t>
  </si>
  <si>
    <t>Scope of works</t>
  </si>
  <si>
    <t>E3.4</t>
  </si>
  <si>
    <t>Sewerage</t>
  </si>
  <si>
    <t>1/0</t>
  </si>
  <si>
    <t>E3.5</t>
  </si>
  <si>
    <t>Sewage treatment</t>
  </si>
  <si>
    <t>Sludge treatment</t>
  </si>
  <si>
    <t>E3.7</t>
  </si>
  <si>
    <t>Terminal pumping station</t>
  </si>
  <si>
    <t>E3.8</t>
  </si>
  <si>
    <t>Other (state details)</t>
  </si>
  <si>
    <t>Sewage treatment - effluent consent standard</t>
  </si>
  <si>
    <t>E3.9</t>
  </si>
  <si>
    <t>Suspended solids consent</t>
  </si>
  <si>
    <t>mg/l</t>
  </si>
  <si>
    <t>N</t>
  </si>
  <si>
    <t>E3.10</t>
  </si>
  <si>
    <t>BOD consent</t>
  </si>
  <si>
    <t>E3.11</t>
  </si>
  <si>
    <t>COD consent</t>
  </si>
  <si>
    <t>E3.12</t>
  </si>
  <si>
    <t>Ammonia consent</t>
  </si>
  <si>
    <t>E3.13</t>
  </si>
  <si>
    <t>Phosphate consent</t>
  </si>
  <si>
    <t>E3.14</t>
  </si>
  <si>
    <t>Compliance with effluent consent standard</t>
  </si>
  <si>
    <t>%</t>
  </si>
  <si>
    <t>Treatment works category</t>
  </si>
  <si>
    <t>E3.15</t>
  </si>
  <si>
    <t>Primary</t>
  </si>
  <si>
    <t>E3.16</t>
  </si>
  <si>
    <t>Secondary activated sludge</t>
  </si>
  <si>
    <t>E3.17</t>
  </si>
  <si>
    <t>Secondary biological</t>
  </si>
  <si>
    <t>E3.18</t>
  </si>
  <si>
    <t>Tertiary A1</t>
  </si>
  <si>
    <t>E3.19</t>
  </si>
  <si>
    <t>Tertiary A2</t>
  </si>
  <si>
    <t>E3.20</t>
  </si>
  <si>
    <t>Tertiary B1</t>
  </si>
  <si>
    <t>E3.21</t>
  </si>
  <si>
    <t>Tertiary B2</t>
  </si>
  <si>
    <t>Sewerage data</t>
  </si>
  <si>
    <t>E3.22</t>
  </si>
  <si>
    <t>Total length of sewer</t>
  </si>
  <si>
    <t>km</t>
  </si>
  <si>
    <t>E3.23</t>
  </si>
  <si>
    <t>Length of critical sewer</t>
  </si>
  <si>
    <t>E3.24</t>
  </si>
  <si>
    <t>Number of pumping stations</t>
  </si>
  <si>
    <t>nr</t>
  </si>
  <si>
    <t>E3.25</t>
  </si>
  <si>
    <r>
      <t>Capacity of pumping stations (m</t>
    </r>
    <r>
      <rPr>
        <vertAlign val="superscript"/>
        <sz val="10"/>
        <rFont val="CG Omega"/>
        <family val="2"/>
      </rPr>
      <t>3</t>
    </r>
    <r>
      <rPr>
        <sz val="10"/>
        <rFont val="CG Omega"/>
        <family val="2"/>
      </rPr>
      <t>/d)</t>
    </r>
  </si>
  <si>
    <r>
      <t>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/day</t>
    </r>
  </si>
  <si>
    <t>E3.26</t>
  </si>
  <si>
    <t>Capacity of pumping stations (kW)</t>
  </si>
  <si>
    <t>kW</t>
  </si>
  <si>
    <t>E3.27</t>
  </si>
  <si>
    <t>Number of combined pumping stations</t>
  </si>
  <si>
    <t>E3.28</t>
  </si>
  <si>
    <r>
      <t>Capacity of combined pumping stations (m</t>
    </r>
    <r>
      <rPr>
        <vertAlign val="superscript"/>
        <sz val="10"/>
        <rFont val="CG Omega"/>
        <family val="2"/>
      </rPr>
      <t>3</t>
    </r>
    <r>
      <rPr>
        <sz val="10"/>
        <rFont val="CG Omega"/>
        <family val="2"/>
      </rPr>
      <t>/d)</t>
    </r>
  </si>
  <si>
    <t>E3.29</t>
  </si>
  <si>
    <t>Number of stormwater pumping stations</t>
  </si>
  <si>
    <t>E3.30</t>
  </si>
  <si>
    <r>
      <t>Capacity of stormwater pumping stations (m</t>
    </r>
    <r>
      <rPr>
        <vertAlign val="superscript"/>
        <sz val="10"/>
        <rFont val="CG Omega"/>
        <family val="2"/>
      </rPr>
      <t>3</t>
    </r>
    <r>
      <rPr>
        <sz val="10"/>
        <rFont val="CG Omega"/>
        <family val="2"/>
      </rPr>
      <t>/d)</t>
    </r>
  </si>
  <si>
    <t>E3.31</t>
  </si>
  <si>
    <t>Number of combined sewer overflows</t>
  </si>
  <si>
    <t>E3.32</t>
  </si>
  <si>
    <t>Number of combined sewer overflows (screened)</t>
  </si>
  <si>
    <t>Sludge treatment and disposal data</t>
  </si>
  <si>
    <t>E3.33</t>
  </si>
  <si>
    <t>Farmland untreated</t>
  </si>
  <si>
    <t>ttds</t>
  </si>
  <si>
    <t>E3.34</t>
  </si>
  <si>
    <t>Farmland conventional</t>
  </si>
  <si>
    <t>B4</t>
  </si>
  <si>
    <t>E3.35</t>
  </si>
  <si>
    <t>Farmland advanced</t>
  </si>
  <si>
    <t>E3.36</t>
  </si>
  <si>
    <t>Incineration</t>
  </si>
  <si>
    <t>E3.37</t>
  </si>
  <si>
    <t>Landfill</t>
  </si>
  <si>
    <t>E3.38</t>
  </si>
  <si>
    <t>Composted</t>
  </si>
  <si>
    <t>E3.39</t>
  </si>
  <si>
    <t>Land reclamation</t>
  </si>
  <si>
    <t>E3.40</t>
  </si>
  <si>
    <t xml:space="preserve">Other </t>
  </si>
  <si>
    <t>Prepared by:  ……………………………………………..</t>
  </si>
  <si>
    <t xml:space="preserve">Date: </t>
  </si>
  <si>
    <t>Checked by:  ……………………………………………..</t>
  </si>
  <si>
    <t xml:space="preserve">Authorised by: </t>
  </si>
  <si>
    <t xml:space="preserve">Date:  </t>
  </si>
  <si>
    <t>Table E3a: PPP cost analysis</t>
  </si>
  <si>
    <t>E3a.0</t>
  </si>
  <si>
    <t>Sewerage costs</t>
  </si>
  <si>
    <t>E3a.1</t>
  </si>
  <si>
    <t>Estimated direct operating cost</t>
  </si>
  <si>
    <t>£m</t>
  </si>
  <si>
    <t>DX</t>
  </si>
  <si>
    <t>D6</t>
  </si>
  <si>
    <t>E3a.2</t>
  </si>
  <si>
    <t>Rates paid by the PPP contractor</t>
  </si>
  <si>
    <t>E3a.3</t>
  </si>
  <si>
    <t>SEPA charges paid by the PPP contractor</t>
  </si>
  <si>
    <t>AX</t>
  </si>
  <si>
    <t>A2</t>
  </si>
  <si>
    <t>E3a.4</t>
  </si>
  <si>
    <t>Total direct cost</t>
  </si>
  <si>
    <t>C</t>
  </si>
  <si>
    <t>E3a.5</t>
  </si>
  <si>
    <t>Scottish Water general &amp; support expenditure</t>
  </si>
  <si>
    <t>CX</t>
  </si>
  <si>
    <t>C4</t>
  </si>
  <si>
    <t>E3a.6</t>
  </si>
  <si>
    <t>Scottish Water SEPA charges</t>
  </si>
  <si>
    <t>BX</t>
  </si>
  <si>
    <t>E3a.7</t>
  </si>
  <si>
    <t>Total sewerage cost</t>
  </si>
  <si>
    <t>Sewage treatment costs</t>
  </si>
  <si>
    <t>E3a.8</t>
  </si>
  <si>
    <t>E3a.9</t>
  </si>
  <si>
    <t>E3a.10</t>
  </si>
  <si>
    <t>E3a.11</t>
  </si>
  <si>
    <t>E3a.12</t>
  </si>
  <si>
    <t>E3a.13</t>
  </si>
  <si>
    <t>E3a.14</t>
  </si>
  <si>
    <t>Total sewage treatment cost</t>
  </si>
  <si>
    <t>E3a.15</t>
  </si>
  <si>
    <t>Estimated terminal pumping cost</t>
  </si>
  <si>
    <t>M</t>
  </si>
  <si>
    <t>A3</t>
  </si>
  <si>
    <t>Sludge treatment and disposal costs</t>
  </si>
  <si>
    <t>E3a.16</t>
  </si>
  <si>
    <t>E3a.17</t>
  </si>
  <si>
    <t>E3a.18</t>
  </si>
  <si>
    <t>E3a.19</t>
  </si>
  <si>
    <t>E3a.20</t>
  </si>
  <si>
    <t>E3a.21</t>
  </si>
  <si>
    <t>E3a.22</t>
  </si>
  <si>
    <t>Total sludge treatment &amp; disposal cost</t>
  </si>
  <si>
    <t>Total cost analysis</t>
  </si>
  <si>
    <t>E3a.23</t>
  </si>
  <si>
    <t>E3a.24</t>
  </si>
  <si>
    <t>Total Scottish Water cost</t>
  </si>
  <si>
    <t>E3a.25</t>
  </si>
  <si>
    <t>Total operating cost</t>
  </si>
  <si>
    <t>E3a.26</t>
  </si>
  <si>
    <t>Annual charge</t>
  </si>
  <si>
    <t>E3a.27</t>
  </si>
  <si>
    <t>Public sector capital equivalent value</t>
  </si>
  <si>
    <t>Contract information</t>
  </si>
  <si>
    <t>E3a.28</t>
  </si>
  <si>
    <t>Contract period</t>
  </si>
  <si>
    <t>years</t>
  </si>
  <si>
    <t>E3a.29</t>
  </si>
  <si>
    <t>Contract end date</t>
  </si>
  <si>
    <t>dd/mm/yy</t>
  </si>
  <si>
    <t>Date:</t>
  </si>
  <si>
    <t>Table E4: Water resources and treatment</t>
  </si>
  <si>
    <t>Number of own sources</t>
  </si>
  <si>
    <t>Total number of sources</t>
  </si>
  <si>
    <t>Own source outputs</t>
  </si>
  <si>
    <t>Total source outputs</t>
  </si>
  <si>
    <t>Area 1</t>
  </si>
  <si>
    <t>Area 2</t>
  </si>
  <si>
    <t>Area 3</t>
  </si>
  <si>
    <t>Area 4</t>
  </si>
  <si>
    <t>Source types</t>
  </si>
  <si>
    <t xml:space="preserve">Number </t>
  </si>
  <si>
    <t>Average daily output (Ml/d)</t>
  </si>
  <si>
    <t>Ml/d</t>
  </si>
  <si>
    <t>E4.0</t>
  </si>
  <si>
    <t>Area name</t>
  </si>
  <si>
    <t>-</t>
  </si>
  <si>
    <t>North</t>
  </si>
  <si>
    <t>East</t>
  </si>
  <si>
    <t>South</t>
  </si>
  <si>
    <t>West</t>
  </si>
  <si>
    <t>E4.1</t>
  </si>
  <si>
    <t>Impounding reservoirs</t>
  </si>
  <si>
    <t>nr, Ml/d</t>
  </si>
  <si>
    <t>E4.2</t>
  </si>
  <si>
    <t>Lochs</t>
  </si>
  <si>
    <t>E4.3</t>
  </si>
  <si>
    <t>River and burn abstractions</t>
  </si>
  <si>
    <t>E4.4</t>
  </si>
  <si>
    <t>Boreholes</t>
  </si>
  <si>
    <t>E4.5</t>
  </si>
  <si>
    <t>E4.6</t>
  </si>
  <si>
    <t>Bulk water exports</t>
  </si>
  <si>
    <t>E4.7</t>
  </si>
  <si>
    <t>Bulk water imports</t>
  </si>
  <si>
    <t>Proportional breakdown of source output produced</t>
  </si>
  <si>
    <t>Proportion of own source output</t>
  </si>
  <si>
    <t>E4.8</t>
  </si>
  <si>
    <t>E4.9</t>
  </si>
  <si>
    <t>E4.10</t>
  </si>
  <si>
    <t>E4.11</t>
  </si>
  <si>
    <t>E4.12</t>
  </si>
  <si>
    <t>Peak demand and pumping head</t>
  </si>
  <si>
    <t>E4.13</t>
  </si>
  <si>
    <t>Peak demand - peak to average ratio</t>
  </si>
  <si>
    <t>C3</t>
  </si>
  <si>
    <t>E4.14</t>
  </si>
  <si>
    <t>Average pumping head - resources and treatment</t>
  </si>
  <si>
    <t>m</t>
  </si>
  <si>
    <t>Resource and treatment - Costs</t>
  </si>
  <si>
    <t>Resources and treatment costs (operational area)</t>
  </si>
  <si>
    <t>E4.15</t>
  </si>
  <si>
    <t>Power</t>
  </si>
  <si>
    <t>E4.16</t>
  </si>
  <si>
    <t>Service charges by SEPA</t>
  </si>
  <si>
    <t>E4.17</t>
  </si>
  <si>
    <t>Total direct costs</t>
  </si>
  <si>
    <t>E4.18</t>
  </si>
  <si>
    <t>General and support costs</t>
  </si>
  <si>
    <t>E4.19</t>
  </si>
  <si>
    <t>Functional expenditure</t>
  </si>
  <si>
    <t>Total nr of works</t>
  </si>
  <si>
    <t>Total volume dist'n input</t>
  </si>
  <si>
    <t>Tot. prop'n of D.I.</t>
  </si>
  <si>
    <t>Operating costs</t>
  </si>
  <si>
    <t>Water treatment works by process type</t>
  </si>
  <si>
    <t>Prop'n (0-1)</t>
  </si>
  <si>
    <t>E4.20</t>
  </si>
  <si>
    <t>Simple disinfection</t>
  </si>
  <si>
    <t>nr, Ml/d, £m</t>
  </si>
  <si>
    <t>E4.21</t>
  </si>
  <si>
    <t>W1</t>
  </si>
  <si>
    <t>E4.22</t>
  </si>
  <si>
    <t>W2</t>
  </si>
  <si>
    <t>E4.23</t>
  </si>
  <si>
    <t>W3</t>
  </si>
  <si>
    <t>E4.24</t>
  </si>
  <si>
    <t>W4</t>
  </si>
  <si>
    <t>E4.25</t>
  </si>
  <si>
    <t>Total numbers of works</t>
  </si>
  <si>
    <t>E4.26</t>
  </si>
  <si>
    <t>Total distribution input</t>
  </si>
  <si>
    <t>E4.27</t>
  </si>
  <si>
    <t>Total operating costs</t>
  </si>
  <si>
    <t>nr of works</t>
  </si>
  <si>
    <t>Prop'n of D.I.</t>
  </si>
  <si>
    <t>Water treatment works by size band</t>
  </si>
  <si>
    <t>E4.28</t>
  </si>
  <si>
    <t>Size band &lt;=1 Ml/d</t>
  </si>
  <si>
    <t>nr, £m</t>
  </si>
  <si>
    <t>E4.29</t>
  </si>
  <si>
    <t>Size band &gt;1 - &lt;=2.5 Ml/d</t>
  </si>
  <si>
    <t>E4.30</t>
  </si>
  <si>
    <t>Size band &gt;2.5 - &lt;=5 Ml/d</t>
  </si>
  <si>
    <t>E4.31</t>
  </si>
  <si>
    <t>Size band &gt;5 - &lt;=10 Ml/d</t>
  </si>
  <si>
    <t>E4.32</t>
  </si>
  <si>
    <t>Size band &gt;10 - &lt;=25 Ml/d</t>
  </si>
  <si>
    <t>E4.33</t>
  </si>
  <si>
    <t>Size band &gt;25 - &lt;=50 Ml/d</t>
  </si>
  <si>
    <t>E4.34</t>
  </si>
  <si>
    <t>Size band &gt;50 - &lt;=100 Ml/d</t>
  </si>
  <si>
    <t>E4.35</t>
  </si>
  <si>
    <t>Size band &gt;100 - &lt;=175 Ml/d</t>
  </si>
  <si>
    <t>E4.36</t>
  </si>
  <si>
    <t>Size band &gt;175 Ml/d</t>
  </si>
  <si>
    <t>E4.37</t>
  </si>
  <si>
    <t>Total number of works</t>
  </si>
  <si>
    <t>E4.38</t>
  </si>
  <si>
    <t>Proportion of distribution input - total</t>
  </si>
  <si>
    <t>E4.39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</si>
  <si>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</si>
  <si>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Table E6: Water distribution            </t>
  </si>
  <si>
    <t>Report year 2022-23</t>
  </si>
  <si>
    <t>Area 5</t>
  </si>
  <si>
    <t>Area 6</t>
  </si>
  <si>
    <t>Area 7</t>
  </si>
  <si>
    <t>Area 8</t>
  </si>
  <si>
    <t>Area data</t>
  </si>
  <si>
    <t>E6.0</t>
  </si>
  <si>
    <t>E6.1</t>
  </si>
  <si>
    <t>E6.2</t>
  </si>
  <si>
    <t>Total connected properties</t>
  </si>
  <si>
    <t>E6.3</t>
  </si>
  <si>
    <t>Volume of water delivered to households</t>
  </si>
  <si>
    <t>E6.4</t>
  </si>
  <si>
    <t>Volume of water delivered to non-households</t>
  </si>
  <si>
    <t>E6.5</t>
  </si>
  <si>
    <t xml:space="preserve">Area  </t>
  </si>
  <si>
    <r>
      <t>km</t>
    </r>
    <r>
      <rPr>
        <vertAlign val="superscript"/>
        <sz val="10"/>
        <rFont val="CG Omega"/>
        <family val="2"/>
      </rPr>
      <t>2</t>
    </r>
  </si>
  <si>
    <t>E6.6</t>
  </si>
  <si>
    <t>Number of supply zones</t>
  </si>
  <si>
    <t>Distribution costs</t>
  </si>
  <si>
    <t>E6.7</t>
  </si>
  <si>
    <t>E6.8</t>
  </si>
  <si>
    <t>E6.9</t>
  </si>
  <si>
    <t>E6.10</t>
  </si>
  <si>
    <t>E6.11</t>
  </si>
  <si>
    <t>Water mains data</t>
  </si>
  <si>
    <t>E6.12</t>
  </si>
  <si>
    <t>Potable mains: Band 1  (&lt;=165mm)</t>
  </si>
  <si>
    <t>E6.13</t>
  </si>
  <si>
    <t>Potable mains: Band 2  (166 - 320mm)</t>
  </si>
  <si>
    <t>E6.14</t>
  </si>
  <si>
    <t>Potable mains: Band 3  (321 - 625mm)</t>
  </si>
  <si>
    <t>E6.15</t>
  </si>
  <si>
    <t>Potable mains: Band 4  (&gt;625mm)</t>
  </si>
  <si>
    <t>E6.16</t>
  </si>
  <si>
    <t>Total length of mains</t>
  </si>
  <si>
    <t>E6.17</t>
  </si>
  <si>
    <t>Total length of unlined iron mains</t>
  </si>
  <si>
    <t>E6.18</t>
  </si>
  <si>
    <t>Total length of mains &gt; 320mm diameter</t>
  </si>
  <si>
    <t>E6.19</t>
  </si>
  <si>
    <t>Water mains bursts</t>
  </si>
  <si>
    <t>E6.20</t>
  </si>
  <si>
    <t>Leakage level</t>
  </si>
  <si>
    <t>E6.21</t>
  </si>
  <si>
    <t>Properties reported for low pressure</t>
  </si>
  <si>
    <t>Pumping stations</t>
  </si>
  <si>
    <t>E6.22</t>
  </si>
  <si>
    <t>Total number of pumping stations</t>
  </si>
  <si>
    <t>E6.23</t>
  </si>
  <si>
    <t>Total capacity of pumping stations</t>
  </si>
  <si>
    <r>
      <t>m</t>
    </r>
    <r>
      <rPr>
        <vertAlign val="superscript"/>
        <sz val="10"/>
        <rFont val="CG Omega"/>
        <family val="2"/>
      </rPr>
      <t>3</t>
    </r>
    <r>
      <rPr>
        <sz val="10"/>
        <rFont val="CG Omega"/>
        <family val="2"/>
      </rPr>
      <t>/d</t>
    </r>
  </si>
  <si>
    <t>E6.24</t>
  </si>
  <si>
    <t>Total capacity of booster pumping stations</t>
  </si>
  <si>
    <t>E6.25</t>
  </si>
  <si>
    <t>Average pumping head</t>
  </si>
  <si>
    <t>Service reservoirs</t>
  </si>
  <si>
    <t>E6.26</t>
  </si>
  <si>
    <t>Total number of service reservoirs</t>
  </si>
  <si>
    <t>E6.27</t>
  </si>
  <si>
    <t>Total capacity of service reservoirs</t>
  </si>
  <si>
    <t>Ml</t>
  </si>
  <si>
    <t>Water towers</t>
  </si>
  <si>
    <t>E6.28</t>
  </si>
  <si>
    <t>Total number of water towers</t>
  </si>
  <si>
    <t>E6.29</t>
  </si>
  <si>
    <t>Total capacity of tower towers</t>
  </si>
  <si>
    <t>Table E7: Wastewater explanatory factors - sewerage &amp; sewage treatment by area</t>
  </si>
  <si>
    <t>E7.0</t>
  </si>
  <si>
    <t>E7.1</t>
  </si>
  <si>
    <t>E7.2</t>
  </si>
  <si>
    <t>E7.3</t>
  </si>
  <si>
    <t>Volume of sewage collected (daily average)</t>
  </si>
  <si>
    <t>E7.4</t>
  </si>
  <si>
    <t>E7.5</t>
  </si>
  <si>
    <t>Area of sewerage district</t>
  </si>
  <si>
    <r>
      <t>km</t>
    </r>
    <r>
      <rPr>
        <vertAlign val="superscript"/>
        <sz val="10"/>
        <rFont val="CG Omega"/>
      </rPr>
      <t>2</t>
    </r>
  </si>
  <si>
    <t>E7.6</t>
  </si>
  <si>
    <t>Drained area</t>
  </si>
  <si>
    <t>E7.7</t>
  </si>
  <si>
    <t>Annual precipitation</t>
  </si>
  <si>
    <t>mm</t>
  </si>
  <si>
    <t>E7.8</t>
  </si>
  <si>
    <t>E7.9</t>
  </si>
  <si>
    <t>Total length of lateral sewer</t>
  </si>
  <si>
    <t>E7.10</t>
  </si>
  <si>
    <t>Length of combined sewer</t>
  </si>
  <si>
    <t>E7.11</t>
  </si>
  <si>
    <t>Length of separate stormwater sewer</t>
  </si>
  <si>
    <t>E7.12</t>
  </si>
  <si>
    <t>Length of sewer &gt; 1000 mm diameter</t>
  </si>
  <si>
    <t>E7.14</t>
  </si>
  <si>
    <t>Sewer collapses</t>
  </si>
  <si>
    <t>E7.15</t>
  </si>
  <si>
    <t>E7.16</t>
  </si>
  <si>
    <t>E7.17</t>
  </si>
  <si>
    <t>E7.18</t>
  </si>
  <si>
    <t>E7.19</t>
  </si>
  <si>
    <t>Sustainable Urban Drainage Systems (SUDS)</t>
  </si>
  <si>
    <t>E7.20</t>
  </si>
  <si>
    <t>SUDS ponds</t>
  </si>
  <si>
    <t>E7.21</t>
  </si>
  <si>
    <t>SUDS basins</t>
  </si>
  <si>
    <t>E7.22</t>
  </si>
  <si>
    <t>Filter trenches</t>
  </si>
  <si>
    <t>E7.23</t>
  </si>
  <si>
    <t>Swales</t>
  </si>
  <si>
    <t>E7.24</t>
  </si>
  <si>
    <t>Other (e.g. wetland)</t>
  </si>
  <si>
    <t>E7.25</t>
  </si>
  <si>
    <t>Total SUDS</t>
  </si>
  <si>
    <t>SUDS costs</t>
  </si>
  <si>
    <t>E7.26</t>
  </si>
  <si>
    <t>A4</t>
  </si>
  <si>
    <t>E7.27</t>
  </si>
  <si>
    <t>E7.28</t>
  </si>
  <si>
    <t>E7.29</t>
  </si>
  <si>
    <t>E7.30</t>
  </si>
  <si>
    <t>E7.31</t>
  </si>
  <si>
    <t>E7.32</t>
  </si>
  <si>
    <r>
      <t>Total capacity of pumping stations (m</t>
    </r>
    <r>
      <rPr>
        <vertAlign val="superscript"/>
        <sz val="10"/>
        <rFont val="CG Omega"/>
        <family val="2"/>
      </rPr>
      <t>3</t>
    </r>
    <r>
      <rPr>
        <sz val="10"/>
        <rFont val="CG Omega"/>
        <family val="2"/>
      </rPr>
      <t>/d)</t>
    </r>
  </si>
  <si>
    <t>E7.33</t>
  </si>
  <si>
    <t>Total capacity of pumping stations (kW)</t>
  </si>
  <si>
    <t>E7.34</t>
  </si>
  <si>
    <t xml:space="preserve">m </t>
  </si>
  <si>
    <t>C5</t>
  </si>
  <si>
    <t>E7.35</t>
  </si>
  <si>
    <t>Total number of combined pumping stations</t>
  </si>
  <si>
    <t>E7.36</t>
  </si>
  <si>
    <t>Total capacity of combined pumping stations</t>
  </si>
  <si>
    <t>E7.37</t>
  </si>
  <si>
    <t>Total number of stormwater pumping stations</t>
  </si>
  <si>
    <t>E7.38</t>
  </si>
  <si>
    <t>Total capacity of stormwater pumping stations</t>
  </si>
  <si>
    <t>E7.39</t>
  </si>
  <si>
    <t xml:space="preserve">Number of combined sewer overflows </t>
  </si>
  <si>
    <t>E7.40</t>
  </si>
  <si>
    <t>Sewage treatment works</t>
  </si>
  <si>
    <t>E7.41</t>
  </si>
  <si>
    <t>Number of sewage treatment works</t>
  </si>
  <si>
    <t>E7.42</t>
  </si>
  <si>
    <t>Total load</t>
  </si>
  <si>
    <t>kg BOD/day</t>
  </si>
  <si>
    <t>E7.43</t>
  </si>
  <si>
    <t>E7.44</t>
  </si>
  <si>
    <t>E7.45</t>
  </si>
  <si>
    <t>E7.46</t>
  </si>
  <si>
    <t>E7.47</t>
  </si>
  <si>
    <t>Date</t>
  </si>
  <si>
    <t>Table E8: Wastewater explanatory factors - sewage treatment works</t>
  </si>
  <si>
    <t>Treatment category</t>
  </si>
  <si>
    <t>Sec activated sludge</t>
  </si>
  <si>
    <t>Sec biological</t>
  </si>
  <si>
    <t>Septic tanks</t>
  </si>
  <si>
    <t>Sea preliminary</t>
  </si>
  <si>
    <t>Sea screened</t>
  </si>
  <si>
    <t>Sea unscreened</t>
  </si>
  <si>
    <t>Numbers</t>
  </si>
  <si>
    <t>E8.1</t>
  </si>
  <si>
    <t>Size band 0</t>
  </si>
  <si>
    <t>E8.2</t>
  </si>
  <si>
    <t>Size band 1</t>
  </si>
  <si>
    <t>E8.3</t>
  </si>
  <si>
    <t>Size band 2</t>
  </si>
  <si>
    <t>E8.4</t>
  </si>
  <si>
    <t>Size band 3</t>
  </si>
  <si>
    <t>E8.5</t>
  </si>
  <si>
    <t>Size band 4</t>
  </si>
  <si>
    <t>E8.6</t>
  </si>
  <si>
    <t>Size band 5</t>
  </si>
  <si>
    <t>E8.7</t>
  </si>
  <si>
    <t>Size band 6 (large works)</t>
  </si>
  <si>
    <t>E8.8</t>
  </si>
  <si>
    <t>Total sewage treatment works</t>
  </si>
  <si>
    <t>E8.9</t>
  </si>
  <si>
    <t>Small sewage treatment works with ammonia consent 5-10 mg/l</t>
  </si>
  <si>
    <t>E8.10</t>
  </si>
  <si>
    <t>Small sewage treatment works with ammonia consent &lt;=5 mg/l</t>
  </si>
  <si>
    <t>Loading (average daily load)</t>
  </si>
  <si>
    <t>Total excluding septic tanks</t>
  </si>
  <si>
    <t>E8.11</t>
  </si>
  <si>
    <r>
      <t>kg BOD</t>
    </r>
    <r>
      <rPr>
        <vertAlign val="subscript"/>
        <sz val="10"/>
        <rFont val="CG Omega"/>
      </rPr>
      <t>5</t>
    </r>
    <r>
      <rPr>
        <sz val="10"/>
        <rFont val="CG Omega"/>
        <family val="2"/>
      </rPr>
      <t>/day</t>
    </r>
  </si>
  <si>
    <t>E8.12</t>
  </si>
  <si>
    <t>E8.13</t>
  </si>
  <si>
    <t>E8.14</t>
  </si>
  <si>
    <t>E8.15</t>
  </si>
  <si>
    <t>E8.16</t>
  </si>
  <si>
    <t>E8.17</t>
  </si>
  <si>
    <t>E8.18</t>
  </si>
  <si>
    <t>Total load received</t>
  </si>
  <si>
    <t>E8.19</t>
  </si>
  <si>
    <t>E8.20</t>
  </si>
  <si>
    <t>Compliance</t>
  </si>
  <si>
    <t>E8.21</t>
  </si>
  <si>
    <t>E8.22</t>
  </si>
  <si>
    <t>E8.23</t>
  </si>
  <si>
    <t>E8.24</t>
  </si>
  <si>
    <t>E8.25</t>
  </si>
  <si>
    <t>E8.26</t>
  </si>
  <si>
    <t>E8.27</t>
  </si>
  <si>
    <t>E8.28</t>
  </si>
  <si>
    <t>Average compliance by works - all sizes</t>
  </si>
  <si>
    <t>E8.29</t>
  </si>
  <si>
    <t>E8.30</t>
  </si>
  <si>
    <t>Costs</t>
  </si>
  <si>
    <t>E8.31</t>
  </si>
  <si>
    <t>Direct costs for works in size band 0</t>
  </si>
  <si>
    <t>£000</t>
  </si>
  <si>
    <t>E8.32</t>
  </si>
  <si>
    <t>Direct costs for works in size band 1</t>
  </si>
  <si>
    <t>E8.33</t>
  </si>
  <si>
    <t>Direct costs for works in size band 2</t>
  </si>
  <si>
    <t>E8.34</t>
  </si>
  <si>
    <t>Direct costs for works in size band 3</t>
  </si>
  <si>
    <t>E8.35</t>
  </si>
  <si>
    <t>Direct costs for works in size band 4</t>
  </si>
  <si>
    <t>E8.36</t>
  </si>
  <si>
    <t>Direct costs for works in size band 5</t>
  </si>
  <si>
    <t>E8.37</t>
  </si>
  <si>
    <t>Direct costs for works in size band 6 (large works)</t>
  </si>
  <si>
    <t>E8.38</t>
  </si>
  <si>
    <t>Direct costs for all sewage treatment works</t>
  </si>
  <si>
    <t>E8.39</t>
  </si>
  <si>
    <t>General and support expenditure</t>
  </si>
  <si>
    <t>E8.40</t>
  </si>
  <si>
    <t>E8.41</t>
  </si>
  <si>
    <t>Power costs</t>
  </si>
  <si>
    <t>E8.42</t>
  </si>
  <si>
    <t>Service charges SEPA</t>
  </si>
  <si>
    <t>Table E9: Large sewage treatment works information database</t>
  </si>
  <si>
    <t>Works size</t>
  </si>
  <si>
    <t>STW001223</t>
  </si>
  <si>
    <t>STW000011</t>
  </si>
  <si>
    <t>STW001979</t>
  </si>
  <si>
    <t>STW000033</t>
  </si>
  <si>
    <t>STW000125</t>
  </si>
  <si>
    <t>STW001975</t>
  </si>
  <si>
    <t>STW000218</t>
  </si>
  <si>
    <t>STW000222</t>
  </si>
  <si>
    <t>STW001984</t>
  </si>
  <si>
    <t>STW000265</t>
  </si>
  <si>
    <t>STW000281</t>
  </si>
  <si>
    <t>STW001989</t>
  </si>
  <si>
    <t>STW000355</t>
  </si>
  <si>
    <t>STW001491</t>
  </si>
  <si>
    <t>STW001977</t>
  </si>
  <si>
    <t>STW001982</t>
  </si>
  <si>
    <t>STW000455</t>
  </si>
  <si>
    <t>STW001543</t>
  </si>
  <si>
    <t>STW001527</t>
  </si>
  <si>
    <t>STW001712</t>
  </si>
  <si>
    <t>STW001569</t>
  </si>
  <si>
    <t>STW000576</t>
  </si>
  <si>
    <t>STW000642</t>
  </si>
  <si>
    <t>STW002268</t>
  </si>
  <si>
    <t>STW000719</t>
  </si>
  <si>
    <t>E9.0</t>
  </si>
  <si>
    <t>Allanfearn</t>
  </si>
  <si>
    <t>Allers</t>
  </si>
  <si>
    <t>Alloa</t>
  </si>
  <si>
    <t>Ardoch</t>
  </si>
  <si>
    <t>Carbarns</t>
  </si>
  <si>
    <t>Dalderse</t>
  </si>
  <si>
    <t>Dalmarnock</t>
  </si>
  <si>
    <t>Dunfermline</t>
  </si>
  <si>
    <t>Dunnswood</t>
  </si>
  <si>
    <t>Erskine</t>
  </si>
  <si>
    <t>Galashiels</t>
  </si>
  <si>
    <t>Hamilton</t>
  </si>
  <si>
    <t>Inverurie</t>
  </si>
  <si>
    <t>Kinneil Kerse</t>
  </si>
  <si>
    <t>Kirkcaldy</t>
  </si>
  <si>
    <t>Laighpark (Paisley)</t>
  </si>
  <si>
    <t>Perth City</t>
  </si>
  <si>
    <t>Philipshill</t>
  </si>
  <si>
    <t>Shieldhall</t>
  </si>
  <si>
    <t>Stirling</t>
  </si>
  <si>
    <t>Troqueer</t>
  </si>
  <si>
    <t>E9.0a</t>
  </si>
  <si>
    <t>Name of operational area</t>
  </si>
  <si>
    <t>E9.1</t>
  </si>
  <si>
    <t>E9.2</t>
  </si>
  <si>
    <t>E9.3</t>
  </si>
  <si>
    <t>Trade effluent load received by works</t>
  </si>
  <si>
    <t>kg/COD/day</t>
  </si>
  <si>
    <t>E9.4</t>
  </si>
  <si>
    <t>Tanker load received by works</t>
  </si>
  <si>
    <t>E9.5</t>
  </si>
  <si>
    <t>E9.6</t>
  </si>
  <si>
    <t>E9.7</t>
  </si>
  <si>
    <t>E9.8</t>
  </si>
  <si>
    <t>E9.9</t>
  </si>
  <si>
    <t>E9.10</t>
  </si>
  <si>
    <t>E9.11</t>
  </si>
  <si>
    <t>E9.12</t>
  </si>
  <si>
    <t>E9.13</t>
  </si>
  <si>
    <t>E9.14</t>
  </si>
  <si>
    <t>E9.15</t>
  </si>
  <si>
    <t>E9.16</t>
  </si>
  <si>
    <t>E9.17</t>
  </si>
  <si>
    <t>E9.18</t>
  </si>
  <si>
    <t>Sludge</t>
  </si>
  <si>
    <t>E9.19</t>
  </si>
  <si>
    <t>Own sludge</t>
  </si>
  <si>
    <t>E9.20</t>
  </si>
  <si>
    <t xml:space="preserve">Own sludge costs </t>
  </si>
  <si>
    <t>£'000</t>
  </si>
  <si>
    <t>E9.21</t>
  </si>
  <si>
    <t>Sludge centre</t>
  </si>
  <si>
    <t>E9.22</t>
  </si>
  <si>
    <t xml:space="preserve">Sludge centre costs </t>
  </si>
  <si>
    <t>Works cost</t>
  </si>
  <si>
    <t>E9.23</t>
  </si>
  <si>
    <t>E9.24</t>
  </si>
  <si>
    <t>E9.25</t>
  </si>
  <si>
    <t>E9.26</t>
  </si>
  <si>
    <t>E9.27</t>
  </si>
  <si>
    <t>E9.28</t>
  </si>
  <si>
    <t>Estimated terminal pumping station costs</t>
  </si>
  <si>
    <t>Table E10: Sludge treatment and disposal</t>
  </si>
  <si>
    <t>Disposal category</t>
  </si>
  <si>
    <t>Other</t>
  </si>
  <si>
    <t>Sludge volumes</t>
  </si>
  <si>
    <t>E10.1</t>
  </si>
  <si>
    <t>Resident population served</t>
  </si>
  <si>
    <t>E10.2</t>
  </si>
  <si>
    <t>Amount of sewage sludge</t>
  </si>
  <si>
    <t>E10.3</t>
  </si>
  <si>
    <t>Sludge treatment direct costs</t>
  </si>
  <si>
    <t>E10.4</t>
  </si>
  <si>
    <t>Sludge disposal direct costs</t>
  </si>
  <si>
    <t>E10.5</t>
  </si>
  <si>
    <t>Sludge treatment &amp; disposal: Power costs</t>
  </si>
  <si>
    <t>E10.6</t>
  </si>
  <si>
    <t>Sludge treatment &amp; disposal: Service charges SEPA</t>
  </si>
  <si>
    <t>E10.7</t>
  </si>
  <si>
    <t>Sludge treatment &amp; disposal: Total direct costs</t>
  </si>
  <si>
    <t>E10.8</t>
  </si>
  <si>
    <t>Sludge treatment and disposal: General and support expenditure</t>
  </si>
  <si>
    <t>E10.9</t>
  </si>
  <si>
    <t>Sludge Treatment and disposal: Functional expenditure</t>
  </si>
  <si>
    <t>Report year</t>
  </si>
  <si>
    <t>2022-23</t>
  </si>
  <si>
    <t>Delivery of water and wastewater services</t>
  </si>
  <si>
    <t>E11.1</t>
  </si>
  <si>
    <t>Operations</t>
  </si>
  <si>
    <t>E11.2</t>
  </si>
  <si>
    <t>Capital planning and delivery</t>
  </si>
  <si>
    <t>E11.3</t>
  </si>
  <si>
    <t>Laboratory services</t>
  </si>
  <si>
    <t>E11.4</t>
  </si>
  <si>
    <t>Customer service and billing</t>
  </si>
  <si>
    <t>E11.5</t>
  </si>
  <si>
    <t>Directors, management and support including regulation and strategy</t>
  </si>
  <si>
    <t>E11.6</t>
  </si>
  <si>
    <t>Total employee numbers (core services)</t>
  </si>
  <si>
    <t>Commercial or non-core services</t>
  </si>
  <si>
    <t>E11.7</t>
  </si>
  <si>
    <t>Total employee numbers (commercial or non-core services)</t>
  </si>
  <si>
    <t>Prepared by:  ……………………………………………...…..</t>
  </si>
  <si>
    <t>Checked by:  ……………………………………………...…..</t>
  </si>
  <si>
    <t>Authorised by:  ……………………………………………...…..</t>
  </si>
  <si>
    <t>Table E11: Employee numbers - Full-time equivalents</t>
  </si>
  <si>
    <t>E3.6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</si>
</sst>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£&quot;#,##0;[Red]\-&quot;£&quot;#,##0"/>
    <numFmt numFmtId="43" formatCode="_-* #,##0.00_-;\-* #,##0.00_-;_-* &quot;-&quot;??_-;_-@_-"/>
    <numFmt numFmtId="164" formatCode="0.000"/>
    <numFmt numFmtId="165" formatCode="0.0"/>
    <numFmt numFmtId="166" formatCode="0.0000"/>
    <numFmt numFmtId="167" formatCode="dd/mm/yy;@"/>
    <numFmt numFmtId="168" formatCode="_-* #,##0.000_-;\-* #,##0.000_-;_-* &quot;-&quot;??_-;_-@_-"/>
    <numFmt numFmtId="169" formatCode="_-* #,##0.000_-;\-* #,##0.000_-;_-* &quot;-&quot;???_-;_-@_-"/>
    <numFmt numFmtId="170" formatCode="0.0%"/>
    <numFmt numFmtId="171" formatCode="#,##0.000"/>
  </numFmts>
  <fonts count="4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CG Omega"/>
      <family val="2"/>
    </font>
    <font>
      <b/>
      <sz val="12"/>
      <color indexed="48"/>
      <name val="CG Omega"/>
      <family val="2"/>
    </font>
    <font>
      <sz val="10"/>
      <name val="CG Omega"/>
      <family val="2"/>
    </font>
    <font>
      <b/>
      <sz val="12"/>
      <name val="CG Omega"/>
      <family val="2"/>
    </font>
    <font>
      <b/>
      <sz val="16"/>
      <name val="CG Omega"/>
      <family val="2"/>
    </font>
    <font>
      <sz val="16"/>
      <name val="CG Omega"/>
      <family val="2"/>
    </font>
    <font>
      <b/>
      <sz val="16"/>
      <color indexed="48"/>
      <name val="CG Omega"/>
      <family val="2"/>
    </font>
    <font>
      <sz val="16"/>
      <name val="Arial"/>
      <family val="2"/>
    </font>
    <font>
      <sz val="10"/>
      <name val="CG Omega"/>
      <family val="2"/>
    </font>
    <font>
      <b/>
      <sz val="14"/>
      <name val="CG Omega"/>
      <family val="2"/>
    </font>
    <font>
      <b/>
      <sz val="12"/>
      <color indexed="8"/>
      <name val="CG Omega"/>
      <family val="2"/>
    </font>
    <font>
      <b/>
      <sz val="10"/>
      <name val="CG Omega"/>
      <family val="2"/>
    </font>
    <font>
      <sz val="10"/>
      <color indexed="8"/>
      <name val="CG Omega"/>
      <family val="2"/>
    </font>
    <font>
      <b/>
      <sz val="12"/>
      <name val="Arial"/>
      <family val="2"/>
    </font>
    <font>
      <b/>
      <sz val="9"/>
      <name val="CG Omega"/>
      <family val="2"/>
    </font>
    <font>
      <sz val="10"/>
      <name val="Arial"/>
      <family val="2"/>
    </font>
    <font>
      <sz val="14"/>
      <name val="Arial"/>
      <family val="2"/>
    </font>
    <font>
      <vertAlign val="superscript"/>
      <sz val="10"/>
      <name val="CG Omega"/>
      <family val="2"/>
    </font>
    <font>
      <sz val="12"/>
      <name val="Arial"/>
      <family val="2"/>
    </font>
    <font>
      <vertAlign val="superscript"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6"/>
      <name val="Arial Narrow"/>
      <family val="2"/>
    </font>
    <font>
      <sz val="10"/>
      <name val="Arial Narrow"/>
      <family val="2"/>
    </font>
    <font>
      <b/>
      <sz val="16"/>
      <color rgb="FFFF0000"/>
      <name val="CG Omega"/>
    </font>
    <font>
      <b/>
      <sz val="10"/>
      <name val="CG Omega"/>
    </font>
    <font>
      <sz val="10"/>
      <name val="CG Omega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8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sz val="16"/>
      <color indexed="48"/>
      <name val="Arial"/>
      <family val="2"/>
    </font>
    <font>
      <b/>
      <sz val="12"/>
      <color indexed="48"/>
      <name val="Arial"/>
      <family val="2"/>
    </font>
    <font>
      <b/>
      <sz val="14"/>
      <name val="Arial"/>
      <family val="2"/>
    </font>
    <font>
      <vertAlign val="superscript"/>
      <sz val="10"/>
      <name val="CG Omega"/>
    </font>
    <font>
      <vertAlign val="subscript"/>
      <sz val="10"/>
      <name val="CG Omega"/>
    </font>
  </fonts>
  <fills count="2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9"/>
      </patternFill>
    </fill>
    <fill>
      <patternFill patternType="solid">
        <fgColor indexed="45"/>
        <bgColor indexed="9"/>
      </patternFill>
    </fill>
    <fill>
      <patternFill patternType="solid">
        <fgColor indexed="41"/>
        <bgColor indexed="8"/>
      </patternFill>
    </fill>
    <fill>
      <patternFill patternType="solid">
        <fgColor indexed="45"/>
        <bgColor indexed="8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4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9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rgb="FFFFFFFF"/>
      </patternFill>
    </fill>
    <fill>
      <patternFill patternType="solid">
        <fgColor rgb="FFCCFFFF"/>
        <bgColor rgb="FF000000"/>
      </patternFill>
    </fill>
    <fill>
      <patternFill patternType="solid">
        <fgColor rgb="FFFF99CC"/>
        <bgColor indexed="64"/>
      </patternFill>
    </fill>
  </fills>
  <borders count="242"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8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8"/>
      </right>
      <top style="medium">
        <color rgb="FF000000"/>
      </top>
      <bottom style="thin">
        <color indexed="8"/>
      </bottom>
      <diagonal/>
    </border>
    <border>
      <left style="thin">
        <color indexed="8"/>
      </left>
      <right style="medium">
        <color rgb="FF000000"/>
      </right>
      <top style="medium">
        <color rgb="FF000000"/>
      </top>
      <bottom style="thin">
        <color indexed="8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rgb="FF000000"/>
      </right>
      <top style="thin">
        <color indexed="8"/>
      </top>
      <bottom style="thin">
        <color indexed="8"/>
      </bottom>
      <diagonal/>
    </border>
    <border>
      <left style="medium">
        <color rgb="FF000000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 style="thin">
        <color indexed="8"/>
      </left>
      <right style="medium">
        <color rgb="FF000000"/>
      </right>
      <top style="thin">
        <color indexed="8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31">
    <xf numFmtId="0" fontId="0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5" fillId="0" borderId="0"/>
    <xf numFmtId="0" fontId="4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" fillId="0" borderId="0"/>
    <xf numFmtId="0" fontId="33" fillId="0" borderId="0"/>
    <xf numFmtId="43" fontId="34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5" fillId="0" borderId="0"/>
    <xf numFmtId="0" fontId="3" fillId="0" borderId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" fillId="0" borderId="0"/>
    <xf numFmtId="0" fontId="1" fillId="0" borderId="0"/>
  </cellStyleXfs>
  <cellXfs count="1391">
    <xf numFmtId="0" fontId="0" fillId="0" borderId="0" xfId="0"/>
    <xf numFmtId="0" fontId="13" fillId="0" borderId="0" xfId="1" applyFont="1"/>
    <xf numFmtId="0" fontId="13" fillId="0" borderId="0" xfId="1" applyFont="1" applyAlignment="1">
      <alignment horizontal="center"/>
    </xf>
    <xf numFmtId="0" fontId="14" fillId="0" borderId="0" xfId="1" applyFont="1" applyAlignment="1">
      <alignment horizontal="center"/>
    </xf>
    <xf numFmtId="0" fontId="8" fillId="2" borderId="10" xfId="1" applyFont="1" applyFill="1" applyBorder="1" applyAlignment="1">
      <alignment horizontal="center" vertical="top"/>
    </xf>
    <xf numFmtId="0" fontId="8" fillId="2" borderId="11" xfId="1" applyFont="1" applyFill="1" applyBorder="1" applyAlignment="1">
      <alignment horizontal="center" vertical="top"/>
    </xf>
    <xf numFmtId="0" fontId="8" fillId="2" borderId="12" xfId="1" applyFont="1" applyFill="1" applyBorder="1" applyAlignment="1">
      <alignment horizontal="center" vertical="top"/>
    </xf>
    <xf numFmtId="0" fontId="8" fillId="2" borderId="14" xfId="1" applyFont="1" applyFill="1" applyBorder="1" applyAlignment="1">
      <alignment horizontal="center"/>
    </xf>
    <xf numFmtId="0" fontId="8" fillId="2" borderId="15" xfId="1" applyFont="1" applyFill="1" applyBorder="1" applyAlignment="1">
      <alignment horizontal="center"/>
    </xf>
    <xf numFmtId="0" fontId="14" fillId="2" borderId="15" xfId="1" applyFont="1" applyFill="1" applyBorder="1"/>
    <xf numFmtId="0" fontId="14" fillId="2" borderId="27" xfId="1" applyFont="1" applyFill="1" applyBorder="1"/>
    <xf numFmtId="0" fontId="7" fillId="0" borderId="0" xfId="1" applyFont="1" applyAlignment="1">
      <alignment horizontal="center"/>
    </xf>
    <xf numFmtId="0" fontId="7" fillId="0" borderId="0" xfId="1" applyFont="1"/>
    <xf numFmtId="0" fontId="7" fillId="2" borderId="16" xfId="1" applyFont="1" applyFill="1" applyBorder="1"/>
    <xf numFmtId="0" fontId="14" fillId="2" borderId="27" xfId="1" applyFont="1" applyFill="1" applyBorder="1" applyAlignment="1">
      <alignment horizontal="center"/>
    </xf>
    <xf numFmtId="0" fontId="16" fillId="2" borderId="34" xfId="1" applyFont="1" applyFill="1" applyBorder="1" applyAlignment="1">
      <alignment horizontal="center"/>
    </xf>
    <xf numFmtId="0" fontId="14" fillId="2" borderId="15" xfId="1" applyFont="1" applyFill="1" applyBorder="1" applyAlignment="1">
      <alignment horizontal="center"/>
    </xf>
    <xf numFmtId="0" fontId="7" fillId="0" borderId="46" xfId="1" applyFont="1" applyBorder="1" applyAlignment="1">
      <alignment horizontal="center"/>
    </xf>
    <xf numFmtId="0" fontId="7" fillId="0" borderId="51" xfId="1" applyFont="1" applyBorder="1" applyAlignment="1">
      <alignment horizontal="center"/>
    </xf>
    <xf numFmtId="0" fontId="7" fillId="0" borderId="45" xfId="1" applyFont="1" applyBorder="1" applyAlignment="1">
      <alignment horizontal="center"/>
    </xf>
    <xf numFmtId="0" fontId="7" fillId="0" borderId="54" xfId="1" applyFont="1" applyBorder="1" applyAlignment="1">
      <alignment horizontal="center"/>
    </xf>
    <xf numFmtId="0" fontId="7" fillId="0" borderId="55" xfId="1" applyFont="1" applyBorder="1" applyAlignment="1">
      <alignment horizontal="center"/>
    </xf>
    <xf numFmtId="0" fontId="16" fillId="0" borderId="0" xfId="1" applyFont="1" applyAlignment="1">
      <alignment horizontal="center"/>
    </xf>
    <xf numFmtId="0" fontId="0" fillId="0" borderId="0" xfId="1" applyFont="1"/>
    <xf numFmtId="0" fontId="20" fillId="0" borderId="0" xfId="1" applyFont="1"/>
    <xf numFmtId="0" fontId="0" fillId="0" borderId="0" xfId="1" applyFont="1" applyAlignment="1">
      <alignment horizontal="center"/>
    </xf>
    <xf numFmtId="0" fontId="17" fillId="0" borderId="57" xfId="1" applyFont="1" applyBorder="1"/>
    <xf numFmtId="0" fontId="15" fillId="2" borderId="3" xfId="1" applyFont="1" applyFill="1" applyBorder="1"/>
    <xf numFmtId="0" fontId="7" fillId="2" borderId="47" xfId="1" applyFont="1" applyFill="1" applyBorder="1"/>
    <xf numFmtId="0" fontId="0" fillId="2" borderId="47" xfId="1" applyFont="1" applyFill="1" applyBorder="1"/>
    <xf numFmtId="0" fontId="0" fillId="2" borderId="59" xfId="1" applyFont="1" applyFill="1" applyBorder="1"/>
    <xf numFmtId="0" fontId="7" fillId="2" borderId="61" xfId="1" applyFont="1" applyFill="1" applyBorder="1"/>
    <xf numFmtId="0" fontId="0" fillId="2" borderId="61" xfId="1" applyFont="1" applyFill="1" applyBorder="1"/>
    <xf numFmtId="0" fontId="0" fillId="2" borderId="53" xfId="1" applyFont="1" applyFill="1" applyBorder="1"/>
    <xf numFmtId="0" fontId="9" fillId="0" borderId="0" xfId="1" applyFont="1"/>
    <xf numFmtId="0" fontId="11" fillId="0" borderId="0" xfId="1" applyFont="1"/>
    <xf numFmtId="0" fontId="10" fillId="0" borderId="0" xfId="1" applyFont="1"/>
    <xf numFmtId="0" fontId="12" fillId="0" borderId="0" xfId="1" applyFont="1"/>
    <xf numFmtId="0" fontId="8" fillId="0" borderId="0" xfId="1" applyFont="1" applyAlignment="1">
      <alignment horizontal="left"/>
    </xf>
    <xf numFmtId="0" fontId="6" fillId="0" borderId="0" xfId="1" applyFont="1"/>
    <xf numFmtId="0" fontId="4" fillId="0" borderId="0" xfId="1" applyFont="1"/>
    <xf numFmtId="0" fontId="17" fillId="0" borderId="0" xfId="1" applyFont="1" applyAlignment="1">
      <alignment horizontal="center"/>
    </xf>
    <xf numFmtId="0" fontId="15" fillId="2" borderId="26" xfId="1" applyFont="1" applyFill="1" applyBorder="1"/>
    <xf numFmtId="0" fontId="4" fillId="0" borderId="0" xfId="1" applyFont="1" applyAlignment="1">
      <alignment horizontal="center"/>
    </xf>
    <xf numFmtId="0" fontId="7" fillId="2" borderId="59" xfId="1" applyFont="1" applyFill="1" applyBorder="1"/>
    <xf numFmtId="0" fontId="0" fillId="2" borderId="47" xfId="1" applyFont="1" applyFill="1" applyBorder="1" applyAlignment="1">
      <alignment horizontal="center"/>
    </xf>
    <xf numFmtId="0" fontId="0" fillId="2" borderId="59" xfId="1" applyFont="1" applyFill="1" applyBorder="1" applyAlignment="1">
      <alignment horizontal="center"/>
    </xf>
    <xf numFmtId="0" fontId="0" fillId="2" borderId="61" xfId="1" applyFont="1" applyFill="1" applyBorder="1" applyAlignment="1">
      <alignment horizontal="center"/>
    </xf>
    <xf numFmtId="0" fontId="0" fillId="2" borderId="53" xfId="1" applyFont="1" applyFill="1" applyBorder="1" applyAlignment="1">
      <alignment horizontal="center"/>
    </xf>
    <xf numFmtId="0" fontId="14" fillId="2" borderId="3" xfId="1" applyFont="1" applyFill="1" applyBorder="1" applyAlignment="1">
      <alignment horizontal="center"/>
    </xf>
    <xf numFmtId="0" fontId="17" fillId="0" borderId="48" xfId="1" applyFont="1" applyBorder="1"/>
    <xf numFmtId="0" fontId="14" fillId="2" borderId="26" xfId="1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5" fillId="0" borderId="0" xfId="1" applyFont="1"/>
    <xf numFmtId="0" fontId="0" fillId="0" borderId="35" xfId="1" applyFont="1" applyBorder="1"/>
    <xf numFmtId="0" fontId="7" fillId="0" borderId="48" xfId="1" applyFont="1" applyBorder="1"/>
    <xf numFmtId="0" fontId="7" fillId="0" borderId="48" xfId="1" applyFont="1" applyBorder="1" applyAlignment="1">
      <alignment horizontal="center"/>
    </xf>
    <xf numFmtId="49" fontId="0" fillId="0" borderId="48" xfId="1" applyNumberFormat="1" applyFont="1" applyBorder="1" applyAlignment="1">
      <alignment horizontal="center"/>
    </xf>
    <xf numFmtId="0" fontId="7" fillId="0" borderId="40" xfId="1" applyFont="1" applyBorder="1" applyAlignment="1">
      <alignment horizontal="center"/>
    </xf>
    <xf numFmtId="0" fontId="7" fillId="0" borderId="35" xfId="1" applyFont="1" applyBorder="1"/>
    <xf numFmtId="0" fontId="7" fillId="0" borderId="35" xfId="1" applyFont="1" applyBorder="1" applyAlignment="1">
      <alignment horizontal="center"/>
    </xf>
    <xf numFmtId="49" fontId="0" fillId="0" borderId="35" xfId="1" applyNumberFormat="1" applyFont="1" applyBorder="1" applyAlignment="1">
      <alignment horizontal="center"/>
    </xf>
    <xf numFmtId="0" fontId="7" fillId="0" borderId="41" xfId="1" applyFont="1" applyBorder="1" applyAlignment="1">
      <alignment horizontal="center"/>
    </xf>
    <xf numFmtId="0" fontId="4" fillId="0" borderId="54" xfId="1" applyFont="1" applyBorder="1" applyAlignment="1">
      <alignment horizontal="center"/>
    </xf>
    <xf numFmtId="0" fontId="0" fillId="0" borderId="41" xfId="1" applyFont="1" applyBorder="1" applyAlignment="1">
      <alignment horizontal="center"/>
    </xf>
    <xf numFmtId="0" fontId="7" fillId="0" borderId="62" xfId="1" applyFont="1" applyBorder="1" applyAlignment="1">
      <alignment horizontal="center"/>
    </xf>
    <xf numFmtId="0" fontId="7" fillId="0" borderId="63" xfId="1" applyFont="1" applyBorder="1"/>
    <xf numFmtId="0" fontId="7" fillId="0" borderId="64" xfId="1" applyFont="1" applyBorder="1" applyAlignment="1">
      <alignment horizontal="center"/>
    </xf>
    <xf numFmtId="0" fontId="7" fillId="0" borderId="49" xfId="1" applyFont="1" applyBorder="1"/>
    <xf numFmtId="0" fontId="7" fillId="0" borderId="49" xfId="1" applyFont="1" applyBorder="1" applyAlignment="1">
      <alignment horizontal="center"/>
    </xf>
    <xf numFmtId="49" fontId="0" fillId="0" borderId="49" xfId="1" applyNumberFormat="1" applyFont="1" applyBorder="1" applyAlignment="1">
      <alignment horizontal="center"/>
    </xf>
    <xf numFmtId="0" fontId="7" fillId="0" borderId="50" xfId="1" applyFont="1" applyBorder="1" applyAlignment="1">
      <alignment horizontal="center"/>
    </xf>
    <xf numFmtId="0" fontId="0" fillId="0" borderId="66" xfId="1" applyFont="1" applyBorder="1"/>
    <xf numFmtId="0" fontId="0" fillId="0" borderId="0" xfId="1" applyFont="1" applyAlignment="1">
      <alignment horizontal="right"/>
    </xf>
    <xf numFmtId="0" fontId="17" fillId="0" borderId="71" xfId="1" applyFont="1" applyBorder="1"/>
    <xf numFmtId="0" fontId="16" fillId="2" borderId="55" xfId="1" applyFont="1" applyFill="1" applyBorder="1" applyAlignment="1">
      <alignment horizontal="center"/>
    </xf>
    <xf numFmtId="0" fontId="16" fillId="2" borderId="84" xfId="1" applyFont="1" applyFill="1" applyBorder="1" applyAlignment="1">
      <alignment horizontal="center"/>
    </xf>
    <xf numFmtId="0" fontId="16" fillId="2" borderId="86" xfId="1" applyFont="1" applyFill="1" applyBorder="1" applyAlignment="1">
      <alignment horizontal="center"/>
    </xf>
    <xf numFmtId="0" fontId="16" fillId="2" borderId="87" xfId="1" applyFont="1" applyFill="1" applyBorder="1" applyAlignment="1">
      <alignment horizontal="center"/>
    </xf>
    <xf numFmtId="0" fontId="16" fillId="2" borderId="61" xfId="1" applyFont="1" applyFill="1" applyBorder="1" applyAlignment="1">
      <alignment horizontal="center"/>
    </xf>
    <xf numFmtId="0" fontId="17" fillId="0" borderId="35" xfId="1" applyFont="1" applyBorder="1"/>
    <xf numFmtId="0" fontId="7" fillId="0" borderId="88" xfId="1" applyFont="1" applyBorder="1" applyAlignment="1">
      <alignment horizontal="center"/>
    </xf>
    <xf numFmtId="0" fontId="17" fillId="0" borderId="89" xfId="1" applyFont="1" applyBorder="1"/>
    <xf numFmtId="0" fontId="0" fillId="0" borderId="35" xfId="1" applyFont="1" applyBorder="1" applyAlignment="1">
      <alignment horizontal="center"/>
    </xf>
    <xf numFmtId="0" fontId="0" fillId="0" borderId="48" xfId="1" applyFont="1" applyBorder="1" applyAlignment="1">
      <alignment horizontal="center"/>
    </xf>
    <xf numFmtId="0" fontId="0" fillId="0" borderId="49" xfId="1" applyFont="1" applyBorder="1" applyAlignment="1">
      <alignment horizontal="center"/>
    </xf>
    <xf numFmtId="0" fontId="16" fillId="2" borderId="93" xfId="1" applyFont="1" applyFill="1" applyBorder="1" applyAlignment="1">
      <alignment horizontal="center"/>
    </xf>
    <xf numFmtId="0" fontId="8" fillId="2" borderId="3" xfId="1" applyFont="1" applyFill="1" applyBorder="1" applyAlignment="1">
      <alignment horizontal="center"/>
    </xf>
    <xf numFmtId="0" fontId="17" fillId="6" borderId="48" xfId="1" applyFont="1" applyFill="1" applyBorder="1"/>
    <xf numFmtId="0" fontId="17" fillId="6" borderId="49" xfId="1" applyFont="1" applyFill="1" applyBorder="1"/>
    <xf numFmtId="0" fontId="17" fillId="6" borderId="35" xfId="1" applyFont="1" applyFill="1" applyBorder="1"/>
    <xf numFmtId="0" fontId="7" fillId="6" borderId="45" xfId="1" applyFont="1" applyFill="1" applyBorder="1" applyAlignment="1">
      <alignment horizontal="center"/>
    </xf>
    <xf numFmtId="0" fontId="7" fillId="6" borderId="54" xfId="1" applyFont="1" applyFill="1" applyBorder="1" applyAlignment="1">
      <alignment horizontal="center"/>
    </xf>
    <xf numFmtId="0" fontId="7" fillId="6" borderId="55" xfId="1" applyFont="1" applyFill="1" applyBorder="1" applyAlignment="1">
      <alignment horizontal="center"/>
    </xf>
    <xf numFmtId="0" fontId="4" fillId="6" borderId="0" xfId="1" applyFont="1" applyFill="1" applyAlignment="1">
      <alignment horizontal="center"/>
    </xf>
    <xf numFmtId="0" fontId="0" fillId="6" borderId="0" xfId="1" applyFont="1" applyFill="1"/>
    <xf numFmtId="0" fontId="0" fillId="6" borderId="0" xfId="1" applyFont="1" applyFill="1" applyAlignment="1">
      <alignment horizontal="center"/>
    </xf>
    <xf numFmtId="0" fontId="7" fillId="6" borderId="49" xfId="1" applyFont="1" applyFill="1" applyBorder="1" applyAlignment="1">
      <alignment horizontal="center"/>
    </xf>
    <xf numFmtId="0" fontId="7" fillId="6" borderId="0" xfId="1" applyFont="1" applyFill="1" applyAlignment="1">
      <alignment horizontal="center"/>
    </xf>
    <xf numFmtId="0" fontId="7" fillId="6" borderId="0" xfId="1" applyFont="1" applyFill="1"/>
    <xf numFmtId="0" fontId="7" fillId="6" borderId="35" xfId="1" applyFont="1" applyFill="1" applyBorder="1" applyAlignment="1">
      <alignment horizontal="center"/>
    </xf>
    <xf numFmtId="0" fontId="16" fillId="0" borderId="73" xfId="1" applyFont="1" applyBorder="1" applyAlignment="1">
      <alignment horizontal="center"/>
    </xf>
    <xf numFmtId="0" fontId="0" fillId="0" borderId="50" xfId="1" applyFont="1" applyBorder="1" applyAlignment="1">
      <alignment horizontal="center"/>
    </xf>
    <xf numFmtId="0" fontId="0" fillId="0" borderId="54" xfId="1" applyFont="1" applyBorder="1" applyAlignment="1">
      <alignment horizontal="center"/>
    </xf>
    <xf numFmtId="0" fontId="0" fillId="0" borderId="55" xfId="1" applyFont="1" applyBorder="1" applyAlignment="1">
      <alignment horizontal="center"/>
    </xf>
    <xf numFmtId="0" fontId="0" fillId="0" borderId="49" xfId="1" applyFont="1" applyBorder="1"/>
    <xf numFmtId="0" fontId="0" fillId="0" borderId="48" xfId="1" applyFont="1" applyBorder="1"/>
    <xf numFmtId="0" fontId="0" fillId="5" borderId="40" xfId="1" applyFont="1" applyFill="1" applyBorder="1" applyAlignment="1" applyProtection="1">
      <alignment horizontal="left"/>
      <protection locked="0"/>
    </xf>
    <xf numFmtId="0" fontId="0" fillId="5" borderId="41" xfId="1" applyFont="1" applyFill="1" applyBorder="1" applyAlignment="1" applyProtection="1">
      <alignment horizontal="left"/>
      <protection locked="0"/>
    </xf>
    <xf numFmtId="0" fontId="7" fillId="5" borderId="41" xfId="1" applyFont="1" applyFill="1" applyBorder="1" applyAlignment="1" applyProtection="1">
      <alignment horizontal="left"/>
      <protection locked="0"/>
    </xf>
    <xf numFmtId="0" fontId="7" fillId="5" borderId="50" xfId="1" applyFont="1" applyFill="1" applyBorder="1" applyAlignment="1" applyProtection="1">
      <alignment horizontal="left"/>
      <protection locked="0"/>
    </xf>
    <xf numFmtId="165" fontId="0" fillId="5" borderId="55" xfId="1" applyNumberFormat="1" applyFont="1" applyFill="1" applyBorder="1" applyAlignment="1" applyProtection="1">
      <alignment horizontal="right"/>
      <protection locked="0"/>
    </xf>
    <xf numFmtId="0" fontId="0" fillId="0" borderId="63" xfId="1" applyFont="1" applyBorder="1" applyAlignment="1">
      <alignment horizontal="center"/>
    </xf>
    <xf numFmtId="0" fontId="0" fillId="0" borderId="64" xfId="1" applyFont="1" applyBorder="1" applyAlignment="1">
      <alignment horizontal="center"/>
    </xf>
    <xf numFmtId="0" fontId="15" fillId="2" borderId="141" xfId="1" applyFont="1" applyFill="1" applyBorder="1"/>
    <xf numFmtId="0" fontId="14" fillId="2" borderId="141" xfId="1" applyFont="1" applyFill="1" applyBorder="1" applyAlignment="1">
      <alignment horizontal="center"/>
    </xf>
    <xf numFmtId="0" fontId="14" fillId="2" borderId="142" xfId="1" applyFont="1" applyFill="1" applyBorder="1" applyAlignment="1">
      <alignment horizontal="center"/>
    </xf>
    <xf numFmtId="0" fontId="0" fillId="0" borderId="62" xfId="1" applyFont="1" applyBorder="1" applyAlignment="1">
      <alignment horizontal="center"/>
    </xf>
    <xf numFmtId="1" fontId="7" fillId="5" borderId="54" xfId="1" applyNumberFormat="1" applyFont="1" applyFill="1" applyBorder="1" applyAlignment="1" applyProtection="1">
      <alignment horizontal="right"/>
      <protection locked="0"/>
    </xf>
    <xf numFmtId="1" fontId="7" fillId="5" borderId="55" xfId="1" applyNumberFormat="1" applyFont="1" applyFill="1" applyBorder="1" applyAlignment="1" applyProtection="1">
      <alignment horizontal="right"/>
      <protection locked="0"/>
    </xf>
    <xf numFmtId="0" fontId="0" fillId="0" borderId="10" xfId="1" applyFont="1" applyBorder="1"/>
    <xf numFmtId="0" fontId="20" fillId="0" borderId="0" xfId="11"/>
    <xf numFmtId="0" fontId="20" fillId="0" borderId="0" xfId="11" applyAlignment="1">
      <alignment horizontal="center"/>
    </xf>
    <xf numFmtId="0" fontId="7" fillId="0" borderId="0" xfId="11" applyFont="1"/>
    <xf numFmtId="0" fontId="7" fillId="0" borderId="0" xfId="11" applyFont="1" applyAlignment="1">
      <alignment horizontal="center"/>
    </xf>
    <xf numFmtId="0" fontId="7" fillId="7" borderId="4" xfId="11" applyFont="1" applyFill="1" applyBorder="1" applyAlignment="1" applyProtection="1">
      <alignment horizontal="left"/>
      <protection locked="0"/>
    </xf>
    <xf numFmtId="1" fontId="7" fillId="7" borderId="30" xfId="11" applyNumberFormat="1" applyFont="1" applyFill="1" applyBorder="1" applyAlignment="1" applyProtection="1">
      <alignment horizontal="right"/>
      <protection locked="0"/>
    </xf>
    <xf numFmtId="0" fontId="7" fillId="0" borderId="21" xfId="11" applyFont="1" applyBorder="1" applyAlignment="1">
      <alignment horizontal="center"/>
    </xf>
    <xf numFmtId="0" fontId="7" fillId="0" borderId="19" xfId="11" applyFont="1" applyBorder="1" applyAlignment="1">
      <alignment horizontal="center"/>
    </xf>
    <xf numFmtId="0" fontId="7" fillId="0" borderId="30" xfId="11" applyFont="1" applyBorder="1" applyAlignment="1">
      <alignment horizontal="center"/>
    </xf>
    <xf numFmtId="0" fontId="7" fillId="7" borderId="32" xfId="11" applyFont="1" applyFill="1" applyBorder="1" applyAlignment="1" applyProtection="1">
      <alignment horizontal="left"/>
      <protection locked="0"/>
    </xf>
    <xf numFmtId="1" fontId="7" fillId="7" borderId="28" xfId="11" applyNumberFormat="1" applyFont="1" applyFill="1" applyBorder="1" applyAlignment="1" applyProtection="1">
      <alignment horizontal="right"/>
      <protection locked="0"/>
    </xf>
    <xf numFmtId="0" fontId="7" fillId="0" borderId="23" xfId="11" applyFont="1" applyBorder="1" applyAlignment="1">
      <alignment horizontal="center"/>
    </xf>
    <xf numFmtId="0" fontId="7" fillId="0" borderId="22" xfId="11" applyFont="1" applyBorder="1" applyAlignment="1">
      <alignment horizontal="center"/>
    </xf>
    <xf numFmtId="0" fontId="7" fillId="0" borderId="28" xfId="11" applyFont="1" applyBorder="1" applyAlignment="1">
      <alignment horizontal="center"/>
    </xf>
    <xf numFmtId="1" fontId="20" fillId="0" borderId="0" xfId="11" applyNumberFormat="1"/>
    <xf numFmtId="0" fontId="7" fillId="7" borderId="34" xfId="11" applyFont="1" applyFill="1" applyBorder="1" applyAlignment="1" applyProtection="1">
      <alignment horizontal="left"/>
      <protection locked="0"/>
    </xf>
    <xf numFmtId="1" fontId="7" fillId="8" borderId="107" xfId="11" applyNumberFormat="1" applyFont="1" applyFill="1" applyBorder="1" applyAlignment="1">
      <alignment horizontal="right"/>
    </xf>
    <xf numFmtId="1" fontId="7" fillId="8" borderId="30" xfId="11" applyNumberFormat="1" applyFont="1" applyFill="1" applyBorder="1" applyAlignment="1">
      <alignment horizontal="right"/>
    </xf>
    <xf numFmtId="0" fontId="7" fillId="7" borderId="106" xfId="11" applyFont="1" applyFill="1" applyBorder="1" applyAlignment="1" applyProtection="1">
      <alignment horizontal="left"/>
      <protection locked="0"/>
    </xf>
    <xf numFmtId="1" fontId="7" fillId="7" borderId="104" xfId="11" applyNumberFormat="1" applyFont="1" applyFill="1" applyBorder="1" applyAlignment="1" applyProtection="1">
      <alignment horizontal="right"/>
      <protection locked="0"/>
    </xf>
    <xf numFmtId="0" fontId="7" fillId="7" borderId="33" xfId="11" applyFont="1" applyFill="1" applyBorder="1" applyAlignment="1" applyProtection="1">
      <alignment horizontal="left"/>
      <protection locked="0"/>
    </xf>
    <xf numFmtId="1" fontId="7" fillId="7" borderId="29" xfId="11" applyNumberFormat="1" applyFont="1" applyFill="1" applyBorder="1" applyAlignment="1" applyProtection="1">
      <alignment horizontal="right"/>
      <protection locked="0"/>
    </xf>
    <xf numFmtId="0" fontId="7" fillId="0" borderId="17" xfId="11" applyFont="1" applyBorder="1" applyAlignment="1">
      <alignment horizontal="center"/>
    </xf>
    <xf numFmtId="0" fontId="7" fillId="0" borderId="5" xfId="11" applyFont="1" applyBorder="1" applyAlignment="1">
      <alignment horizontal="center"/>
    </xf>
    <xf numFmtId="0" fontId="7" fillId="0" borderId="29" xfId="11" applyFont="1" applyBorder="1" applyAlignment="1">
      <alignment horizontal="center"/>
    </xf>
    <xf numFmtId="165" fontId="7" fillId="7" borderId="104" xfId="11" applyNumberFormat="1" applyFont="1" applyFill="1" applyBorder="1" applyAlignment="1" applyProtection="1">
      <alignment horizontal="right"/>
      <protection locked="0"/>
    </xf>
    <xf numFmtId="0" fontId="7" fillId="7" borderId="105" xfId="11" applyFont="1" applyFill="1" applyBorder="1" applyAlignment="1" applyProtection="1">
      <alignment horizontal="left"/>
      <protection locked="0"/>
    </xf>
    <xf numFmtId="1" fontId="7" fillId="7" borderId="46" xfId="11" applyNumberFormat="1" applyFont="1" applyFill="1" applyBorder="1" applyAlignment="1" applyProtection="1">
      <alignment horizontal="right"/>
      <protection locked="0"/>
    </xf>
    <xf numFmtId="0" fontId="7" fillId="0" borderId="153" xfId="11" applyFont="1" applyBorder="1" applyAlignment="1">
      <alignment horizontal="center"/>
    </xf>
    <xf numFmtId="0" fontId="7" fillId="0" borderId="24" xfId="11" applyFont="1" applyBorder="1" applyAlignment="1">
      <alignment horizontal="center"/>
    </xf>
    <xf numFmtId="0" fontId="7" fillId="0" borderId="100" xfId="11" applyFont="1" applyBorder="1" applyAlignment="1">
      <alignment horizontal="center"/>
    </xf>
    <xf numFmtId="0" fontId="8" fillId="2" borderId="26" xfId="11" applyFont="1" applyFill="1" applyBorder="1" applyAlignment="1">
      <alignment horizontal="center"/>
    </xf>
    <xf numFmtId="0" fontId="8" fillId="2" borderId="26" xfId="11" applyFont="1" applyFill="1" applyBorder="1"/>
    <xf numFmtId="0" fontId="7" fillId="2" borderId="25" xfId="11" applyFont="1" applyFill="1" applyBorder="1"/>
    <xf numFmtId="0" fontId="7" fillId="7" borderId="30" xfId="11" applyFont="1" applyFill="1" applyBorder="1" applyAlignment="1" applyProtection="1">
      <alignment horizontal="right"/>
      <protection locked="0"/>
    </xf>
    <xf numFmtId="0" fontId="7" fillId="0" borderId="38" xfId="11" applyFont="1" applyBorder="1" applyAlignment="1">
      <alignment horizontal="center"/>
    </xf>
    <xf numFmtId="0" fontId="7" fillId="0" borderId="39" xfId="11" applyFont="1" applyBorder="1" applyAlignment="1">
      <alignment horizontal="center"/>
    </xf>
    <xf numFmtId="0" fontId="7" fillId="0" borderId="57" xfId="11" applyFont="1" applyBorder="1"/>
    <xf numFmtId="0" fontId="7" fillId="0" borderId="107" xfId="11" applyFont="1" applyBorder="1" applyAlignment="1">
      <alignment horizontal="center"/>
    </xf>
    <xf numFmtId="0" fontId="7" fillId="7" borderId="29" xfId="11" applyFont="1" applyFill="1" applyBorder="1" applyAlignment="1" applyProtection="1">
      <alignment horizontal="right"/>
      <protection locked="0"/>
    </xf>
    <xf numFmtId="0" fontId="7" fillId="0" borderId="37" xfId="11" applyFont="1" applyBorder="1" applyAlignment="1">
      <alignment horizontal="center"/>
    </xf>
    <xf numFmtId="0" fontId="7" fillId="0" borderId="9" xfId="11" applyFont="1" applyBorder="1"/>
    <xf numFmtId="0" fontId="7" fillId="0" borderId="104" xfId="11" applyFont="1" applyBorder="1" applyAlignment="1">
      <alignment horizontal="center"/>
    </xf>
    <xf numFmtId="0" fontId="7" fillId="7" borderId="28" xfId="11" applyFont="1" applyFill="1" applyBorder="1" applyAlignment="1" applyProtection="1">
      <alignment horizontal="right"/>
      <protection locked="0"/>
    </xf>
    <xf numFmtId="0" fontId="7" fillId="0" borderId="36" xfId="11" applyFont="1" applyBorder="1" applyAlignment="1">
      <alignment horizontal="center"/>
    </xf>
    <xf numFmtId="0" fontId="7" fillId="0" borderId="42" xfId="11" applyFont="1" applyBorder="1" applyAlignment="1">
      <alignment horizontal="center"/>
    </xf>
    <xf numFmtId="0" fontId="7" fillId="0" borderId="46" xfId="11" applyFont="1" applyBorder="1" applyAlignment="1">
      <alignment horizontal="center"/>
    </xf>
    <xf numFmtId="0" fontId="8" fillId="2" borderId="3" xfId="11" applyFont="1" applyFill="1" applyBorder="1" applyAlignment="1">
      <alignment horizontal="center"/>
    </xf>
    <xf numFmtId="0" fontId="8" fillId="2" borderId="3" xfId="11" applyFont="1" applyFill="1" applyBorder="1"/>
    <xf numFmtId="0" fontId="7" fillId="2" borderId="16" xfId="11" applyFont="1" applyFill="1" applyBorder="1"/>
    <xf numFmtId="0" fontId="7" fillId="0" borderId="31" xfId="11" applyFont="1" applyBorder="1"/>
    <xf numFmtId="0" fontId="7" fillId="0" borderId="3" xfId="11" applyFont="1" applyBorder="1"/>
    <xf numFmtId="0" fontId="7" fillId="3" borderId="0" xfId="11" applyFont="1" applyFill="1" applyAlignment="1">
      <alignment horizontal="center"/>
    </xf>
    <xf numFmtId="0" fontId="7" fillId="0" borderId="50" xfId="11" applyFont="1" applyBorder="1" applyAlignment="1">
      <alignment horizontal="center"/>
    </xf>
    <xf numFmtId="0" fontId="7" fillId="0" borderId="49" xfId="11" quotePrefix="1" applyFont="1" applyBorder="1" applyAlignment="1">
      <alignment horizontal="center"/>
    </xf>
    <xf numFmtId="0" fontId="7" fillId="0" borderId="49" xfId="11" applyFont="1" applyBorder="1"/>
    <xf numFmtId="0" fontId="7" fillId="0" borderId="55" xfId="11" applyFont="1" applyBorder="1" applyAlignment="1">
      <alignment horizontal="center"/>
    </xf>
    <xf numFmtId="0" fontId="7" fillId="0" borderId="60" xfId="11" applyFont="1" applyBorder="1"/>
    <xf numFmtId="0" fontId="7" fillId="7" borderId="155" xfId="11" applyFont="1" applyFill="1" applyBorder="1" applyAlignment="1" applyProtection="1">
      <alignment horizontal="right"/>
      <protection locked="0"/>
    </xf>
    <xf numFmtId="0" fontId="7" fillId="0" borderId="85" xfId="11" applyFont="1" applyBorder="1" applyAlignment="1">
      <alignment horizontal="center"/>
    </xf>
    <xf numFmtId="0" fontId="7" fillId="0" borderId="156" xfId="11" applyFont="1" applyBorder="1" applyAlignment="1">
      <alignment horizontal="center"/>
    </xf>
    <xf numFmtId="0" fontId="7" fillId="0" borderId="156" xfId="11" applyFont="1" applyBorder="1"/>
    <xf numFmtId="0" fontId="7" fillId="0" borderId="84" xfId="11" applyFont="1" applyBorder="1" applyAlignment="1">
      <alignment horizontal="center"/>
    </xf>
    <xf numFmtId="0" fontId="7" fillId="0" borderId="66" xfId="11" applyFont="1" applyBorder="1"/>
    <xf numFmtId="0" fontId="7" fillId="7" borderId="157" xfId="11" applyFont="1" applyFill="1" applyBorder="1" applyAlignment="1" applyProtection="1">
      <alignment horizontal="right"/>
      <protection locked="0"/>
    </xf>
    <xf numFmtId="0" fontId="7" fillId="0" borderId="1" xfId="11" applyFont="1" applyBorder="1"/>
    <xf numFmtId="0" fontId="7" fillId="0" borderId="40" xfId="11" applyFont="1" applyBorder="1" applyAlignment="1">
      <alignment horizontal="center"/>
    </xf>
    <xf numFmtId="0" fontId="7" fillId="0" borderId="48" xfId="11" applyFont="1" applyBorder="1" applyAlignment="1">
      <alignment horizontal="center"/>
    </xf>
    <xf numFmtId="0" fontId="7" fillId="0" borderId="48" xfId="11" applyFont="1" applyBorder="1"/>
    <xf numFmtId="0" fontId="7" fillId="0" borderId="45" xfId="11" applyFont="1" applyBorder="1" applyAlignment="1">
      <alignment horizontal="center"/>
    </xf>
    <xf numFmtId="0" fontId="7" fillId="0" borderId="0" xfId="11" applyFont="1" applyAlignment="1">
      <alignment horizontal="left"/>
    </xf>
    <xf numFmtId="0" fontId="8" fillId="2" borderId="51" xfId="11" applyFont="1" applyFill="1" applyBorder="1" applyAlignment="1">
      <alignment horizontal="center"/>
    </xf>
    <xf numFmtId="0" fontId="7" fillId="4" borderId="0" xfId="11" applyFont="1" applyFill="1" applyAlignment="1">
      <alignment horizontal="centerContinuous"/>
    </xf>
    <xf numFmtId="0" fontId="8" fillId="2" borderId="12" xfId="11" applyFont="1" applyFill="1" applyBorder="1" applyAlignment="1">
      <alignment horizontal="center" vertical="top"/>
    </xf>
    <xf numFmtId="0" fontId="8" fillId="2" borderId="11" xfId="11" applyFont="1" applyFill="1" applyBorder="1" applyAlignment="1">
      <alignment horizontal="center" vertical="top"/>
    </xf>
    <xf numFmtId="0" fontId="8" fillId="2" borderId="10" xfId="11" applyFont="1" applyFill="1" applyBorder="1" applyAlignment="1">
      <alignment horizontal="center" vertical="top"/>
    </xf>
    <xf numFmtId="0" fontId="8" fillId="2" borderId="13" xfId="11" applyFont="1" applyFill="1" applyBorder="1" applyAlignment="1">
      <alignment horizontal="center" vertical="top"/>
    </xf>
    <xf numFmtId="0" fontId="8" fillId="2" borderId="1" xfId="11" applyFont="1" applyFill="1" applyBorder="1" applyAlignment="1">
      <alignment horizontal="center"/>
    </xf>
    <xf numFmtId="0" fontId="8" fillId="2" borderId="2" xfId="11" applyFont="1" applyFill="1" applyBorder="1" applyAlignment="1">
      <alignment horizontal="center"/>
    </xf>
    <xf numFmtId="0" fontId="8" fillId="2" borderId="0" xfId="11" applyFont="1" applyFill="1"/>
    <xf numFmtId="0" fontId="8" fillId="2" borderId="8" xfId="11" applyFont="1" applyFill="1" applyBorder="1" applyAlignment="1">
      <alignment horizontal="center"/>
    </xf>
    <xf numFmtId="0" fontId="8" fillId="2" borderId="15" xfId="11" applyFont="1" applyFill="1" applyBorder="1" applyAlignment="1">
      <alignment horizontal="center"/>
    </xf>
    <xf numFmtId="0" fontId="8" fillId="2" borderId="14" xfId="11" applyFont="1" applyFill="1" applyBorder="1" applyAlignment="1">
      <alignment horizontal="center"/>
    </xf>
    <xf numFmtId="0" fontId="8" fillId="2" borderId="3" xfId="11" applyFont="1" applyFill="1" applyBorder="1" applyAlignment="1">
      <alignment horizontal="left"/>
    </xf>
    <xf numFmtId="0" fontId="8" fillId="2" borderId="7" xfId="11" applyFont="1" applyFill="1" applyBorder="1" applyAlignment="1">
      <alignment horizontal="center"/>
    </xf>
    <xf numFmtId="0" fontId="20" fillId="2" borderId="53" xfId="11" applyFill="1" applyBorder="1"/>
    <xf numFmtId="0" fontId="20" fillId="2" borderId="61" xfId="11" applyFill="1" applyBorder="1"/>
    <xf numFmtId="0" fontId="7" fillId="2" borderId="61" xfId="11" applyFont="1" applyFill="1" applyBorder="1"/>
    <xf numFmtId="0" fontId="9" fillId="2" borderId="60" xfId="11" applyFont="1" applyFill="1" applyBorder="1" applyAlignment="1">
      <alignment horizontal="left"/>
    </xf>
    <xf numFmtId="0" fontId="20" fillId="2" borderId="59" xfId="11" applyFill="1" applyBorder="1"/>
    <xf numFmtId="0" fontId="20" fillId="2" borderId="47" xfId="11" applyFill="1" applyBorder="1"/>
    <xf numFmtId="0" fontId="7" fillId="2" borderId="59" xfId="11" applyFont="1" applyFill="1" applyBorder="1"/>
    <xf numFmtId="0" fontId="9" fillId="2" borderId="58" xfId="11" applyFont="1" applyFill="1" applyBorder="1" applyAlignment="1">
      <alignment horizontal="left"/>
    </xf>
    <xf numFmtId="0" fontId="6" fillId="0" borderId="0" xfId="11" applyFont="1"/>
    <xf numFmtId="0" fontId="5" fillId="0" borderId="0" xfId="11" applyFont="1"/>
    <xf numFmtId="0" fontId="10" fillId="0" borderId="0" xfId="11" applyFont="1"/>
    <xf numFmtId="0" fontId="10" fillId="0" borderId="0" xfId="11" applyFont="1" applyAlignment="1">
      <alignment horizontal="left" indent="1"/>
    </xf>
    <xf numFmtId="0" fontId="11" fillId="0" borderId="0" xfId="11" applyFont="1"/>
    <xf numFmtId="0" fontId="9" fillId="0" borderId="0" xfId="11" applyFont="1"/>
    <xf numFmtId="0" fontId="10" fillId="0" borderId="0" xfId="11" applyFont="1" applyAlignment="1">
      <alignment horizontal="center"/>
    </xf>
    <xf numFmtId="164" fontId="7" fillId="8" borderId="30" xfId="11" applyNumberFormat="1" applyFont="1" applyFill="1" applyBorder="1" applyAlignment="1">
      <alignment horizontal="right"/>
    </xf>
    <xf numFmtId="0" fontId="7" fillId="6" borderId="21" xfId="11" applyFont="1" applyFill="1" applyBorder="1" applyAlignment="1">
      <alignment horizontal="center"/>
    </xf>
    <xf numFmtId="0" fontId="7" fillId="6" borderId="19" xfId="11" quotePrefix="1" applyFont="1" applyFill="1" applyBorder="1" applyAlignment="1">
      <alignment horizontal="center"/>
    </xf>
    <xf numFmtId="0" fontId="7" fillId="6" borderId="30" xfId="11" applyFont="1" applyFill="1" applyBorder="1" applyAlignment="1">
      <alignment horizontal="center"/>
    </xf>
    <xf numFmtId="164" fontId="7" fillId="8" borderId="28" xfId="11" applyNumberFormat="1" applyFont="1" applyFill="1" applyBorder="1" applyAlignment="1">
      <alignment horizontal="right"/>
    </xf>
    <xf numFmtId="0" fontId="7" fillId="6" borderId="23" xfId="11" applyFont="1" applyFill="1" applyBorder="1" applyAlignment="1">
      <alignment horizontal="center"/>
    </xf>
    <xf numFmtId="0" fontId="7" fillId="6" borderId="22" xfId="11" quotePrefix="1" applyFont="1" applyFill="1" applyBorder="1" applyAlignment="1">
      <alignment horizontal="center"/>
    </xf>
    <xf numFmtId="0" fontId="7" fillId="6" borderId="28" xfId="11" applyFont="1" applyFill="1" applyBorder="1" applyAlignment="1">
      <alignment horizontal="center"/>
    </xf>
    <xf numFmtId="0" fontId="7" fillId="0" borderId="158" xfId="11" applyFont="1" applyBorder="1"/>
    <xf numFmtId="0" fontId="7" fillId="0" borderId="99" xfId="11" applyFont="1" applyBorder="1"/>
    <xf numFmtId="0" fontId="7" fillId="6" borderId="0" xfId="11" applyFont="1" applyFill="1" applyAlignment="1">
      <alignment horizontal="center"/>
    </xf>
    <xf numFmtId="0" fontId="7" fillId="7" borderId="50" xfId="11" applyFont="1" applyFill="1" applyBorder="1" applyAlignment="1" applyProtection="1">
      <alignment horizontal="left"/>
      <protection locked="0"/>
    </xf>
    <xf numFmtId="164" fontId="7" fillId="8" borderId="55" xfId="11" applyNumberFormat="1" applyFont="1" applyFill="1" applyBorder="1" applyAlignment="1">
      <alignment horizontal="right"/>
    </xf>
    <xf numFmtId="0" fontId="7" fillId="7" borderId="41" xfId="11" applyFont="1" applyFill="1" applyBorder="1" applyAlignment="1" applyProtection="1">
      <alignment horizontal="left"/>
      <protection locked="0"/>
    </xf>
    <xf numFmtId="164" fontId="7" fillId="8" borderId="54" xfId="11" applyNumberFormat="1" applyFont="1" applyFill="1" applyBorder="1" applyAlignment="1">
      <alignment horizontal="right"/>
    </xf>
    <xf numFmtId="0" fontId="7" fillId="6" borderId="17" xfId="11" applyFont="1" applyFill="1" applyBorder="1" applyAlignment="1">
      <alignment horizontal="center"/>
    </xf>
    <xf numFmtId="0" fontId="7" fillId="6" borderId="5" xfId="11" quotePrefix="1" applyFont="1" applyFill="1" applyBorder="1" applyAlignment="1">
      <alignment horizontal="center"/>
    </xf>
    <xf numFmtId="0" fontId="7" fillId="6" borderId="29" xfId="11" applyFont="1" applyFill="1" applyBorder="1" applyAlignment="1">
      <alignment horizontal="center"/>
    </xf>
    <xf numFmtId="0" fontId="7" fillId="7" borderId="40" xfId="11" applyFont="1" applyFill="1" applyBorder="1" applyAlignment="1" applyProtection="1">
      <alignment horizontal="left"/>
      <protection locked="0"/>
    </xf>
    <xf numFmtId="164" fontId="7" fillId="8" borderId="45" xfId="11" applyNumberFormat="1" applyFont="1" applyFill="1" applyBorder="1" applyAlignment="1">
      <alignment horizontal="right"/>
    </xf>
    <xf numFmtId="6" fontId="7" fillId="6" borderId="22" xfId="11" quotePrefix="1" applyNumberFormat="1" applyFont="1" applyFill="1" applyBorder="1" applyAlignment="1">
      <alignment horizontal="center"/>
    </xf>
    <xf numFmtId="0" fontId="7" fillId="0" borderId="18" xfId="11" applyFont="1" applyBorder="1"/>
    <xf numFmtId="0" fontId="7" fillId="0" borderId="22" xfId="11" quotePrefix="1" applyFont="1" applyBorder="1" applyAlignment="1">
      <alignment horizontal="center"/>
    </xf>
    <xf numFmtId="0" fontId="7" fillId="6" borderId="35" xfId="1" applyFont="1" applyFill="1" applyBorder="1"/>
    <xf numFmtId="0" fontId="4" fillId="0" borderId="0" xfId="11" applyFont="1"/>
    <xf numFmtId="0" fontId="26" fillId="0" borderId="0" xfId="1" applyFont="1"/>
    <xf numFmtId="0" fontId="26" fillId="0" borderId="0" xfId="11" applyFont="1"/>
    <xf numFmtId="0" fontId="7" fillId="7" borderId="32" xfId="1" applyFont="1" applyFill="1" applyBorder="1" applyAlignment="1" applyProtection="1">
      <alignment horizontal="left"/>
      <protection locked="0"/>
    </xf>
    <xf numFmtId="0" fontId="7" fillId="7" borderId="9" xfId="1" applyFont="1" applyFill="1" applyBorder="1" applyAlignment="1" applyProtection="1">
      <alignment horizontal="left"/>
      <protection locked="0"/>
    </xf>
    <xf numFmtId="0" fontId="7" fillId="7" borderId="33" xfId="1" applyFont="1" applyFill="1" applyBorder="1" applyAlignment="1" applyProtection="1">
      <alignment horizontal="left"/>
      <protection locked="0"/>
    </xf>
    <xf numFmtId="0" fontId="7" fillId="7" borderId="44" xfId="1" applyFont="1" applyFill="1" applyBorder="1" applyAlignment="1" applyProtection="1">
      <alignment horizontal="left"/>
      <protection locked="0"/>
    </xf>
    <xf numFmtId="0" fontId="7" fillId="7" borderId="41" xfId="1" applyFont="1" applyFill="1" applyBorder="1" applyAlignment="1" applyProtection="1">
      <alignment horizontal="left"/>
      <protection locked="0"/>
    </xf>
    <xf numFmtId="0" fontId="7" fillId="7" borderId="124" xfId="1" applyFont="1" applyFill="1" applyBorder="1" applyAlignment="1" applyProtection="1">
      <alignment horizontal="left"/>
      <protection locked="0"/>
    </xf>
    <xf numFmtId="0" fontId="7" fillId="7" borderId="73" xfId="1" applyFont="1" applyFill="1" applyBorder="1" applyAlignment="1" applyProtection="1">
      <alignment horizontal="left"/>
      <protection locked="0"/>
    </xf>
    <xf numFmtId="0" fontId="7" fillId="5" borderId="73" xfId="1" applyFont="1" applyFill="1" applyBorder="1" applyAlignment="1" applyProtection="1">
      <alignment horizontal="left"/>
      <protection locked="0"/>
    </xf>
    <xf numFmtId="0" fontId="7" fillId="7" borderId="40" xfId="12" applyFont="1" applyFill="1" applyBorder="1" applyAlignment="1" applyProtection="1">
      <alignment horizontal="left"/>
      <protection locked="0"/>
    </xf>
    <xf numFmtId="0" fontId="27" fillId="0" borderId="0" xfId="1" applyFont="1"/>
    <xf numFmtId="0" fontId="28" fillId="0" borderId="0" xfId="1" applyFont="1"/>
    <xf numFmtId="0" fontId="7" fillId="5" borderId="161" xfId="1" applyFont="1" applyFill="1" applyBorder="1" applyAlignment="1" applyProtection="1">
      <alignment horizontal="left"/>
      <protection locked="0"/>
    </xf>
    <xf numFmtId="0" fontId="26" fillId="0" borderId="0" xfId="1" quotePrefix="1" applyFont="1" applyAlignment="1">
      <alignment horizontal="center"/>
    </xf>
    <xf numFmtId="165" fontId="28" fillId="0" borderId="0" xfId="1" applyNumberFormat="1" applyFont="1"/>
    <xf numFmtId="1" fontId="28" fillId="0" borderId="0" xfId="1" applyNumberFormat="1" applyFont="1"/>
    <xf numFmtId="165" fontId="4" fillId="0" borderId="0" xfId="11" applyNumberFormat="1" applyFont="1"/>
    <xf numFmtId="166" fontId="4" fillId="0" borderId="0" xfId="11" applyNumberFormat="1" applyFont="1"/>
    <xf numFmtId="0" fontId="7" fillId="5" borderId="49" xfId="1" applyFont="1" applyFill="1" applyBorder="1" applyAlignment="1" applyProtection="1">
      <alignment horizontal="left"/>
      <protection locked="0"/>
    </xf>
    <xf numFmtId="164" fontId="0" fillId="0" borderId="0" xfId="1" applyNumberFormat="1" applyFont="1"/>
    <xf numFmtId="0" fontId="7" fillId="0" borderId="58" xfId="12" applyFont="1" applyBorder="1" applyProtection="1">
      <protection locked="0"/>
    </xf>
    <xf numFmtId="0" fontId="7" fillId="0" borderId="47" xfId="12" applyFont="1" applyBorder="1" applyProtection="1">
      <protection locked="0"/>
    </xf>
    <xf numFmtId="0" fontId="7" fillId="0" borderId="47" xfId="0" applyFont="1" applyBorder="1" applyProtection="1">
      <protection locked="0"/>
    </xf>
    <xf numFmtId="0" fontId="7" fillId="0" borderId="59" xfId="0" applyFont="1" applyBorder="1" applyProtection="1">
      <protection locked="0"/>
    </xf>
    <xf numFmtId="0" fontId="7" fillId="0" borderId="56" xfId="0" applyFont="1" applyBorder="1" applyProtection="1">
      <protection locked="0"/>
    </xf>
    <xf numFmtId="0" fontId="7" fillId="0" borderId="66" xfId="12" applyFont="1" applyBorder="1" applyProtection="1">
      <protection locked="0"/>
    </xf>
    <xf numFmtId="0" fontId="7" fillId="0" borderId="0" xfId="0" applyFont="1" applyProtection="1">
      <protection locked="0"/>
    </xf>
    <xf numFmtId="0" fontId="7" fillId="0" borderId="56" xfId="12" applyFont="1" applyBorder="1" applyProtection="1">
      <protection locked="0"/>
    </xf>
    <xf numFmtId="0" fontId="7" fillId="0" borderId="60" xfId="12" applyFont="1" applyBorder="1" applyProtection="1">
      <protection locked="0"/>
    </xf>
    <xf numFmtId="0" fontId="7" fillId="0" borderId="61" xfId="12" applyFont="1" applyBorder="1" applyProtection="1">
      <protection locked="0"/>
    </xf>
    <xf numFmtId="0" fontId="7" fillId="0" borderId="61" xfId="0" applyFont="1" applyBorder="1" applyProtection="1">
      <protection locked="0"/>
    </xf>
    <xf numFmtId="0" fontId="7" fillId="0" borderId="53" xfId="0" applyFont="1" applyBorder="1" applyProtection="1">
      <protection locked="0"/>
    </xf>
    <xf numFmtId="0" fontId="8" fillId="2" borderId="3" xfId="1" applyFont="1" applyFill="1" applyBorder="1"/>
    <xf numFmtId="1" fontId="30" fillId="7" borderId="45" xfId="1" applyNumberFormat="1" applyFont="1" applyFill="1" applyBorder="1" applyAlignment="1" applyProtection="1">
      <alignment horizontal="right"/>
      <protection locked="0"/>
    </xf>
    <xf numFmtId="1" fontId="30" fillId="7" borderId="48" xfId="1" applyNumberFormat="1" applyFont="1" applyFill="1" applyBorder="1" applyAlignment="1" applyProtection="1">
      <alignment horizontal="right"/>
      <protection locked="0"/>
    </xf>
    <xf numFmtId="165" fontId="0" fillId="5" borderId="49" xfId="1" applyNumberFormat="1" applyFont="1" applyFill="1" applyBorder="1" applyAlignment="1" applyProtection="1">
      <alignment horizontal="right"/>
      <protection locked="0"/>
    </xf>
    <xf numFmtId="165" fontId="0" fillId="5" borderId="50" xfId="1" applyNumberFormat="1" applyFont="1" applyFill="1" applyBorder="1" applyAlignment="1" applyProtection="1">
      <alignment horizontal="right"/>
      <protection locked="0"/>
    </xf>
    <xf numFmtId="0" fontId="7" fillId="7" borderId="78" xfId="1" applyFont="1" applyFill="1" applyBorder="1" applyAlignment="1" applyProtection="1">
      <alignment horizontal="left"/>
      <protection locked="0"/>
    </xf>
    <xf numFmtId="0" fontId="7" fillId="7" borderId="123" xfId="1" applyFont="1" applyFill="1" applyBorder="1" applyAlignment="1" applyProtection="1">
      <alignment horizontal="left"/>
      <protection locked="0"/>
    </xf>
    <xf numFmtId="0" fontId="7" fillId="7" borderId="34" xfId="1" applyFont="1" applyFill="1" applyBorder="1" applyAlignment="1" applyProtection="1">
      <alignment horizontal="left"/>
      <protection locked="0"/>
    </xf>
    <xf numFmtId="0" fontId="0" fillId="0" borderId="0" xfId="14" applyFont="1"/>
    <xf numFmtId="0" fontId="7" fillId="0" borderId="0" xfId="14" applyFont="1"/>
    <xf numFmtId="0" fontId="7" fillId="7" borderId="44" xfId="14" applyFont="1" applyFill="1" applyBorder="1" applyAlignment="1" applyProtection="1">
      <alignment horizontal="left"/>
      <protection locked="0"/>
    </xf>
    <xf numFmtId="0" fontId="7" fillId="7" borderId="90" xfId="14" applyFont="1" applyFill="1" applyBorder="1" applyAlignment="1" applyProtection="1">
      <alignment horizontal="left"/>
      <protection locked="0"/>
    </xf>
    <xf numFmtId="165" fontId="7" fillId="7" borderId="34" xfId="14" applyNumberFormat="1" applyFont="1" applyFill="1" applyBorder="1" applyAlignment="1" applyProtection="1">
      <alignment horizontal="left"/>
      <protection locked="0"/>
    </xf>
    <xf numFmtId="165" fontId="7" fillId="7" borderId="39" xfId="14" applyNumberFormat="1" applyFont="1" applyFill="1" applyBorder="1" applyAlignment="1" applyProtection="1">
      <alignment horizontal="left"/>
      <protection locked="0"/>
    </xf>
    <xf numFmtId="165" fontId="7" fillId="7" borderId="57" xfId="14" applyNumberFormat="1" applyFont="1" applyFill="1" applyBorder="1" applyAlignment="1" applyProtection="1">
      <alignment horizontal="left"/>
      <protection locked="0"/>
    </xf>
    <xf numFmtId="0" fontId="4" fillId="0" borderId="0" xfId="12"/>
    <xf numFmtId="0" fontId="7" fillId="0" borderId="0" xfId="12" applyFont="1"/>
    <xf numFmtId="0" fontId="7" fillId="7" borderId="29" xfId="12" applyFont="1" applyFill="1" applyBorder="1" applyAlignment="1" applyProtection="1">
      <alignment horizontal="right"/>
      <protection locked="0"/>
    </xf>
    <xf numFmtId="0" fontId="7" fillId="7" borderId="28" xfId="12" applyFont="1" applyFill="1" applyBorder="1" applyAlignment="1" applyProtection="1">
      <alignment horizontal="right"/>
      <protection locked="0"/>
    </xf>
    <xf numFmtId="0" fontId="7" fillId="0" borderId="60" xfId="12" applyFont="1" applyBorder="1"/>
    <xf numFmtId="0" fontId="7" fillId="7" borderId="155" xfId="12" applyFont="1" applyFill="1" applyBorder="1" applyAlignment="1" applyProtection="1">
      <alignment horizontal="right"/>
      <protection locked="0"/>
    </xf>
    <xf numFmtId="0" fontId="7" fillId="0" borderId="66" xfId="12" applyFont="1" applyBorder="1"/>
    <xf numFmtId="0" fontId="7" fillId="7" borderId="157" xfId="12" applyFont="1" applyFill="1" applyBorder="1" applyAlignment="1" applyProtection="1">
      <alignment horizontal="right"/>
      <protection locked="0"/>
    </xf>
    <xf numFmtId="165" fontId="7" fillId="7" borderId="102" xfId="12" applyNumberFormat="1" applyFont="1" applyFill="1" applyBorder="1" applyAlignment="1" applyProtection="1">
      <alignment horizontal="right"/>
      <protection locked="0"/>
    </xf>
    <xf numFmtId="165" fontId="7" fillId="7" borderId="132" xfId="12" applyNumberFormat="1" applyFont="1" applyFill="1" applyBorder="1" applyAlignment="1" applyProtection="1">
      <alignment horizontal="right"/>
      <protection locked="0"/>
    </xf>
    <xf numFmtId="165" fontId="7" fillId="7" borderId="28" xfId="12" applyNumberFormat="1" applyFont="1" applyFill="1" applyBorder="1" applyAlignment="1" applyProtection="1">
      <alignment horizontal="right"/>
      <protection locked="0"/>
    </xf>
    <xf numFmtId="0" fontId="7" fillId="5" borderId="125" xfId="14" applyFont="1" applyFill="1" applyBorder="1" applyAlignment="1" applyProtection="1">
      <alignment horizontal="left"/>
      <protection locked="0"/>
    </xf>
    <xf numFmtId="0" fontId="7" fillId="5" borderId="113" xfId="14" applyFont="1" applyFill="1" applyBorder="1" applyAlignment="1" applyProtection="1">
      <alignment horizontal="left"/>
      <protection locked="0"/>
    </xf>
    <xf numFmtId="0" fontId="7" fillId="5" borderId="83" xfId="14" applyFont="1" applyFill="1" applyBorder="1" applyAlignment="1" applyProtection="1">
      <alignment horizontal="left"/>
      <protection locked="0"/>
    </xf>
    <xf numFmtId="1" fontId="7" fillId="5" borderId="54" xfId="14" applyNumberFormat="1" applyFont="1" applyFill="1" applyBorder="1" applyAlignment="1" applyProtection="1">
      <alignment horizontal="right"/>
      <protection locked="0"/>
    </xf>
    <xf numFmtId="1" fontId="7" fillId="5" borderId="55" xfId="14" applyNumberFormat="1" applyFont="1" applyFill="1" applyBorder="1" applyAlignment="1" applyProtection="1">
      <alignment horizontal="right"/>
      <protection locked="0"/>
    </xf>
    <xf numFmtId="1" fontId="7" fillId="5" borderId="45" xfId="14" applyNumberFormat="1" applyFont="1" applyFill="1" applyBorder="1" applyAlignment="1" applyProtection="1">
      <alignment horizontal="right"/>
      <protection locked="0"/>
    </xf>
    <xf numFmtId="164" fontId="7" fillId="5" borderId="144" xfId="14" applyNumberFormat="1" applyFont="1" applyFill="1" applyBorder="1" applyAlignment="1" applyProtection="1">
      <alignment horizontal="right"/>
      <protection locked="0"/>
    </xf>
    <xf numFmtId="164" fontId="7" fillId="5" borderId="93" xfId="14" applyNumberFormat="1" applyFont="1" applyFill="1" applyBorder="1" applyAlignment="1" applyProtection="1">
      <alignment horizontal="right"/>
      <protection locked="0"/>
    </xf>
    <xf numFmtId="1" fontId="7" fillId="7" borderId="45" xfId="14" applyNumberFormat="1" applyFont="1" applyFill="1" applyBorder="1" applyAlignment="1" applyProtection="1">
      <alignment horizontal="right"/>
      <protection locked="0"/>
    </xf>
    <xf numFmtId="0" fontId="7" fillId="7" borderId="40" xfId="14" applyFont="1" applyFill="1" applyBorder="1" applyAlignment="1" applyProtection="1">
      <alignment horizontal="left"/>
      <protection locked="0"/>
    </xf>
    <xf numFmtId="0" fontId="7" fillId="7" borderId="40" xfId="0" applyFont="1" applyFill="1" applyBorder="1" applyAlignment="1" applyProtection="1">
      <alignment horizontal="left"/>
      <protection locked="0"/>
    </xf>
    <xf numFmtId="0" fontId="7" fillId="0" borderId="0" xfId="0" applyFont="1"/>
    <xf numFmtId="0" fontId="31" fillId="0" borderId="0" xfId="0" applyFont="1"/>
    <xf numFmtId="0" fontId="31" fillId="7" borderId="102" xfId="0" applyFont="1" applyFill="1" applyBorder="1" applyProtection="1">
      <protection locked="0"/>
    </xf>
    <xf numFmtId="0" fontId="31" fillId="7" borderId="115" xfId="0" applyFont="1" applyFill="1" applyBorder="1" applyProtection="1">
      <protection locked="0"/>
    </xf>
    <xf numFmtId="0" fontId="31" fillId="7" borderId="46" xfId="0" applyFont="1" applyFill="1" applyBorder="1" applyProtection="1">
      <protection locked="0"/>
    </xf>
    <xf numFmtId="0" fontId="31" fillId="7" borderId="36" xfId="0" applyFont="1" applyFill="1" applyBorder="1" applyProtection="1">
      <protection locked="0"/>
    </xf>
    <xf numFmtId="0" fontId="31" fillId="7" borderId="132" xfId="0" applyFont="1" applyFill="1" applyBorder="1" applyProtection="1">
      <protection locked="0"/>
    </xf>
    <xf numFmtId="0" fontId="31" fillId="7" borderId="173" xfId="0" applyFont="1" applyFill="1" applyBorder="1" applyProtection="1">
      <protection locked="0"/>
    </xf>
    <xf numFmtId="0" fontId="31" fillId="7" borderId="29" xfId="0" applyFont="1" applyFill="1" applyBorder="1" applyProtection="1">
      <protection locked="0"/>
    </xf>
    <xf numFmtId="0" fontId="31" fillId="7" borderId="96" xfId="0" applyFont="1" applyFill="1" applyBorder="1" applyProtection="1">
      <protection locked="0"/>
    </xf>
    <xf numFmtId="0" fontId="31" fillId="7" borderId="9" xfId="0" applyFont="1" applyFill="1" applyBorder="1" applyProtection="1">
      <protection locked="0"/>
    </xf>
    <xf numFmtId="0" fontId="31" fillId="7" borderId="104" xfId="0" applyFont="1" applyFill="1" applyBorder="1" applyProtection="1">
      <protection locked="0"/>
    </xf>
    <xf numFmtId="0" fontId="31" fillId="7" borderId="37" xfId="0" applyFont="1" applyFill="1" applyBorder="1" applyProtection="1">
      <protection locked="0"/>
    </xf>
    <xf numFmtId="0" fontId="31" fillId="7" borderId="99" xfId="0" applyFont="1" applyFill="1" applyBorder="1" applyProtection="1">
      <protection locked="0"/>
    </xf>
    <xf numFmtId="0" fontId="31" fillId="7" borderId="106" xfId="0" applyFont="1" applyFill="1" applyBorder="1" applyProtection="1">
      <protection locked="0"/>
    </xf>
    <xf numFmtId="0" fontId="31" fillId="7" borderId="30" xfId="0" applyFont="1" applyFill="1" applyBorder="1" applyProtection="1">
      <protection locked="0"/>
    </xf>
    <xf numFmtId="0" fontId="31" fillId="7" borderId="103" xfId="0" applyFont="1" applyFill="1" applyBorder="1" applyProtection="1">
      <protection locked="0"/>
    </xf>
    <xf numFmtId="0" fontId="31" fillId="7" borderId="31" xfId="0" applyFont="1" applyFill="1" applyBorder="1" applyProtection="1">
      <protection locked="0"/>
    </xf>
    <xf numFmtId="0" fontId="31" fillId="7" borderId="107" xfId="0" applyFont="1" applyFill="1" applyBorder="1" applyProtection="1">
      <protection locked="0"/>
    </xf>
    <xf numFmtId="0" fontId="31" fillId="7" borderId="38" xfId="0" applyFont="1" applyFill="1" applyBorder="1" applyProtection="1">
      <protection locked="0"/>
    </xf>
    <xf numFmtId="0" fontId="31" fillId="7" borderId="18" xfId="0" applyFont="1" applyFill="1" applyBorder="1" applyProtection="1">
      <protection locked="0"/>
    </xf>
    <xf numFmtId="0" fontId="31" fillId="7" borderId="174" xfId="0" applyFont="1" applyFill="1" applyBorder="1" applyProtection="1">
      <protection locked="0"/>
    </xf>
    <xf numFmtId="0" fontId="31" fillId="7" borderId="105" xfId="0" applyFont="1" applyFill="1" applyBorder="1" applyProtection="1">
      <protection locked="0"/>
    </xf>
    <xf numFmtId="0" fontId="31" fillId="7" borderId="120" xfId="0" applyFont="1" applyFill="1" applyBorder="1" applyProtection="1">
      <protection locked="0"/>
    </xf>
    <xf numFmtId="0" fontId="31" fillId="7" borderId="116" xfId="0" applyFont="1" applyFill="1" applyBorder="1" applyProtection="1">
      <protection locked="0"/>
    </xf>
    <xf numFmtId="0" fontId="31" fillId="7" borderId="134" xfId="0" applyFont="1" applyFill="1" applyBorder="1" applyProtection="1">
      <protection locked="0"/>
    </xf>
    <xf numFmtId="0" fontId="31" fillId="7" borderId="33" xfId="0" applyFont="1" applyFill="1" applyBorder="1" applyProtection="1">
      <protection locked="0"/>
    </xf>
    <xf numFmtId="0" fontId="31" fillId="7" borderId="4" xfId="0" applyFont="1" applyFill="1" applyBorder="1" applyProtection="1">
      <protection locked="0"/>
    </xf>
    <xf numFmtId="0" fontId="31" fillId="7" borderId="34" xfId="0" applyFont="1" applyFill="1" applyBorder="1" applyProtection="1">
      <protection locked="0"/>
    </xf>
    <xf numFmtId="43" fontId="31" fillId="0" borderId="0" xfId="15" applyFont="1" applyProtection="1"/>
    <xf numFmtId="0" fontId="31" fillId="7" borderId="32" xfId="0" applyFont="1" applyFill="1" applyBorder="1" applyProtection="1">
      <protection locked="0"/>
    </xf>
    <xf numFmtId="0" fontId="31" fillId="7" borderId="108" xfId="0" applyFont="1" applyFill="1" applyBorder="1" applyProtection="1">
      <protection locked="0"/>
    </xf>
    <xf numFmtId="0" fontId="31" fillId="7" borderId="44" xfId="0" applyFont="1" applyFill="1" applyBorder="1" applyProtection="1">
      <protection locked="0"/>
    </xf>
    <xf numFmtId="165" fontId="31" fillId="7" borderId="45" xfId="0" applyNumberFormat="1" applyFont="1" applyFill="1" applyBorder="1" applyAlignment="1" applyProtection="1">
      <alignment horizontal="right"/>
      <protection locked="0"/>
    </xf>
    <xf numFmtId="1" fontId="7" fillId="5" borderId="54" xfId="0" applyNumberFormat="1" applyFont="1" applyFill="1" applyBorder="1" applyAlignment="1" applyProtection="1">
      <alignment horizontal="right"/>
      <protection locked="0"/>
    </xf>
    <xf numFmtId="3" fontId="7" fillId="5" borderId="54" xfId="0" applyNumberFormat="1" applyFont="1" applyFill="1" applyBorder="1" applyAlignment="1" applyProtection="1">
      <alignment horizontal="right"/>
      <protection locked="0"/>
    </xf>
    <xf numFmtId="1" fontId="7" fillId="5" borderId="55" xfId="0" applyNumberFormat="1" applyFont="1" applyFill="1" applyBorder="1" applyAlignment="1" applyProtection="1">
      <alignment horizontal="right"/>
      <protection locked="0"/>
    </xf>
    <xf numFmtId="164" fontId="31" fillId="7" borderId="45" xfId="0" applyNumberFormat="1" applyFont="1" applyFill="1" applyBorder="1" applyAlignment="1" applyProtection="1">
      <alignment horizontal="center"/>
      <protection locked="0"/>
    </xf>
    <xf numFmtId="0" fontId="31" fillId="7" borderId="121" xfId="0" applyFont="1" applyFill="1" applyBorder="1" applyAlignment="1" applyProtection="1">
      <alignment horizontal="center"/>
      <protection locked="0"/>
    </xf>
    <xf numFmtId="0" fontId="31" fillId="7" borderId="40" xfId="0" applyFont="1" applyFill="1" applyBorder="1" applyAlignment="1" applyProtection="1">
      <alignment horizontal="center"/>
      <protection locked="0"/>
    </xf>
    <xf numFmtId="164" fontId="7" fillId="5" borderId="54" xfId="0" applyNumberFormat="1" applyFont="1" applyFill="1" applyBorder="1" applyAlignment="1" applyProtection="1">
      <alignment horizontal="center"/>
      <protection locked="0"/>
    </xf>
    <xf numFmtId="0" fontId="7" fillId="5" borderId="119" xfId="0" applyFont="1" applyFill="1" applyBorder="1" applyAlignment="1" applyProtection="1">
      <alignment horizontal="center"/>
      <protection locked="0"/>
    </xf>
    <xf numFmtId="0" fontId="7" fillId="5" borderId="41" xfId="0" applyFont="1" applyFill="1" applyBorder="1" applyAlignment="1" applyProtection="1">
      <alignment horizontal="center"/>
      <protection locked="0"/>
    </xf>
    <xf numFmtId="165" fontId="7" fillId="5" borderId="41" xfId="0" applyNumberFormat="1" applyFont="1" applyFill="1" applyBorder="1" applyAlignment="1" applyProtection="1">
      <alignment horizontal="center"/>
      <protection locked="0"/>
    </xf>
    <xf numFmtId="164" fontId="7" fillId="5" borderId="55" xfId="0" applyNumberFormat="1" applyFont="1" applyFill="1" applyBorder="1" applyAlignment="1" applyProtection="1">
      <alignment horizontal="center"/>
      <protection locked="0"/>
    </xf>
    <xf numFmtId="0" fontId="7" fillId="5" borderId="82" xfId="0" applyFont="1" applyFill="1" applyBorder="1" applyAlignment="1" applyProtection="1">
      <alignment horizontal="center"/>
      <protection locked="0"/>
    </xf>
    <xf numFmtId="0" fontId="7" fillId="5" borderId="50" xfId="0" applyFont="1" applyFill="1" applyBorder="1" applyAlignment="1" applyProtection="1">
      <alignment horizontal="center"/>
      <protection locked="0"/>
    </xf>
    <xf numFmtId="168" fontId="31" fillId="7" borderId="28" xfId="15" applyNumberFormat="1" applyFont="1" applyFill="1" applyBorder="1" applyProtection="1">
      <protection locked="0"/>
    </xf>
    <xf numFmtId="168" fontId="31" fillId="7" borderId="29" xfId="15" applyNumberFormat="1" applyFont="1" applyFill="1" applyBorder="1" applyProtection="1">
      <protection locked="0"/>
    </xf>
    <xf numFmtId="0" fontId="31" fillId="7" borderId="28" xfId="0" applyFont="1" applyFill="1" applyBorder="1" applyProtection="1">
      <protection locked="0"/>
    </xf>
    <xf numFmtId="169" fontId="31" fillId="7" borderId="54" xfId="0" applyNumberFormat="1" applyFont="1" applyFill="1" applyBorder="1" applyProtection="1">
      <protection locked="0"/>
    </xf>
    <xf numFmtId="169" fontId="31" fillId="5" borderId="54" xfId="0" applyNumberFormat="1" applyFont="1" applyFill="1" applyBorder="1" applyProtection="1">
      <protection locked="0"/>
    </xf>
    <xf numFmtId="169" fontId="31" fillId="7" borderId="51" xfId="0" applyNumberFormat="1" applyFont="1" applyFill="1" applyBorder="1" applyProtection="1">
      <protection locked="0"/>
    </xf>
    <xf numFmtId="9" fontId="31" fillId="0" borderId="0" xfId="16" applyFont="1" applyProtection="1"/>
    <xf numFmtId="165" fontId="31" fillId="0" borderId="0" xfId="0" applyNumberFormat="1" applyFont="1"/>
    <xf numFmtId="0" fontId="30" fillId="0" borderId="0" xfId="0" applyFont="1"/>
    <xf numFmtId="167" fontId="31" fillId="7" borderId="30" xfId="0" applyNumberFormat="1" applyFont="1" applyFill="1" applyBorder="1" applyProtection="1">
      <protection locked="0"/>
    </xf>
    <xf numFmtId="0" fontId="31" fillId="5" borderId="33" xfId="0" applyFont="1" applyFill="1" applyBorder="1" applyProtection="1">
      <protection locked="0"/>
    </xf>
    <xf numFmtId="0" fontId="31" fillId="0" borderId="0" xfId="0" applyFont="1" applyAlignment="1">
      <alignment horizontal="center"/>
    </xf>
    <xf numFmtId="0" fontId="31" fillId="7" borderId="175" xfId="0" applyFont="1" applyFill="1" applyBorder="1" applyProtection="1">
      <protection locked="0"/>
    </xf>
    <xf numFmtId="0" fontId="31" fillId="7" borderId="154" xfId="0" applyFont="1" applyFill="1" applyBorder="1" applyProtection="1">
      <protection locked="0"/>
    </xf>
    <xf numFmtId="0" fontId="31" fillId="0" borderId="0" xfId="0" applyFont="1" applyProtection="1">
      <protection locked="0"/>
    </xf>
    <xf numFmtId="0" fontId="31" fillId="7" borderId="131" xfId="0" applyFont="1" applyFill="1" applyBorder="1" applyProtection="1">
      <protection locked="0"/>
    </xf>
    <xf numFmtId="0" fontId="31" fillId="7" borderId="41" xfId="0" applyFont="1" applyFill="1" applyBorder="1" applyProtection="1">
      <protection locked="0"/>
    </xf>
    <xf numFmtId="0" fontId="31" fillId="7" borderId="126" xfId="0" applyFont="1" applyFill="1" applyBorder="1" applyProtection="1">
      <protection locked="0"/>
    </xf>
    <xf numFmtId="0" fontId="31" fillId="7" borderId="40" xfId="0" applyFont="1" applyFill="1" applyBorder="1" applyAlignment="1" applyProtection="1">
      <alignment horizontal="left"/>
      <protection locked="0"/>
    </xf>
    <xf numFmtId="0" fontId="7" fillId="5" borderId="41" xfId="0" applyFont="1" applyFill="1" applyBorder="1" applyAlignment="1" applyProtection="1">
      <alignment horizontal="left"/>
      <protection locked="0"/>
    </xf>
    <xf numFmtId="0" fontId="7" fillId="5" borderId="50" xfId="0" applyFont="1" applyFill="1" applyBorder="1" applyAlignment="1" applyProtection="1">
      <alignment horizontal="left"/>
      <protection locked="0"/>
    </xf>
    <xf numFmtId="1" fontId="7" fillId="7" borderId="138" xfId="14" applyNumberFormat="1" applyFont="1" applyFill="1" applyBorder="1" applyAlignment="1" applyProtection="1">
      <alignment horizontal="right"/>
      <protection locked="0"/>
    </xf>
    <xf numFmtId="0" fontId="7" fillId="7" borderId="35" xfId="1" applyFont="1" applyFill="1" applyBorder="1" applyAlignment="1" applyProtection="1">
      <alignment horizontal="left"/>
      <protection locked="0"/>
    </xf>
    <xf numFmtId="0" fontId="7" fillId="7" borderId="41" xfId="14" applyFont="1" applyFill="1" applyBorder="1" applyAlignment="1" applyProtection="1">
      <alignment horizontal="left"/>
      <protection locked="0"/>
    </xf>
    <xf numFmtId="0" fontId="7" fillId="7" borderId="106" xfId="14" applyFont="1" applyFill="1" applyBorder="1" applyAlignment="1" applyProtection="1">
      <alignment horizontal="left"/>
      <protection locked="0"/>
    </xf>
    <xf numFmtId="0" fontId="7" fillId="7" borderId="35" xfId="14" applyFont="1" applyFill="1" applyBorder="1" applyAlignment="1" applyProtection="1">
      <alignment horizontal="left"/>
      <protection locked="0"/>
    </xf>
    <xf numFmtId="0" fontId="7" fillId="7" borderId="118" xfId="14" applyFont="1" applyFill="1" applyBorder="1" applyAlignment="1" applyProtection="1">
      <alignment horizontal="left"/>
      <protection locked="0"/>
    </xf>
    <xf numFmtId="165" fontId="7" fillId="7" borderId="35" xfId="14" applyNumberFormat="1" applyFont="1" applyFill="1" applyBorder="1" applyAlignment="1" applyProtection="1">
      <alignment horizontal="right"/>
      <protection locked="0"/>
    </xf>
    <xf numFmtId="1" fontId="7" fillId="7" borderId="54" xfId="14" applyNumberFormat="1" applyFont="1" applyFill="1" applyBorder="1" applyAlignment="1" applyProtection="1">
      <alignment horizontal="right"/>
      <protection locked="0"/>
    </xf>
    <xf numFmtId="1" fontId="7" fillId="7" borderId="35" xfId="14" applyNumberFormat="1" applyFont="1" applyFill="1" applyBorder="1" applyAlignment="1" applyProtection="1">
      <alignment horizontal="right"/>
      <protection locked="0"/>
    </xf>
    <xf numFmtId="1" fontId="7" fillId="9" borderId="77" xfId="14" applyNumberFormat="1" applyFont="1" applyFill="1" applyBorder="1" applyAlignment="1" applyProtection="1">
      <alignment horizontal="right"/>
      <protection locked="0"/>
    </xf>
    <xf numFmtId="1" fontId="7" fillId="9" borderId="57" xfId="14" applyNumberFormat="1" applyFont="1" applyFill="1" applyBorder="1" applyAlignment="1" applyProtection="1">
      <alignment horizontal="right"/>
      <protection locked="0"/>
    </xf>
    <xf numFmtId="0" fontId="7" fillId="7" borderId="50" xfId="12" applyFont="1" applyFill="1" applyBorder="1" applyAlignment="1" applyProtection="1">
      <alignment horizontal="left"/>
      <protection locked="0"/>
    </xf>
    <xf numFmtId="0" fontId="7" fillId="7" borderId="41" xfId="12" applyFont="1" applyFill="1" applyBorder="1" applyAlignment="1" applyProtection="1">
      <alignment horizontal="left"/>
      <protection locked="0"/>
    </xf>
    <xf numFmtId="0" fontId="7" fillId="7" borderId="5" xfId="14" applyFont="1" applyFill="1" applyBorder="1" applyAlignment="1" applyProtection="1">
      <alignment horizontal="right"/>
      <protection locked="0"/>
    </xf>
    <xf numFmtId="2" fontId="7" fillId="7" borderId="4" xfId="12" applyNumberFormat="1" applyFont="1" applyFill="1" applyBorder="1" applyAlignment="1" applyProtection="1">
      <alignment horizontal="left"/>
      <protection locked="0"/>
    </xf>
    <xf numFmtId="165" fontId="7" fillId="7" borderId="30" xfId="12" applyNumberFormat="1" applyFont="1" applyFill="1" applyBorder="1" applyAlignment="1" applyProtection="1">
      <alignment horizontal="right"/>
      <protection locked="0"/>
    </xf>
    <xf numFmtId="165" fontId="7" fillId="7" borderId="18" xfId="12" applyNumberFormat="1" applyFont="1" applyFill="1" applyBorder="1" applyAlignment="1" applyProtection="1">
      <alignment horizontal="right"/>
      <protection locked="0"/>
    </xf>
    <xf numFmtId="165" fontId="7" fillId="7" borderId="103" xfId="12" applyNumberFormat="1" applyFont="1" applyFill="1" applyBorder="1" applyAlignment="1" applyProtection="1">
      <alignment horizontal="right"/>
      <protection locked="0"/>
    </xf>
    <xf numFmtId="168" fontId="31" fillId="7" borderId="45" xfId="15" applyNumberFormat="1" applyFont="1" applyFill="1" applyBorder="1" applyProtection="1">
      <protection locked="0"/>
    </xf>
    <xf numFmtId="0" fontId="31" fillId="7" borderId="40" xfId="0" applyFont="1" applyFill="1" applyBorder="1" applyProtection="1">
      <protection locked="0"/>
    </xf>
    <xf numFmtId="168" fontId="31" fillId="7" borderId="54" xfId="15" applyNumberFormat="1" applyFont="1" applyFill="1" applyBorder="1" applyProtection="1">
      <protection locked="0"/>
    </xf>
    <xf numFmtId="0" fontId="31" fillId="5" borderId="41" xfId="0" applyFont="1" applyFill="1" applyBorder="1" applyProtection="1">
      <protection locked="0"/>
    </xf>
    <xf numFmtId="0" fontId="31" fillId="7" borderId="55" xfId="0" applyFont="1" applyFill="1" applyBorder="1" applyProtection="1">
      <protection locked="0"/>
    </xf>
    <xf numFmtId="0" fontId="31" fillId="7" borderId="50" xfId="0" applyFont="1" applyFill="1" applyBorder="1" applyProtection="1">
      <protection locked="0"/>
    </xf>
    <xf numFmtId="0" fontId="31" fillId="7" borderId="121" xfId="0" applyFont="1" applyFill="1" applyBorder="1" applyProtection="1">
      <protection locked="0"/>
    </xf>
    <xf numFmtId="0" fontId="31" fillId="7" borderId="119" xfId="0" applyFont="1" applyFill="1" applyBorder="1" applyProtection="1">
      <protection locked="0"/>
    </xf>
    <xf numFmtId="0" fontId="31" fillId="5" borderId="119" xfId="0" applyFont="1" applyFill="1" applyBorder="1" applyProtection="1">
      <protection locked="0"/>
    </xf>
    <xf numFmtId="0" fontId="31" fillId="7" borderId="82" xfId="0" applyFont="1" applyFill="1" applyBorder="1" applyProtection="1">
      <protection locked="0"/>
    </xf>
    <xf numFmtId="0" fontId="7" fillId="7" borderId="69" xfId="1" applyFont="1" applyFill="1" applyBorder="1" applyAlignment="1" applyProtection="1">
      <alignment horizontal="left"/>
      <protection locked="0"/>
    </xf>
    <xf numFmtId="0" fontId="7" fillId="7" borderId="112" xfId="1" applyFont="1" applyFill="1" applyBorder="1" applyAlignment="1" applyProtection="1">
      <alignment horizontal="left"/>
      <protection locked="0"/>
    </xf>
    <xf numFmtId="0" fontId="7" fillId="7" borderId="113" xfId="1" applyFont="1" applyFill="1" applyBorder="1" applyAlignment="1" applyProtection="1">
      <alignment horizontal="left"/>
      <protection locked="0"/>
    </xf>
    <xf numFmtId="0" fontId="7" fillId="7" borderId="36" xfId="1" applyFont="1" applyFill="1" applyBorder="1" applyAlignment="1" applyProtection="1">
      <alignment horizontal="left"/>
      <protection locked="0"/>
    </xf>
    <xf numFmtId="0" fontId="7" fillId="7" borderId="37" xfId="1" applyFont="1" applyFill="1" applyBorder="1" applyAlignment="1" applyProtection="1">
      <alignment horizontal="left"/>
      <protection locked="0"/>
    </xf>
    <xf numFmtId="164" fontId="7" fillId="7" borderId="45" xfId="14" applyNumberFormat="1" applyFont="1" applyFill="1" applyBorder="1" applyAlignment="1" applyProtection="1">
      <alignment horizontal="right"/>
      <protection locked="0"/>
    </xf>
    <xf numFmtId="164" fontId="7" fillId="7" borderId="54" xfId="14" applyNumberFormat="1" applyFont="1" applyFill="1" applyBorder="1" applyAlignment="1" applyProtection="1">
      <alignment horizontal="right"/>
      <protection locked="0"/>
    </xf>
    <xf numFmtId="164" fontId="7" fillId="7" borderId="55" xfId="14" applyNumberFormat="1" applyFont="1" applyFill="1" applyBorder="1" applyAlignment="1" applyProtection="1">
      <alignment horizontal="right"/>
      <protection locked="0"/>
    </xf>
    <xf numFmtId="164" fontId="7" fillId="7" borderId="28" xfId="14" applyNumberFormat="1" applyFont="1" applyFill="1" applyBorder="1" applyAlignment="1" applyProtection="1">
      <alignment horizontal="right"/>
      <protection locked="0"/>
    </xf>
    <xf numFmtId="164" fontId="7" fillId="7" borderId="29" xfId="14" applyNumberFormat="1" applyFont="1" applyFill="1" applyBorder="1" applyAlignment="1" applyProtection="1">
      <alignment horizontal="right"/>
      <protection locked="0"/>
    </xf>
    <xf numFmtId="164" fontId="7" fillId="7" borderId="102" xfId="14" applyNumberFormat="1" applyFont="1" applyFill="1" applyBorder="1" applyAlignment="1" applyProtection="1">
      <alignment horizontal="right"/>
      <protection locked="0"/>
    </xf>
    <xf numFmtId="164" fontId="7" fillId="7" borderId="96" xfId="14" applyNumberFormat="1" applyFont="1" applyFill="1" applyBorder="1" applyAlignment="1" applyProtection="1">
      <alignment horizontal="right"/>
      <protection locked="0"/>
    </xf>
    <xf numFmtId="164" fontId="7" fillId="7" borderId="22" xfId="14" applyNumberFormat="1" applyFont="1" applyFill="1" applyBorder="1" applyAlignment="1" applyProtection="1">
      <alignment horizontal="right"/>
      <protection locked="0"/>
    </xf>
    <xf numFmtId="164" fontId="7" fillId="7" borderId="5" xfId="14" applyNumberFormat="1" applyFont="1" applyFill="1" applyBorder="1" applyAlignment="1" applyProtection="1">
      <alignment horizontal="right"/>
      <protection locked="0"/>
    </xf>
    <xf numFmtId="164" fontId="7" fillId="7" borderId="20" xfId="14" applyNumberFormat="1" applyFont="1" applyFill="1" applyBorder="1" applyAlignment="1" applyProtection="1">
      <alignment horizontal="right"/>
      <protection locked="0"/>
    </xf>
    <xf numFmtId="164" fontId="7" fillId="7" borderId="108" xfId="14" applyNumberFormat="1" applyFont="1" applyFill="1" applyBorder="1" applyAlignment="1" applyProtection="1">
      <alignment horizontal="right"/>
      <protection locked="0"/>
    </xf>
    <xf numFmtId="164" fontId="7" fillId="7" borderId="97" xfId="14" applyNumberFormat="1" applyFont="1" applyFill="1" applyBorder="1" applyAlignment="1" applyProtection="1">
      <alignment horizontal="right"/>
      <protection locked="0"/>
    </xf>
    <xf numFmtId="164" fontId="7" fillId="7" borderId="2" xfId="14" applyNumberFormat="1" applyFont="1" applyFill="1" applyBorder="1" applyAlignment="1" applyProtection="1">
      <alignment horizontal="right"/>
      <protection locked="0"/>
    </xf>
    <xf numFmtId="164" fontId="7" fillId="7" borderId="30" xfId="14" applyNumberFormat="1" applyFont="1" applyFill="1" applyBorder="1" applyAlignment="1" applyProtection="1">
      <alignment horizontal="right"/>
      <protection locked="0"/>
    </xf>
    <xf numFmtId="164" fontId="7" fillId="7" borderId="103" xfId="14" applyNumberFormat="1" applyFont="1" applyFill="1" applyBorder="1" applyAlignment="1" applyProtection="1">
      <alignment horizontal="right"/>
      <protection locked="0"/>
    </xf>
    <xf numFmtId="164" fontId="7" fillId="7" borderId="24" xfId="14" applyNumberFormat="1" applyFont="1" applyFill="1" applyBorder="1" applyAlignment="1" applyProtection="1">
      <alignment horizontal="right"/>
      <protection locked="0"/>
    </xf>
    <xf numFmtId="164" fontId="7" fillId="7" borderId="100" xfId="14" applyNumberFormat="1" applyFont="1" applyFill="1" applyBorder="1" applyAlignment="1" applyProtection="1">
      <alignment horizontal="right"/>
      <protection locked="0"/>
    </xf>
    <xf numFmtId="164" fontId="7" fillId="7" borderId="19" xfId="14" applyNumberFormat="1" applyFont="1" applyFill="1" applyBorder="1" applyAlignment="1" applyProtection="1">
      <alignment horizontal="right"/>
      <protection locked="0"/>
    </xf>
    <xf numFmtId="164" fontId="7" fillId="7" borderId="140" xfId="14" applyNumberFormat="1" applyFont="1" applyFill="1" applyBorder="1" applyAlignment="1" applyProtection="1">
      <alignment horizontal="right"/>
      <protection locked="0"/>
    </xf>
    <xf numFmtId="0" fontId="7" fillId="7" borderId="117" xfId="14" applyFont="1" applyFill="1" applyBorder="1" applyAlignment="1" applyProtection="1">
      <alignment horizontal="left"/>
      <protection locked="0"/>
    </xf>
    <xf numFmtId="0" fontId="7" fillId="7" borderId="106" xfId="12" applyFont="1" applyFill="1" applyBorder="1" applyAlignment="1" applyProtection="1">
      <alignment horizontal="left"/>
      <protection locked="0"/>
    </xf>
    <xf numFmtId="1" fontId="7" fillId="7" borderId="29" xfId="12" applyNumberFormat="1" applyFont="1" applyFill="1" applyBorder="1" applyAlignment="1" applyProtection="1">
      <alignment horizontal="right"/>
      <protection locked="0"/>
    </xf>
    <xf numFmtId="0" fontId="7" fillId="7" borderId="105" xfId="12" applyFont="1" applyFill="1" applyBorder="1" applyAlignment="1" applyProtection="1">
      <alignment horizontal="left"/>
      <protection locked="0"/>
    </xf>
    <xf numFmtId="0" fontId="7" fillId="7" borderId="4" xfId="12" applyFont="1" applyFill="1" applyBorder="1" applyAlignment="1" applyProtection="1">
      <alignment horizontal="left"/>
      <protection locked="0"/>
    </xf>
    <xf numFmtId="1" fontId="7" fillId="7" borderId="28" xfId="12" applyNumberFormat="1" applyFont="1" applyFill="1" applyBorder="1" applyAlignment="1" applyProtection="1">
      <alignment horizontal="right"/>
      <protection locked="0"/>
    </xf>
    <xf numFmtId="0" fontId="7" fillId="7" borderId="33" xfId="12" applyFont="1" applyFill="1" applyBorder="1" applyAlignment="1" applyProtection="1">
      <alignment horizontal="left"/>
      <protection locked="0"/>
    </xf>
    <xf numFmtId="164" fontId="7" fillId="7" borderId="29" xfId="12" applyNumberFormat="1" applyFont="1" applyFill="1" applyBorder="1" applyAlignment="1" applyProtection="1">
      <alignment horizontal="right"/>
      <protection locked="0"/>
    </xf>
    <xf numFmtId="164" fontId="7" fillId="7" borderId="99" xfId="12" applyNumberFormat="1" applyFont="1" applyFill="1" applyBorder="1" applyAlignment="1" applyProtection="1">
      <alignment horizontal="right"/>
      <protection locked="0"/>
    </xf>
    <xf numFmtId="0" fontId="7" fillId="7" borderId="32" xfId="12" applyFont="1" applyFill="1" applyBorder="1" applyAlignment="1" applyProtection="1">
      <alignment horizontal="left"/>
      <protection locked="0"/>
    </xf>
    <xf numFmtId="164" fontId="7" fillId="7" borderId="28" xfId="12" applyNumberFormat="1" applyFont="1" applyFill="1" applyBorder="1" applyAlignment="1" applyProtection="1">
      <alignment horizontal="right"/>
      <protection locked="0"/>
    </xf>
    <xf numFmtId="164" fontId="7" fillId="7" borderId="132" xfId="12" applyNumberFormat="1" applyFont="1" applyFill="1" applyBorder="1" applyAlignment="1" applyProtection="1">
      <alignment horizontal="right"/>
      <protection locked="0"/>
    </xf>
    <xf numFmtId="0" fontId="7" fillId="7" borderId="78" xfId="14" applyFont="1" applyFill="1" applyBorder="1" applyAlignment="1" applyProtection="1">
      <alignment horizontal="left"/>
      <protection locked="0"/>
    </xf>
    <xf numFmtId="0" fontId="7" fillId="7" borderId="123" xfId="14" applyFont="1" applyFill="1" applyBorder="1" applyAlignment="1" applyProtection="1">
      <alignment horizontal="left"/>
      <protection locked="0"/>
    </xf>
    <xf numFmtId="0" fontId="7" fillId="7" borderId="124" xfId="14" applyFont="1" applyFill="1" applyBorder="1" applyAlignment="1" applyProtection="1">
      <alignment horizontal="left"/>
      <protection locked="0"/>
    </xf>
    <xf numFmtId="0" fontId="7" fillId="5" borderId="73" xfId="0" applyFont="1" applyFill="1" applyBorder="1"/>
    <xf numFmtId="0" fontId="7" fillId="7" borderId="118" xfId="1" applyFont="1" applyFill="1" applyBorder="1" applyAlignment="1" applyProtection="1">
      <alignment horizontal="left"/>
      <protection locked="0"/>
    </xf>
    <xf numFmtId="0" fontId="7" fillId="7" borderId="106" xfId="1" applyFont="1" applyFill="1" applyBorder="1" applyAlignment="1" applyProtection="1">
      <alignment horizontal="left"/>
      <protection locked="0"/>
    </xf>
    <xf numFmtId="0" fontId="7" fillId="7" borderId="105" xfId="1" applyFont="1" applyFill="1" applyBorder="1" applyAlignment="1" applyProtection="1">
      <alignment horizontal="left"/>
      <protection locked="0"/>
    </xf>
    <xf numFmtId="164" fontId="7" fillId="7" borderId="104" xfId="14" applyNumberFormat="1" applyFont="1" applyFill="1" applyBorder="1" applyAlignment="1" applyProtection="1">
      <alignment horizontal="right"/>
      <protection locked="0"/>
    </xf>
    <xf numFmtId="0" fontId="7" fillId="7" borderId="32" xfId="14" applyFont="1" applyFill="1" applyBorder="1" applyAlignment="1" applyProtection="1">
      <alignment horizontal="left"/>
      <protection locked="0"/>
    </xf>
    <xf numFmtId="0" fontId="7" fillId="7" borderId="115" xfId="14" applyFont="1" applyFill="1" applyBorder="1" applyAlignment="1" applyProtection="1">
      <alignment horizontal="left"/>
      <protection locked="0"/>
    </xf>
    <xf numFmtId="0" fontId="7" fillId="7" borderId="89" xfId="14" applyFont="1" applyFill="1" applyBorder="1" applyAlignment="1" applyProtection="1">
      <alignment horizontal="left"/>
      <protection locked="0"/>
    </xf>
    <xf numFmtId="0" fontId="7" fillId="7" borderId="22" xfId="14" applyFont="1" applyFill="1" applyBorder="1" applyAlignment="1" applyProtection="1">
      <alignment horizontal="left"/>
      <protection locked="0"/>
    </xf>
    <xf numFmtId="0" fontId="7" fillId="7" borderId="24" xfId="14" applyFont="1" applyFill="1" applyBorder="1" applyAlignment="1" applyProtection="1">
      <alignment horizontal="left"/>
      <protection locked="0"/>
    </xf>
    <xf numFmtId="0" fontId="7" fillId="7" borderId="43" xfId="14" applyFont="1" applyFill="1" applyBorder="1" applyAlignment="1" applyProtection="1">
      <alignment horizontal="left"/>
      <protection locked="0"/>
    </xf>
    <xf numFmtId="1" fontId="7" fillId="7" borderId="28" xfId="14" applyNumberFormat="1" applyFont="1" applyFill="1" applyBorder="1" applyAlignment="1" applyProtection="1">
      <alignment horizontal="right"/>
      <protection locked="0"/>
    </xf>
    <xf numFmtId="1" fontId="7" fillId="7" borderId="100" xfId="14" applyNumberFormat="1" applyFont="1" applyFill="1" applyBorder="1" applyAlignment="1" applyProtection="1">
      <alignment horizontal="right"/>
      <protection locked="0"/>
    </xf>
    <xf numFmtId="1" fontId="7" fillId="7" borderId="22" xfId="14" applyNumberFormat="1" applyFont="1" applyFill="1" applyBorder="1" applyAlignment="1" applyProtection="1">
      <alignment horizontal="right"/>
      <protection locked="0"/>
    </xf>
    <xf numFmtId="0" fontId="7" fillId="7" borderId="4" xfId="14" applyFont="1" applyFill="1" applyBorder="1" applyAlignment="1" applyProtection="1">
      <alignment horizontal="left"/>
      <protection locked="0"/>
    </xf>
    <xf numFmtId="0" fontId="7" fillId="7" borderId="33" xfId="14" applyFont="1" applyFill="1" applyBorder="1" applyAlignment="1" applyProtection="1">
      <alignment horizontal="left"/>
      <protection locked="0"/>
    </xf>
    <xf numFmtId="0" fontId="7" fillId="7" borderId="9" xfId="14" applyFont="1" applyFill="1" applyBorder="1" applyAlignment="1" applyProtection="1">
      <alignment horizontal="left"/>
      <protection locked="0"/>
    </xf>
    <xf numFmtId="0" fontId="7" fillId="7" borderId="31" xfId="14" applyFont="1" applyFill="1" applyBorder="1" applyAlignment="1" applyProtection="1">
      <alignment horizontal="left"/>
      <protection locked="0"/>
    </xf>
    <xf numFmtId="0" fontId="7" fillId="7" borderId="19" xfId="14" applyFont="1" applyFill="1" applyBorder="1" applyAlignment="1" applyProtection="1">
      <alignment horizontal="left"/>
      <protection locked="0"/>
    </xf>
    <xf numFmtId="1" fontId="7" fillId="7" borderId="29" xfId="14" applyNumberFormat="1" applyFont="1" applyFill="1" applyBorder="1" applyAlignment="1" applyProtection="1">
      <alignment horizontal="right"/>
      <protection locked="0"/>
    </xf>
    <xf numFmtId="0" fontId="7" fillId="7" borderId="50" xfId="14" applyFont="1" applyFill="1" applyBorder="1" applyAlignment="1" applyProtection="1">
      <alignment horizontal="left"/>
      <protection locked="0"/>
    </xf>
    <xf numFmtId="0" fontId="7" fillId="7" borderId="105" xfId="14" applyFont="1" applyFill="1" applyBorder="1" applyAlignment="1" applyProtection="1">
      <alignment horizontal="left"/>
      <protection locked="0"/>
    </xf>
    <xf numFmtId="0" fontId="7" fillId="7" borderId="5" xfId="14" applyFont="1" applyFill="1" applyBorder="1" applyAlignment="1" applyProtection="1">
      <alignment horizontal="left"/>
      <protection locked="0"/>
    </xf>
    <xf numFmtId="0" fontId="7" fillId="7" borderId="42" xfId="14" applyFont="1" applyFill="1" applyBorder="1" applyAlignment="1" applyProtection="1">
      <alignment horizontal="left"/>
      <protection locked="0"/>
    </xf>
    <xf numFmtId="0" fontId="7" fillId="7" borderId="39" xfId="14" applyFont="1" applyFill="1" applyBorder="1" applyAlignment="1" applyProtection="1">
      <alignment horizontal="left"/>
      <protection locked="0"/>
    </xf>
    <xf numFmtId="0" fontId="7" fillId="7" borderId="20" xfId="14" applyFont="1" applyFill="1" applyBorder="1" applyAlignment="1" applyProtection="1">
      <alignment horizontal="left"/>
      <protection locked="0"/>
    </xf>
    <xf numFmtId="0" fontId="7" fillId="7" borderId="49" xfId="14" applyFont="1" applyFill="1" applyBorder="1" applyAlignment="1" applyProtection="1">
      <alignment horizontal="left"/>
      <protection locked="0"/>
    </xf>
    <xf numFmtId="1" fontId="7" fillId="7" borderId="46" xfId="14" applyNumberFormat="1" applyFont="1" applyFill="1" applyBorder="1" applyAlignment="1" applyProtection="1">
      <alignment horizontal="right"/>
      <protection locked="0"/>
    </xf>
    <xf numFmtId="1" fontId="7" fillId="7" borderId="104" xfId="14" applyNumberFormat="1" applyFont="1" applyFill="1" applyBorder="1" applyAlignment="1" applyProtection="1">
      <alignment horizontal="right"/>
      <protection locked="0"/>
    </xf>
    <xf numFmtId="1" fontId="7" fillId="7" borderId="24" xfId="14" applyNumberFormat="1" applyFont="1" applyFill="1" applyBorder="1" applyAlignment="1" applyProtection="1">
      <alignment horizontal="right"/>
      <protection locked="0"/>
    </xf>
    <xf numFmtId="1" fontId="7" fillId="7" borderId="5" xfId="14" applyNumberFormat="1" applyFont="1" applyFill="1" applyBorder="1" applyAlignment="1" applyProtection="1">
      <alignment horizontal="right"/>
      <protection locked="0"/>
    </xf>
    <xf numFmtId="165" fontId="7" fillId="7" borderId="20" xfId="14" applyNumberFormat="1" applyFont="1" applyFill="1" applyBorder="1" applyAlignment="1" applyProtection="1">
      <alignment horizontal="right"/>
      <protection locked="0"/>
    </xf>
    <xf numFmtId="1" fontId="7" fillId="7" borderId="42" xfId="14" applyNumberFormat="1" applyFont="1" applyFill="1" applyBorder="1" applyAlignment="1" applyProtection="1">
      <alignment horizontal="right"/>
      <protection locked="0"/>
    </xf>
    <xf numFmtId="1" fontId="7" fillId="7" borderId="20" xfId="14" applyNumberFormat="1" applyFont="1" applyFill="1" applyBorder="1" applyAlignment="1" applyProtection="1">
      <alignment horizontal="right"/>
      <protection locked="0"/>
    </xf>
    <xf numFmtId="165" fontId="7" fillId="7" borderId="138" xfId="14" applyNumberFormat="1" applyFont="1" applyFill="1" applyBorder="1" applyAlignment="1" applyProtection="1">
      <alignment horizontal="right"/>
      <protection locked="0"/>
    </xf>
    <xf numFmtId="1" fontId="7" fillId="7" borderId="55" xfId="14" applyNumberFormat="1" applyFont="1" applyFill="1" applyBorder="1" applyAlignment="1" applyProtection="1">
      <alignment horizontal="right"/>
      <protection locked="0"/>
    </xf>
    <xf numFmtId="1" fontId="7" fillId="7" borderId="49" xfId="14" applyNumberFormat="1" applyFont="1" applyFill="1" applyBorder="1" applyAlignment="1" applyProtection="1">
      <alignment horizontal="right"/>
      <protection locked="0"/>
    </xf>
    <xf numFmtId="1" fontId="7" fillId="7" borderId="30" xfId="12" applyNumberFormat="1" applyFont="1" applyFill="1" applyBorder="1" applyAlignment="1" applyProtection="1">
      <alignment horizontal="right"/>
      <protection locked="0"/>
    </xf>
    <xf numFmtId="0" fontId="7" fillId="0" borderId="66" xfId="12" quotePrefix="1" applyFont="1" applyBorder="1" applyAlignment="1" applyProtection="1">
      <alignment horizontal="left"/>
      <protection locked="0"/>
    </xf>
    <xf numFmtId="0" fontId="31" fillId="7" borderId="35" xfId="14" applyFont="1" applyFill="1" applyBorder="1" applyAlignment="1" applyProtection="1">
      <alignment horizontal="left"/>
      <protection locked="0"/>
    </xf>
    <xf numFmtId="0" fontId="8" fillId="2" borderId="7" xfId="1" applyFont="1" applyFill="1" applyBorder="1" applyAlignment="1">
      <alignment horizontal="center"/>
    </xf>
    <xf numFmtId="0" fontId="8" fillId="2" borderId="3" xfId="1" applyFont="1" applyFill="1" applyBorder="1" applyAlignment="1">
      <alignment horizontal="left"/>
    </xf>
    <xf numFmtId="0" fontId="8" fillId="2" borderId="8" xfId="1" applyFont="1" applyFill="1" applyBorder="1" applyAlignment="1">
      <alignment horizontal="center"/>
    </xf>
    <xf numFmtId="0" fontId="8" fillId="2" borderId="0" xfId="1" applyFont="1" applyFill="1"/>
    <xf numFmtId="0" fontId="8" fillId="2" borderId="2" xfId="1" applyFont="1" applyFill="1" applyBorder="1" applyAlignment="1">
      <alignment horizontal="center"/>
    </xf>
    <xf numFmtId="0" fontId="8" fillId="2" borderId="1" xfId="1" applyFont="1" applyFill="1" applyBorder="1" applyAlignment="1">
      <alignment horizontal="center"/>
    </xf>
    <xf numFmtId="0" fontId="14" fillId="2" borderId="51" xfId="1" applyFont="1" applyFill="1" applyBorder="1" applyAlignment="1">
      <alignment horizontal="center"/>
    </xf>
    <xf numFmtId="0" fontId="8" fillId="2" borderId="51" xfId="1" applyFont="1" applyFill="1" applyBorder="1" applyAlignment="1">
      <alignment horizontal="center"/>
    </xf>
    <xf numFmtId="0" fontId="8" fillId="2" borderId="13" xfId="1" applyFont="1" applyFill="1" applyBorder="1" applyAlignment="1">
      <alignment horizontal="center" vertical="top"/>
    </xf>
    <xf numFmtId="0" fontId="7" fillId="0" borderId="0" xfId="1" applyFont="1" applyAlignment="1">
      <alignment horizontal="left"/>
    </xf>
    <xf numFmtId="0" fontId="7" fillId="5" borderId="78" xfId="1" applyFont="1" applyFill="1" applyBorder="1"/>
    <xf numFmtId="0" fontId="7" fillId="0" borderId="60" xfId="1" applyFont="1" applyBorder="1"/>
    <xf numFmtId="0" fontId="4" fillId="0" borderId="61" xfId="1" applyFont="1" applyBorder="1"/>
    <xf numFmtId="165" fontId="7" fillId="7" borderId="143" xfId="1" applyNumberFormat="1" applyFont="1" applyFill="1" applyBorder="1" applyAlignment="1" applyProtection="1">
      <alignment horizontal="right"/>
      <protection locked="0"/>
    </xf>
    <xf numFmtId="0" fontId="7" fillId="7" borderId="64" xfId="1" applyFont="1" applyFill="1" applyBorder="1" applyAlignment="1" applyProtection="1">
      <alignment horizontal="left"/>
      <protection locked="0"/>
    </xf>
    <xf numFmtId="0" fontId="7" fillId="0" borderId="24" xfId="1" applyFont="1" applyBorder="1" applyAlignment="1">
      <alignment horizontal="center"/>
    </xf>
    <xf numFmtId="0" fontId="7" fillId="0" borderId="90" xfId="1" applyFont="1" applyBorder="1" applyAlignment="1">
      <alignment horizontal="center"/>
    </xf>
    <xf numFmtId="165" fontId="7" fillId="7" borderId="104" xfId="1" applyNumberFormat="1" applyFont="1" applyFill="1" applyBorder="1" applyAlignment="1" applyProtection="1">
      <alignment horizontal="right"/>
      <protection locked="0"/>
    </xf>
    <xf numFmtId="0" fontId="7" fillId="7" borderId="90" xfId="1" applyFont="1" applyFill="1" applyBorder="1" applyAlignment="1" applyProtection="1">
      <alignment horizontal="left"/>
      <protection locked="0"/>
    </xf>
    <xf numFmtId="0" fontId="7" fillId="0" borderId="39" xfId="1" applyFont="1" applyBorder="1" applyAlignment="1">
      <alignment horizontal="center"/>
    </xf>
    <xf numFmtId="0" fontId="7" fillId="0" borderId="34" xfId="1" applyFont="1" applyBorder="1" applyAlignment="1">
      <alignment horizontal="center"/>
    </xf>
    <xf numFmtId="1" fontId="7" fillId="7" borderId="107" xfId="1" applyNumberFormat="1" applyFont="1" applyFill="1" applyBorder="1" applyAlignment="1" applyProtection="1">
      <alignment horizontal="right"/>
      <protection locked="0"/>
    </xf>
    <xf numFmtId="0" fontId="7" fillId="2" borderId="25" xfId="1" applyFont="1" applyFill="1" applyBorder="1"/>
    <xf numFmtId="0" fontId="7" fillId="0" borderId="28" xfId="1" applyFont="1" applyBorder="1" applyAlignment="1">
      <alignment horizontal="center"/>
    </xf>
    <xf numFmtId="0" fontId="7" fillId="0" borderId="3" xfId="1" applyFont="1" applyBorder="1"/>
    <xf numFmtId="0" fontId="7" fillId="0" borderId="22" xfId="1" applyFont="1" applyBorder="1" applyAlignment="1">
      <alignment horizontal="center"/>
    </xf>
    <xf numFmtId="0" fontId="7" fillId="0" borderId="23" xfId="1" applyFont="1" applyBorder="1" applyAlignment="1">
      <alignment horizontal="center"/>
    </xf>
    <xf numFmtId="0" fontId="7" fillId="7" borderId="46" xfId="1" applyFont="1" applyFill="1" applyBorder="1" applyAlignment="1" applyProtection="1">
      <alignment horizontal="right"/>
      <protection locked="0"/>
    </xf>
    <xf numFmtId="0" fontId="7" fillId="7" borderId="102" xfId="1" applyFont="1" applyFill="1" applyBorder="1" applyAlignment="1" applyProtection="1">
      <alignment horizontal="right"/>
      <protection locked="0"/>
    </xf>
    <xf numFmtId="0" fontId="7" fillId="7" borderId="132" xfId="1" applyFont="1" applyFill="1" applyBorder="1" applyAlignment="1" applyProtection="1">
      <alignment horizontal="left"/>
      <protection locked="0"/>
    </xf>
    <xf numFmtId="0" fontId="7" fillId="0" borderId="29" xfId="1" applyFont="1" applyBorder="1" applyAlignment="1">
      <alignment horizontal="center"/>
    </xf>
    <xf numFmtId="0" fontId="7" fillId="0" borderId="6" xfId="1" applyFont="1" applyBorder="1"/>
    <xf numFmtId="0" fontId="7" fillId="0" borderId="5" xfId="1" applyFont="1" applyBorder="1" applyAlignment="1">
      <alignment horizontal="center"/>
    </xf>
    <xf numFmtId="0" fontId="7" fillId="0" borderId="17" xfId="1" applyFont="1" applyBorder="1" applyAlignment="1">
      <alignment horizontal="center"/>
    </xf>
    <xf numFmtId="0" fontId="7" fillId="7" borderId="104" xfId="1" applyFont="1" applyFill="1" applyBorder="1" applyAlignment="1" applyProtection="1">
      <alignment horizontal="right"/>
      <protection locked="0"/>
    </xf>
    <xf numFmtId="0" fontId="7" fillId="7" borderId="96" xfId="1" applyFont="1" applyFill="1" applyBorder="1" applyAlignment="1" applyProtection="1">
      <alignment horizontal="right"/>
      <protection locked="0"/>
    </xf>
    <xf numFmtId="0" fontId="7" fillId="7" borderId="99" xfId="1" applyFont="1" applyFill="1" applyBorder="1" applyAlignment="1" applyProtection="1">
      <alignment horizontal="left"/>
      <protection locked="0"/>
    </xf>
    <xf numFmtId="0" fontId="7" fillId="0" borderId="30" xfId="1" applyFont="1" applyBorder="1" applyAlignment="1">
      <alignment horizontal="center"/>
    </xf>
    <xf numFmtId="0" fontId="7" fillId="0" borderId="18" xfId="1" applyFont="1" applyBorder="1"/>
    <xf numFmtId="0" fontId="7" fillId="0" borderId="19" xfId="1" applyFont="1" applyBorder="1" applyAlignment="1">
      <alignment horizontal="center"/>
    </xf>
    <xf numFmtId="0" fontId="7" fillId="0" borderId="21" xfId="1" applyFont="1" applyBorder="1" applyAlignment="1">
      <alignment horizontal="center"/>
    </xf>
    <xf numFmtId="0" fontId="7" fillId="7" borderId="107" xfId="1" applyFont="1" applyFill="1" applyBorder="1" applyAlignment="1" applyProtection="1">
      <alignment horizontal="right"/>
      <protection locked="0"/>
    </xf>
    <xf numFmtId="0" fontId="7" fillId="7" borderId="38" xfId="1" applyFont="1" applyFill="1" applyBorder="1" applyAlignment="1" applyProtection="1">
      <alignment horizontal="left"/>
      <protection locked="0"/>
    </xf>
    <xf numFmtId="0" fontId="7" fillId="7" borderId="103" xfId="1" applyFont="1" applyFill="1" applyBorder="1" applyAlignment="1" applyProtection="1">
      <alignment horizontal="right"/>
      <protection locked="0"/>
    </xf>
    <xf numFmtId="0" fontId="7" fillId="7" borderId="18" xfId="1" applyFont="1" applyFill="1" applyBorder="1" applyAlignment="1" applyProtection="1">
      <alignment horizontal="left"/>
      <protection locked="0"/>
    </xf>
    <xf numFmtId="0" fontId="7" fillId="7" borderId="4" xfId="1" applyFont="1" applyFill="1" applyBorder="1" applyAlignment="1" applyProtection="1">
      <alignment horizontal="left"/>
      <protection locked="0"/>
    </xf>
    <xf numFmtId="0" fontId="7" fillId="3" borderId="0" xfId="1" applyFont="1" applyFill="1" applyAlignment="1">
      <alignment horizontal="center"/>
    </xf>
    <xf numFmtId="1" fontId="7" fillId="7" borderId="46" xfId="1" applyNumberFormat="1" applyFont="1" applyFill="1" applyBorder="1" applyAlignment="1" applyProtection="1">
      <alignment horizontal="right"/>
      <protection locked="0"/>
    </xf>
    <xf numFmtId="1" fontId="7" fillId="7" borderId="95" xfId="1" applyNumberFormat="1" applyFont="1" applyFill="1" applyBorder="1" applyAlignment="1" applyProtection="1">
      <alignment horizontal="right"/>
      <protection locked="0"/>
    </xf>
    <xf numFmtId="0" fontId="7" fillId="7" borderId="134" xfId="1" applyFont="1" applyFill="1" applyBorder="1" applyAlignment="1" applyProtection="1">
      <alignment horizontal="left"/>
      <protection locked="0"/>
    </xf>
    <xf numFmtId="1" fontId="7" fillId="7" borderId="104" xfId="1" applyNumberFormat="1" applyFont="1" applyFill="1" applyBorder="1" applyAlignment="1" applyProtection="1">
      <alignment horizontal="right"/>
      <protection locked="0"/>
    </xf>
    <xf numFmtId="1" fontId="7" fillId="7" borderId="96" xfId="1" applyNumberFormat="1" applyFont="1" applyFill="1" applyBorder="1" applyAlignment="1" applyProtection="1">
      <alignment horizontal="right"/>
      <protection locked="0"/>
    </xf>
    <xf numFmtId="0" fontId="7" fillId="0" borderId="9" xfId="1" applyFont="1" applyBorder="1"/>
    <xf numFmtId="0" fontId="7" fillId="0" borderId="31" xfId="1" applyFont="1" applyBorder="1"/>
    <xf numFmtId="1" fontId="7" fillId="7" borderId="98" xfId="1" applyNumberFormat="1" applyFont="1" applyFill="1" applyBorder="1" applyAlignment="1" applyProtection="1">
      <alignment horizontal="right"/>
      <protection locked="0"/>
    </xf>
    <xf numFmtId="0" fontId="7" fillId="7" borderId="52" xfId="1" applyFont="1" applyFill="1" applyBorder="1" applyAlignment="1" applyProtection="1">
      <alignment horizontal="left"/>
      <protection locked="0"/>
    </xf>
    <xf numFmtId="0" fontId="7" fillId="7" borderId="28" xfId="1" applyFont="1" applyFill="1" applyBorder="1" applyAlignment="1" applyProtection="1">
      <alignment horizontal="right"/>
      <protection locked="0"/>
    </xf>
    <xf numFmtId="0" fontId="7" fillId="7" borderId="29" xfId="1" applyFont="1" applyFill="1" applyBorder="1" applyAlignment="1" applyProtection="1">
      <alignment horizontal="right"/>
      <protection locked="0"/>
    </xf>
    <xf numFmtId="0" fontId="7" fillId="7" borderId="108" xfId="1" applyFont="1" applyFill="1" applyBorder="1" applyAlignment="1" applyProtection="1">
      <alignment horizontal="right"/>
      <protection locked="0"/>
    </xf>
    <xf numFmtId="0" fontId="7" fillId="7" borderId="30" xfId="1" applyFont="1" applyFill="1" applyBorder="1" applyAlignment="1" applyProtection="1">
      <alignment horizontal="right"/>
      <protection locked="0"/>
    </xf>
    <xf numFmtId="0" fontId="7" fillId="2" borderId="122" xfId="1" applyFont="1" applyFill="1" applyBorder="1"/>
    <xf numFmtId="2" fontId="7" fillId="7" borderId="45" xfId="1" applyNumberFormat="1" applyFont="1" applyFill="1" applyBorder="1" applyAlignment="1" applyProtection="1">
      <alignment horizontal="right"/>
      <protection locked="0"/>
    </xf>
    <xf numFmtId="0" fontId="7" fillId="7" borderId="40" xfId="1" applyFont="1" applyFill="1" applyBorder="1" applyAlignment="1" applyProtection="1">
      <alignment horizontal="left"/>
      <protection locked="0"/>
    </xf>
    <xf numFmtId="0" fontId="4" fillId="0" borderId="35" xfId="1" applyFont="1" applyBorder="1" applyAlignment="1">
      <alignment horizontal="center"/>
    </xf>
    <xf numFmtId="0" fontId="4" fillId="0" borderId="49" xfId="1" applyFont="1" applyBorder="1" applyAlignment="1">
      <alignment horizontal="center"/>
    </xf>
    <xf numFmtId="1" fontId="7" fillId="7" borderId="45" xfId="1" applyNumberFormat="1" applyFont="1" applyFill="1" applyBorder="1" applyAlignment="1" applyProtection="1">
      <alignment horizontal="right"/>
      <protection locked="0"/>
    </xf>
    <xf numFmtId="0" fontId="7" fillId="0" borderId="70" xfId="1" applyFont="1" applyBorder="1" applyAlignment="1">
      <alignment horizontal="center"/>
    </xf>
    <xf numFmtId="0" fontId="7" fillId="0" borderId="71" xfId="1" applyFont="1" applyBorder="1" applyAlignment="1">
      <alignment horizontal="center"/>
    </xf>
    <xf numFmtId="0" fontId="7" fillId="0" borderId="72" xfId="1" applyFont="1" applyBorder="1" applyAlignment="1">
      <alignment horizontal="center"/>
    </xf>
    <xf numFmtId="0" fontId="7" fillId="5" borderId="73" xfId="1" applyFont="1" applyFill="1" applyBorder="1"/>
    <xf numFmtId="0" fontId="7" fillId="0" borderId="74" xfId="1" applyFont="1" applyBorder="1" applyAlignment="1">
      <alignment horizontal="center"/>
    </xf>
    <xf numFmtId="0" fontId="7" fillId="0" borderId="42" xfId="1" applyFont="1" applyBorder="1" applyAlignment="1">
      <alignment horizontal="center"/>
    </xf>
    <xf numFmtId="0" fontId="7" fillId="0" borderId="36" xfId="1" applyFont="1" applyBorder="1" applyAlignment="1">
      <alignment horizontal="center"/>
    </xf>
    <xf numFmtId="164" fontId="7" fillId="7" borderId="28" xfId="1" applyNumberFormat="1" applyFont="1" applyFill="1" applyBorder="1" applyAlignment="1" applyProtection="1">
      <alignment horizontal="right"/>
      <protection locked="0"/>
    </xf>
    <xf numFmtId="164" fontId="7" fillId="7" borderId="102" xfId="1" applyNumberFormat="1" applyFont="1" applyFill="1" applyBorder="1" applyAlignment="1" applyProtection="1">
      <alignment horizontal="right"/>
      <protection locked="0"/>
    </xf>
    <xf numFmtId="0" fontId="7" fillId="7" borderId="102" xfId="1" applyFont="1" applyFill="1" applyBorder="1" applyAlignment="1" applyProtection="1">
      <alignment horizontal="left"/>
      <protection locked="0"/>
    </xf>
    <xf numFmtId="164" fontId="7" fillId="8" borderId="45" xfId="1" applyNumberFormat="1" applyFont="1" applyFill="1" applyBorder="1" applyAlignment="1">
      <alignment horizontal="right"/>
    </xf>
    <xf numFmtId="0" fontId="7" fillId="0" borderId="75" xfId="1" applyFont="1" applyBorder="1" applyAlignment="1">
      <alignment horizontal="center"/>
    </xf>
    <xf numFmtId="0" fontId="7" fillId="0" borderId="37" xfId="1" applyFont="1" applyBorder="1" applyAlignment="1">
      <alignment horizontal="center"/>
    </xf>
    <xf numFmtId="164" fontId="7" fillId="7" borderId="29" xfId="1" applyNumberFormat="1" applyFont="1" applyFill="1" applyBorder="1" applyAlignment="1" applyProtection="1">
      <alignment horizontal="right"/>
      <protection locked="0"/>
    </xf>
    <xf numFmtId="164" fontId="7" fillId="7" borderId="96" xfId="1" applyNumberFormat="1" applyFont="1" applyFill="1" applyBorder="1" applyAlignment="1" applyProtection="1">
      <alignment horizontal="right"/>
      <protection locked="0"/>
    </xf>
    <xf numFmtId="0" fontId="7" fillId="7" borderId="96" xfId="1" applyFont="1" applyFill="1" applyBorder="1" applyAlignment="1" applyProtection="1">
      <alignment horizontal="left"/>
      <protection locked="0"/>
    </xf>
    <xf numFmtId="164" fontId="7" fillId="8" borderId="29" xfId="1" applyNumberFormat="1" applyFont="1" applyFill="1" applyBorder="1" applyAlignment="1">
      <alignment horizontal="right"/>
    </xf>
    <xf numFmtId="0" fontId="7" fillId="0" borderId="76" xfId="1" applyFont="1" applyBorder="1" applyAlignment="1">
      <alignment horizontal="center"/>
    </xf>
    <xf numFmtId="0" fontId="7" fillId="0" borderId="69" xfId="1" applyFont="1" applyBorder="1" applyAlignment="1">
      <alignment horizontal="center"/>
    </xf>
    <xf numFmtId="164" fontId="7" fillId="7" borderId="108" xfId="1" applyNumberFormat="1" applyFont="1" applyFill="1" applyBorder="1" applyAlignment="1" applyProtection="1">
      <alignment horizontal="right"/>
      <protection locked="0"/>
    </xf>
    <xf numFmtId="164" fontId="7" fillId="7" borderId="97" xfId="1" applyNumberFormat="1" applyFont="1" applyFill="1" applyBorder="1" applyAlignment="1" applyProtection="1">
      <alignment horizontal="right"/>
      <protection locked="0"/>
    </xf>
    <xf numFmtId="0" fontId="7" fillId="7" borderId="97" xfId="1" applyFont="1" applyFill="1" applyBorder="1" applyAlignment="1" applyProtection="1">
      <alignment horizontal="left"/>
      <protection locked="0"/>
    </xf>
    <xf numFmtId="164" fontId="7" fillId="8" borderId="108" xfId="1" applyNumberFormat="1" applyFont="1" applyFill="1" applyBorder="1" applyAlignment="1">
      <alignment horizontal="right"/>
    </xf>
    <xf numFmtId="0" fontId="7" fillId="0" borderId="77" xfId="1" applyFont="1" applyBorder="1" applyAlignment="1">
      <alignment horizontal="center"/>
    </xf>
    <xf numFmtId="0" fontId="7" fillId="0" borderId="38" xfId="1" applyFont="1" applyBorder="1" applyAlignment="1">
      <alignment horizontal="center"/>
    </xf>
    <xf numFmtId="164" fontId="7" fillId="8" borderId="30" xfId="1" applyNumberFormat="1" applyFont="1" applyFill="1" applyBorder="1" applyAlignment="1">
      <alignment horizontal="right"/>
    </xf>
    <xf numFmtId="0" fontId="7" fillId="7" borderId="103" xfId="1" applyFont="1" applyFill="1" applyBorder="1" applyAlignment="1" applyProtection="1">
      <alignment horizontal="left"/>
      <protection locked="0"/>
    </xf>
    <xf numFmtId="164" fontId="7" fillId="8" borderId="28" xfId="1" applyNumberFormat="1" applyFont="1" applyFill="1" applyBorder="1" applyAlignment="1">
      <alignment horizontal="right"/>
    </xf>
    <xf numFmtId="164" fontId="7" fillId="8" borderId="54" xfId="1" applyNumberFormat="1" applyFont="1" applyFill="1" applyBorder="1" applyAlignment="1">
      <alignment horizontal="right"/>
    </xf>
    <xf numFmtId="164" fontId="7" fillId="8" borderId="96" xfId="1" applyNumberFormat="1" applyFont="1" applyFill="1" applyBorder="1" applyAlignment="1">
      <alignment horizontal="right"/>
    </xf>
    <xf numFmtId="164" fontId="7" fillId="7" borderId="103" xfId="1" applyNumberFormat="1" applyFont="1" applyFill="1" applyBorder="1" applyAlignment="1" applyProtection="1">
      <alignment horizontal="right"/>
      <protection locked="0"/>
    </xf>
    <xf numFmtId="164" fontId="7" fillId="8" borderId="103" xfId="1" applyNumberFormat="1" applyFont="1" applyFill="1" applyBorder="1" applyAlignment="1">
      <alignment horizontal="right"/>
    </xf>
    <xf numFmtId="164" fontId="7" fillId="7" borderId="46" xfId="1" applyNumberFormat="1" applyFont="1" applyFill="1" applyBorder="1" applyAlignment="1" applyProtection="1">
      <alignment horizontal="right"/>
      <protection locked="0"/>
    </xf>
    <xf numFmtId="164" fontId="7" fillId="8" borderId="102" xfId="1" applyNumberFormat="1" applyFont="1" applyFill="1" applyBorder="1" applyAlignment="1">
      <alignment horizontal="right"/>
    </xf>
    <xf numFmtId="164" fontId="7" fillId="7" borderId="104" xfId="1" applyNumberFormat="1" applyFont="1" applyFill="1" applyBorder="1" applyAlignment="1" applyProtection="1">
      <alignment horizontal="right"/>
      <protection locked="0"/>
    </xf>
    <xf numFmtId="164" fontId="7" fillId="7" borderId="139" xfId="1" applyNumberFormat="1" applyFont="1" applyFill="1" applyBorder="1" applyAlignment="1" applyProtection="1">
      <alignment horizontal="right"/>
      <protection locked="0"/>
    </xf>
    <xf numFmtId="0" fontId="7" fillId="7" borderId="129" xfId="1" applyFont="1" applyFill="1" applyBorder="1" applyAlignment="1" applyProtection="1">
      <alignment horizontal="left"/>
      <protection locked="0"/>
    </xf>
    <xf numFmtId="0" fontId="7" fillId="7" borderId="130" xfId="1" applyFont="1" applyFill="1" applyBorder="1" applyAlignment="1" applyProtection="1">
      <alignment horizontal="left"/>
      <protection locked="0"/>
    </xf>
    <xf numFmtId="164" fontId="7" fillId="8" borderId="137" xfId="1" applyNumberFormat="1" applyFont="1" applyFill="1" applyBorder="1" applyAlignment="1">
      <alignment horizontal="right"/>
    </xf>
    <xf numFmtId="0" fontId="7" fillId="7" borderId="131" xfId="1" applyFont="1" applyFill="1" applyBorder="1" applyAlignment="1" applyProtection="1">
      <alignment horizontal="left"/>
      <protection locked="0"/>
    </xf>
    <xf numFmtId="0" fontId="7" fillId="7" borderId="127" xfId="1" applyFont="1" applyFill="1" applyBorder="1" applyAlignment="1" applyProtection="1">
      <alignment horizontal="left"/>
      <protection locked="0"/>
    </xf>
    <xf numFmtId="0" fontId="7" fillId="7" borderId="119" xfId="1" applyFont="1" applyFill="1" applyBorder="1" applyAlignment="1" applyProtection="1">
      <alignment horizontal="left"/>
      <protection locked="0"/>
    </xf>
    <xf numFmtId="0" fontId="4" fillId="0" borderId="35" xfId="1" applyFont="1" applyBorder="1"/>
    <xf numFmtId="164" fontId="7" fillId="7" borderId="54" xfId="1" applyNumberFormat="1" applyFont="1" applyFill="1" applyBorder="1" applyAlignment="1" applyProtection="1">
      <alignment horizontal="right"/>
      <protection locked="0"/>
    </xf>
    <xf numFmtId="0" fontId="4" fillId="0" borderId="49" xfId="1" applyFont="1" applyBorder="1"/>
    <xf numFmtId="164" fontId="7" fillId="7" borderId="51" xfId="1" applyNumberFormat="1" applyFont="1" applyFill="1" applyBorder="1" applyAlignment="1" applyProtection="1">
      <alignment horizontal="right"/>
      <protection locked="0"/>
    </xf>
    <xf numFmtId="0" fontId="7" fillId="7" borderId="126" xfId="1" applyFont="1" applyFill="1" applyBorder="1" applyAlignment="1" applyProtection="1">
      <alignment horizontal="left"/>
      <protection locked="0"/>
    </xf>
    <xf numFmtId="0" fontId="7" fillId="7" borderId="128" xfId="1" applyFont="1" applyFill="1" applyBorder="1" applyAlignment="1" applyProtection="1">
      <alignment horizontal="left"/>
      <protection locked="0"/>
    </xf>
    <xf numFmtId="164" fontId="7" fillId="8" borderId="55" xfId="1" applyNumberFormat="1" applyFont="1" applyFill="1" applyBorder="1" applyAlignment="1">
      <alignment horizontal="right"/>
    </xf>
    <xf numFmtId="0" fontId="4" fillId="0" borderId="48" xfId="1" applyFont="1" applyBorder="1"/>
    <xf numFmtId="1" fontId="7" fillId="7" borderId="28" xfId="1" applyNumberFormat="1" applyFont="1" applyFill="1" applyBorder="1" applyAlignment="1" applyProtection="1">
      <alignment horizontal="right"/>
      <protection locked="0"/>
    </xf>
    <xf numFmtId="0" fontId="8" fillId="0" borderId="0" xfId="1" applyFont="1" applyAlignment="1">
      <alignment horizontal="centerContinuous"/>
    </xf>
    <xf numFmtId="0" fontId="7" fillId="13" borderId="163" xfId="1" applyFont="1" applyFill="1" applyBorder="1"/>
    <xf numFmtId="1" fontId="7" fillId="7" borderId="54" xfId="13" applyNumberFormat="1" applyFont="1" applyFill="1" applyBorder="1" applyAlignment="1" applyProtection="1">
      <alignment horizontal="right"/>
      <protection locked="0"/>
    </xf>
    <xf numFmtId="1" fontId="7" fillId="7" borderId="35" xfId="13" applyNumberFormat="1" applyFont="1" applyFill="1" applyBorder="1" applyAlignment="1" applyProtection="1">
      <alignment horizontal="right"/>
      <protection locked="0"/>
    </xf>
    <xf numFmtId="1" fontId="7" fillId="8" borderId="145" xfId="1" applyNumberFormat="1" applyFont="1" applyFill="1" applyBorder="1" applyAlignment="1">
      <alignment horizontal="right"/>
    </xf>
    <xf numFmtId="164" fontId="7" fillId="7" borderId="35" xfId="1" applyNumberFormat="1" applyFont="1" applyFill="1" applyBorder="1" applyAlignment="1" applyProtection="1">
      <alignment horizontal="right"/>
      <protection locked="0"/>
    </xf>
    <xf numFmtId="164" fontId="7" fillId="8" borderId="123" xfId="1" applyNumberFormat="1" applyFont="1" applyFill="1" applyBorder="1" applyAlignment="1">
      <alignment horizontal="right"/>
    </xf>
    <xf numFmtId="0" fontId="7" fillId="0" borderId="35" xfId="1" quotePrefix="1" applyFont="1" applyBorder="1" applyAlignment="1">
      <alignment horizontal="center"/>
    </xf>
    <xf numFmtId="164" fontId="7" fillId="10" borderId="54" xfId="1" applyNumberFormat="1" applyFont="1" applyFill="1" applyBorder="1" applyAlignment="1">
      <alignment horizontal="right"/>
    </xf>
    <xf numFmtId="164" fontId="7" fillId="10" borderId="35" xfId="1" applyNumberFormat="1" applyFont="1" applyFill="1" applyBorder="1" applyAlignment="1">
      <alignment horizontal="right"/>
    </xf>
    <xf numFmtId="164" fontId="7" fillId="10" borderId="123" xfId="1" applyNumberFormat="1" applyFont="1" applyFill="1" applyBorder="1" applyAlignment="1">
      <alignment horizontal="right"/>
    </xf>
    <xf numFmtId="1" fontId="7" fillId="8" borderId="172" xfId="1" applyNumberFormat="1" applyFont="1" applyFill="1" applyBorder="1" applyAlignment="1">
      <alignment horizontal="right"/>
    </xf>
    <xf numFmtId="164" fontId="7" fillId="8" borderId="124" xfId="1" applyNumberFormat="1" applyFont="1" applyFill="1" applyBorder="1" applyAlignment="1">
      <alignment horizontal="right"/>
    </xf>
    <xf numFmtId="164" fontId="7" fillId="8" borderId="147" xfId="1" applyNumberFormat="1" applyFont="1" applyFill="1" applyBorder="1" applyAlignment="1">
      <alignment horizontal="right"/>
    </xf>
    <xf numFmtId="164" fontId="7" fillId="8" borderId="22" xfId="1" applyNumberFormat="1" applyFont="1" applyFill="1" applyBorder="1" applyAlignment="1">
      <alignment horizontal="right"/>
    </xf>
    <xf numFmtId="164" fontId="7" fillId="8" borderId="114" xfId="1" applyNumberFormat="1" applyFont="1" applyFill="1" applyBorder="1" applyAlignment="1">
      <alignment horizontal="right"/>
    </xf>
    <xf numFmtId="164" fontId="7" fillId="8" borderId="75" xfId="1" applyNumberFormat="1" applyFont="1" applyFill="1" applyBorder="1" applyAlignment="1">
      <alignment horizontal="right"/>
    </xf>
    <xf numFmtId="164" fontId="7" fillId="8" borderId="148" xfId="1" applyNumberFormat="1" applyFont="1" applyFill="1" applyBorder="1" applyAlignment="1">
      <alignment horizontal="right"/>
    </xf>
    <xf numFmtId="164" fontId="7" fillId="8" borderId="149" xfId="1" applyNumberFormat="1" applyFont="1" applyFill="1" applyBorder="1" applyAlignment="1">
      <alignment horizontal="right"/>
    </xf>
    <xf numFmtId="164" fontId="7" fillId="8" borderId="133" xfId="1" applyNumberFormat="1" applyFont="1" applyFill="1" applyBorder="1" applyAlignment="1">
      <alignment horizontal="right"/>
    </xf>
    <xf numFmtId="164" fontId="7" fillId="10" borderId="77" xfId="1" applyNumberFormat="1" applyFont="1" applyFill="1" applyBorder="1" applyAlignment="1">
      <alignment horizontal="right"/>
    </xf>
    <xf numFmtId="164" fontId="7" fillId="10" borderId="57" xfId="1" applyNumberFormat="1" applyFont="1" applyFill="1" applyBorder="1" applyAlignment="1">
      <alignment horizontal="right"/>
    </xf>
    <xf numFmtId="164" fontId="7" fillId="10" borderId="111" xfId="1" applyNumberFormat="1" applyFont="1" applyFill="1" applyBorder="1" applyAlignment="1">
      <alignment horizontal="right"/>
    </xf>
    <xf numFmtId="2" fontId="7" fillId="0" borderId="0" xfId="1" applyNumberFormat="1" applyFont="1"/>
    <xf numFmtId="2" fontId="7" fillId="0" borderId="0" xfId="1" applyNumberFormat="1" applyFont="1" applyAlignment="1">
      <alignment horizontal="right"/>
    </xf>
    <xf numFmtId="0" fontId="7" fillId="0" borderId="47" xfId="1" applyFont="1" applyBorder="1"/>
    <xf numFmtId="0" fontId="7" fillId="0" borderId="52" xfId="1" applyFont="1" applyBorder="1"/>
    <xf numFmtId="0" fontId="7" fillId="0" borderId="53" xfId="1" applyFont="1" applyBorder="1" applyAlignment="1">
      <alignment horizontal="center"/>
    </xf>
    <xf numFmtId="0" fontId="7" fillId="0" borderId="93" xfId="1" applyFont="1" applyBorder="1" applyAlignment="1">
      <alignment horizontal="center"/>
    </xf>
    <xf numFmtId="0" fontId="7" fillId="6" borderId="48" xfId="1" applyFont="1" applyFill="1" applyBorder="1" applyAlignment="1">
      <alignment horizontal="center"/>
    </xf>
    <xf numFmtId="0" fontId="7" fillId="6" borderId="40" xfId="1" applyFont="1" applyFill="1" applyBorder="1" applyAlignment="1">
      <alignment horizontal="center"/>
    </xf>
    <xf numFmtId="0" fontId="7" fillId="6" borderId="41" xfId="1" applyFont="1" applyFill="1" applyBorder="1" applyAlignment="1">
      <alignment horizontal="center"/>
    </xf>
    <xf numFmtId="0" fontId="7" fillId="6" borderId="50" xfId="1" applyFont="1" applyFill="1" applyBorder="1" applyAlignment="1">
      <alignment horizontal="center"/>
    </xf>
    <xf numFmtId="164" fontId="7" fillId="12" borderId="55" xfId="1" applyNumberFormat="1" applyFont="1" applyFill="1" applyBorder="1" applyAlignment="1">
      <alignment horizontal="right"/>
    </xf>
    <xf numFmtId="164" fontId="7" fillId="12" borderId="49" xfId="1" applyNumberFormat="1" applyFont="1" applyFill="1" applyBorder="1" applyAlignment="1">
      <alignment horizontal="right"/>
    </xf>
    <xf numFmtId="164" fontId="7" fillId="12" borderId="82" xfId="1" applyNumberFormat="1" applyFont="1" applyFill="1" applyBorder="1" applyAlignment="1">
      <alignment horizontal="right"/>
    </xf>
    <xf numFmtId="0" fontId="8" fillId="0" borderId="0" xfId="1" applyFont="1" applyAlignment="1">
      <alignment horizontal="center"/>
    </xf>
    <xf numFmtId="0" fontId="8" fillId="2" borderId="80" xfId="1" applyFont="1" applyFill="1" applyBorder="1" applyAlignment="1">
      <alignment horizontal="center"/>
    </xf>
    <xf numFmtId="0" fontId="7" fillId="6" borderId="48" xfId="1" applyFont="1" applyFill="1" applyBorder="1"/>
    <xf numFmtId="164" fontId="7" fillId="8" borderId="144" xfId="1" applyNumberFormat="1" applyFont="1" applyFill="1" applyBorder="1" applyAlignment="1">
      <alignment horizontal="right"/>
    </xf>
    <xf numFmtId="164" fontId="7" fillId="8" borderId="93" xfId="1" applyNumberFormat="1" applyFont="1" applyFill="1" applyBorder="1" applyAlignment="1">
      <alignment horizontal="right"/>
    </xf>
    <xf numFmtId="164" fontId="7" fillId="11" borderId="122" xfId="1" applyNumberFormat="1" applyFont="1" applyFill="1" applyBorder="1" applyAlignment="1">
      <alignment horizontal="right"/>
    </xf>
    <xf numFmtId="164" fontId="7" fillId="8" borderId="73" xfId="1" applyNumberFormat="1" applyFont="1" applyFill="1" applyBorder="1" applyAlignment="1">
      <alignment horizontal="right"/>
    </xf>
    <xf numFmtId="164" fontId="7" fillId="11" borderId="73" xfId="1" applyNumberFormat="1" applyFont="1" applyFill="1" applyBorder="1" applyAlignment="1">
      <alignment horizontal="right"/>
    </xf>
    <xf numFmtId="0" fontId="8" fillId="0" borderId="0" xfId="1" applyFont="1" applyAlignment="1">
      <alignment horizontal="center" wrapText="1"/>
    </xf>
    <xf numFmtId="1" fontId="7" fillId="11" borderId="122" xfId="1" applyNumberFormat="1" applyFont="1" applyFill="1" applyBorder="1" applyAlignment="1">
      <alignment horizontal="right"/>
    </xf>
    <xf numFmtId="164" fontId="7" fillId="10" borderId="122" xfId="1" applyNumberFormat="1" applyFont="1" applyFill="1" applyBorder="1" applyAlignment="1">
      <alignment horizontal="right"/>
    </xf>
    <xf numFmtId="0" fontId="8" fillId="2" borderId="67" xfId="1" applyFont="1" applyFill="1" applyBorder="1" applyAlignment="1">
      <alignment horizontal="center"/>
    </xf>
    <xf numFmtId="0" fontId="7" fillId="2" borderId="26" xfId="1" applyFont="1" applyFill="1" applyBorder="1"/>
    <xf numFmtId="0" fontId="7" fillId="0" borderId="3" xfId="1" applyFont="1" applyBorder="1" applyAlignment="1">
      <alignment horizontal="center"/>
    </xf>
    <xf numFmtId="0" fontId="7" fillId="6" borderId="35" xfId="1" quotePrefix="1" applyFont="1" applyFill="1" applyBorder="1" applyAlignment="1">
      <alignment horizontal="center"/>
    </xf>
    <xf numFmtId="165" fontId="7" fillId="7" borderId="35" xfId="1" applyNumberFormat="1" applyFont="1" applyFill="1" applyBorder="1" applyAlignment="1" applyProtection="1">
      <alignment horizontal="right"/>
      <protection locked="0"/>
    </xf>
    <xf numFmtId="0" fontId="7" fillId="9" borderId="49" xfId="1" applyFont="1" applyFill="1" applyBorder="1" applyAlignment="1" applyProtection="1">
      <alignment horizontal="left"/>
      <protection locked="0"/>
    </xf>
    <xf numFmtId="164" fontId="7" fillId="11" borderId="55" xfId="1" applyNumberFormat="1" applyFont="1" applyFill="1" applyBorder="1" applyAlignment="1">
      <alignment horizontal="right"/>
    </xf>
    <xf numFmtId="164" fontId="7" fillId="11" borderId="49" xfId="1" applyNumberFormat="1" applyFont="1" applyFill="1" applyBorder="1" applyAlignment="1">
      <alignment horizontal="right"/>
    </xf>
    <xf numFmtId="0" fontId="7" fillId="5" borderId="82" xfId="1" applyFont="1" applyFill="1" applyBorder="1" applyAlignment="1" applyProtection="1">
      <alignment horizontal="left"/>
      <protection locked="0"/>
    </xf>
    <xf numFmtId="0" fontId="7" fillId="6" borderId="49" xfId="1" applyFont="1" applyFill="1" applyBorder="1"/>
    <xf numFmtId="0" fontId="7" fillId="2" borderId="16" xfId="1" applyFont="1" applyFill="1" applyBorder="1" applyAlignment="1">
      <alignment horizontal="center"/>
    </xf>
    <xf numFmtId="0" fontId="7" fillId="0" borderId="10" xfId="1" applyFont="1" applyBorder="1"/>
    <xf numFmtId="165" fontId="7" fillId="8" borderId="140" xfId="1" applyNumberFormat="1" applyFont="1" applyFill="1" applyBorder="1" applyAlignment="1">
      <alignment horizontal="right"/>
    </xf>
    <xf numFmtId="1" fontId="7" fillId="7" borderId="35" xfId="1" applyNumberFormat="1" applyFont="1" applyFill="1" applyBorder="1" applyAlignment="1" applyProtection="1">
      <alignment horizontal="right"/>
      <protection locked="0"/>
    </xf>
    <xf numFmtId="0" fontId="8" fillId="2" borderId="26" xfId="1" applyFont="1" applyFill="1" applyBorder="1"/>
    <xf numFmtId="0" fontId="8" fillId="2" borderId="26" xfId="1" applyFont="1" applyFill="1" applyBorder="1" applyAlignment="1">
      <alignment horizontal="center"/>
    </xf>
    <xf numFmtId="0" fontId="7" fillId="0" borderId="22" xfId="1" applyFont="1" applyBorder="1"/>
    <xf numFmtId="0" fontId="7" fillId="0" borderId="32" xfId="1" applyFont="1" applyBorder="1" applyAlignment="1">
      <alignment horizontal="center"/>
    </xf>
    <xf numFmtId="0" fontId="7" fillId="6" borderId="100" xfId="1" applyFont="1" applyFill="1" applyBorder="1" applyAlignment="1">
      <alignment horizontal="center"/>
    </xf>
    <xf numFmtId="0" fontId="7" fillId="6" borderId="24" xfId="1" applyFont="1" applyFill="1" applyBorder="1"/>
    <xf numFmtId="0" fontId="7" fillId="6" borderId="24" xfId="1" applyFont="1" applyFill="1" applyBorder="1" applyAlignment="1">
      <alignment horizontal="center"/>
    </xf>
    <xf numFmtId="0" fontId="7" fillId="6" borderId="43" xfId="1" applyFont="1" applyFill="1" applyBorder="1" applyAlignment="1">
      <alignment horizontal="center"/>
    </xf>
    <xf numFmtId="0" fontId="7" fillId="6" borderId="5" xfId="1" applyFont="1" applyFill="1" applyBorder="1"/>
    <xf numFmtId="0" fontId="7" fillId="6" borderId="5" xfId="1" applyFont="1" applyFill="1" applyBorder="1" applyAlignment="1">
      <alignment horizontal="center"/>
    </xf>
    <xf numFmtId="0" fontId="7" fillId="6" borderId="33" xfId="1" applyFont="1" applyFill="1" applyBorder="1" applyAlignment="1">
      <alignment horizontal="center"/>
    </xf>
    <xf numFmtId="0" fontId="7" fillId="6" borderId="30" xfId="1" applyFont="1" applyFill="1" applyBorder="1" applyAlignment="1">
      <alignment horizontal="center"/>
    </xf>
    <xf numFmtId="0" fontId="7" fillId="6" borderId="19" xfId="1" applyFont="1" applyFill="1" applyBorder="1"/>
    <xf numFmtId="0" fontId="7" fillId="6" borderId="19" xfId="1" applyFont="1" applyFill="1" applyBorder="1" applyAlignment="1">
      <alignment horizontal="center"/>
    </xf>
    <xf numFmtId="0" fontId="7" fillId="6" borderId="4" xfId="1" applyFont="1" applyFill="1" applyBorder="1" applyAlignment="1">
      <alignment horizontal="center"/>
    </xf>
    <xf numFmtId="0" fontId="7" fillId="6" borderId="24" xfId="1" applyFont="1" applyFill="1" applyBorder="1" applyAlignment="1">
      <alignment horizontal="left"/>
    </xf>
    <xf numFmtId="0" fontId="7" fillId="6" borderId="5" xfId="1" applyFont="1" applyFill="1" applyBorder="1" applyAlignment="1">
      <alignment horizontal="left"/>
    </xf>
    <xf numFmtId="0" fontId="7" fillId="6" borderId="137" xfId="1" applyFont="1" applyFill="1" applyBorder="1" applyAlignment="1">
      <alignment horizontal="center"/>
    </xf>
    <xf numFmtId="0" fontId="7" fillId="6" borderId="47" xfId="1" applyFont="1" applyFill="1" applyBorder="1"/>
    <xf numFmtId="0" fontId="7" fillId="6" borderId="42" xfId="1" applyFont="1" applyFill="1" applyBorder="1" applyAlignment="1">
      <alignment horizontal="center"/>
    </xf>
    <xf numFmtId="0" fontId="7" fillId="6" borderId="36" xfId="1" applyFont="1" applyFill="1" applyBorder="1" applyAlignment="1">
      <alignment horizontal="center"/>
    </xf>
    <xf numFmtId="0" fontId="7" fillId="6" borderId="152" xfId="1" applyFont="1" applyFill="1" applyBorder="1" applyAlignment="1">
      <alignment horizontal="center"/>
    </xf>
    <xf numFmtId="0" fontId="7" fillId="6" borderId="6" xfId="1" applyFont="1" applyFill="1" applyBorder="1"/>
    <xf numFmtId="0" fontId="7" fillId="6" borderId="37" xfId="1" applyFont="1" applyFill="1" applyBorder="1" applyAlignment="1">
      <alignment horizontal="center"/>
    </xf>
    <xf numFmtId="0" fontId="7" fillId="6" borderId="20" xfId="1" applyFont="1" applyFill="1" applyBorder="1" applyAlignment="1">
      <alignment horizontal="center"/>
    </xf>
    <xf numFmtId="0" fontId="7" fillId="6" borderId="69" xfId="1" applyFont="1" applyFill="1" applyBorder="1" applyAlignment="1">
      <alignment horizontal="center"/>
    </xf>
    <xf numFmtId="0" fontId="7" fillId="6" borderId="99" xfId="1" applyFont="1" applyFill="1" applyBorder="1"/>
    <xf numFmtId="0" fontId="7" fillId="6" borderId="150" xfId="1" applyFont="1" applyFill="1" applyBorder="1" applyAlignment="1">
      <alignment horizontal="center"/>
    </xf>
    <xf numFmtId="0" fontId="7" fillId="6" borderId="159" xfId="1" applyFont="1" applyFill="1" applyBorder="1" applyAlignment="1">
      <alignment horizontal="center"/>
    </xf>
    <xf numFmtId="0" fontId="7" fillId="6" borderId="57" xfId="1" applyFont="1" applyFill="1" applyBorder="1"/>
    <xf numFmtId="0" fontId="7" fillId="6" borderId="39" xfId="1" applyFont="1" applyFill="1" applyBorder="1" applyAlignment="1">
      <alignment horizontal="center"/>
    </xf>
    <xf numFmtId="0" fontId="7" fillId="6" borderId="38" xfId="1" applyFont="1" applyFill="1" applyBorder="1" applyAlignment="1">
      <alignment horizontal="center"/>
    </xf>
    <xf numFmtId="0" fontId="7" fillId="6" borderId="86" xfId="1" applyFont="1" applyFill="1" applyBorder="1" applyAlignment="1">
      <alignment horizontal="center"/>
    </xf>
    <xf numFmtId="0" fontId="7" fillId="7" borderId="48" xfId="1" applyFont="1" applyFill="1" applyBorder="1" applyAlignment="1" applyProtection="1">
      <alignment horizontal="left"/>
      <protection locked="0"/>
    </xf>
    <xf numFmtId="1" fontId="7" fillId="7" borderId="48" xfId="1" applyNumberFormat="1" applyFont="1" applyFill="1" applyBorder="1" applyAlignment="1" applyProtection="1">
      <alignment horizontal="right"/>
      <protection locked="0"/>
    </xf>
    <xf numFmtId="1" fontId="7" fillId="8" borderId="48" xfId="1" applyNumberFormat="1" applyFont="1" applyFill="1" applyBorder="1" applyAlignment="1">
      <alignment horizontal="right"/>
    </xf>
    <xf numFmtId="0" fontId="8" fillId="2" borderId="141" xfId="1" applyFont="1" applyFill="1" applyBorder="1"/>
    <xf numFmtId="0" fontId="7" fillId="0" borderId="24" xfId="1" applyFont="1" applyBorder="1"/>
    <xf numFmtId="0" fontId="7" fillId="0" borderId="14" xfId="1" applyFont="1" applyBorder="1" applyAlignment="1">
      <alignment horizontal="center"/>
    </xf>
    <xf numFmtId="1" fontId="7" fillId="8" borderId="109" xfId="1" applyNumberFormat="1" applyFont="1" applyFill="1" applyBorder="1" applyAlignment="1">
      <alignment horizontal="right"/>
    </xf>
    <xf numFmtId="0" fontId="7" fillId="0" borderId="43" xfId="1" applyFont="1" applyBorder="1" applyAlignment="1">
      <alignment horizontal="center"/>
    </xf>
    <xf numFmtId="1" fontId="7" fillId="8" borderId="110" xfId="1" applyNumberFormat="1" applyFont="1" applyFill="1" applyBorder="1" applyAlignment="1">
      <alignment horizontal="right"/>
    </xf>
    <xf numFmtId="0" fontId="7" fillId="0" borderId="5" xfId="1" applyFont="1" applyBorder="1"/>
    <xf numFmtId="0" fontId="7" fillId="0" borderId="33" xfId="1" applyFont="1" applyBorder="1" applyAlignment="1">
      <alignment horizontal="center"/>
    </xf>
    <xf numFmtId="0" fontId="7" fillId="0" borderId="8" xfId="1" applyFont="1" applyBorder="1" applyAlignment="1">
      <alignment horizontal="center"/>
    </xf>
    <xf numFmtId="0" fontId="7" fillId="0" borderId="20" xfId="1" applyFont="1" applyBorder="1"/>
    <xf numFmtId="0" fontId="7" fillId="0" borderId="20" xfId="1" applyFont="1" applyBorder="1" applyAlignment="1">
      <alignment horizontal="center"/>
    </xf>
    <xf numFmtId="0" fontId="7" fillId="0" borderId="44" xfId="1" applyFont="1" applyBorder="1" applyAlignment="1">
      <alignment horizontal="center"/>
    </xf>
    <xf numFmtId="1" fontId="7" fillId="8" borderId="92" xfId="1" applyNumberFormat="1" applyFont="1" applyFill="1" applyBorder="1" applyAlignment="1">
      <alignment horizontal="right"/>
    </xf>
    <xf numFmtId="0" fontId="7" fillId="0" borderId="13" xfId="1" applyFont="1" applyBorder="1" applyAlignment="1">
      <alignment horizontal="center"/>
    </xf>
    <xf numFmtId="0" fontId="7" fillId="0" borderId="11" xfId="1" applyFont="1" applyBorder="1"/>
    <xf numFmtId="0" fontId="7" fillId="0" borderId="11" xfId="1" applyFont="1" applyBorder="1" applyAlignment="1">
      <alignment horizontal="center"/>
    </xf>
    <xf numFmtId="0" fontId="7" fillId="0" borderId="154" xfId="1" applyFont="1" applyBorder="1" applyAlignment="1">
      <alignment horizontal="center"/>
    </xf>
    <xf numFmtId="1" fontId="7" fillId="8" borderId="91" xfId="1" applyNumberFormat="1" applyFont="1" applyFill="1" applyBorder="1" applyAlignment="1">
      <alignment horizontal="right"/>
    </xf>
    <xf numFmtId="0" fontId="7" fillId="0" borderId="4" xfId="1" applyFont="1" applyBorder="1" applyAlignment="1">
      <alignment horizontal="center"/>
    </xf>
    <xf numFmtId="0" fontId="7" fillId="0" borderId="19" xfId="1" applyFont="1" applyBorder="1"/>
    <xf numFmtId="0" fontId="8" fillId="2" borderId="16" xfId="1" applyFont="1" applyFill="1" applyBorder="1" applyAlignment="1">
      <alignment horizontal="center"/>
    </xf>
    <xf numFmtId="164" fontId="7" fillId="8" borderId="78" xfId="1" applyNumberFormat="1" applyFont="1" applyFill="1" applyBorder="1" applyAlignment="1">
      <alignment horizontal="right"/>
    </xf>
    <xf numFmtId="164" fontId="7" fillId="8" borderId="151" xfId="1" applyNumberFormat="1" applyFont="1" applyFill="1" applyBorder="1" applyAlignment="1">
      <alignment horizontal="right"/>
    </xf>
    <xf numFmtId="0" fontId="16" fillId="2" borderId="34" xfId="11" applyFont="1" applyFill="1" applyBorder="1" applyAlignment="1">
      <alignment horizontal="center"/>
    </xf>
    <xf numFmtId="0" fontId="16" fillId="0" borderId="0" xfId="11" applyFont="1"/>
    <xf numFmtId="0" fontId="14" fillId="2" borderId="15" xfId="11" applyFont="1" applyFill="1" applyBorder="1"/>
    <xf numFmtId="0" fontId="14" fillId="2" borderId="27" xfId="11" applyFont="1" applyFill="1" applyBorder="1"/>
    <xf numFmtId="0" fontId="17" fillId="0" borderId="89" xfId="11" applyFont="1" applyBorder="1"/>
    <xf numFmtId="0" fontId="17" fillId="0" borderId="9" xfId="11" applyFont="1" applyBorder="1"/>
    <xf numFmtId="0" fontId="17" fillId="0" borderId="31" xfId="11" applyFont="1" applyBorder="1"/>
    <xf numFmtId="0" fontId="14" fillId="2" borderId="27" xfId="11" applyFont="1" applyFill="1" applyBorder="1" applyAlignment="1">
      <alignment horizontal="center"/>
    </xf>
    <xf numFmtId="0" fontId="17" fillId="6" borderId="115" xfId="11" applyFont="1" applyFill="1" applyBorder="1"/>
    <xf numFmtId="0" fontId="17" fillId="6" borderId="9" xfId="11" applyFont="1" applyFill="1" applyBorder="1"/>
    <xf numFmtId="0" fontId="17" fillId="6" borderId="31" xfId="11" applyFont="1" applyFill="1" applyBorder="1"/>
    <xf numFmtId="0" fontId="17" fillId="6" borderId="0" xfId="11" applyFont="1" applyFill="1"/>
    <xf numFmtId="0" fontId="7" fillId="0" borderId="100" xfId="1" applyFont="1" applyBorder="1" applyAlignment="1">
      <alignment horizontal="center"/>
    </xf>
    <xf numFmtId="0" fontId="7" fillId="0" borderId="176" xfId="1" applyFont="1" applyBorder="1"/>
    <xf numFmtId="165" fontId="7" fillId="14" borderId="54" xfId="0" applyNumberFormat="1" applyFont="1" applyFill="1" applyBorder="1" applyAlignment="1" applyProtection="1">
      <alignment horizontal="right"/>
      <protection locked="0"/>
    </xf>
    <xf numFmtId="0" fontId="7" fillId="14" borderId="41" xfId="0" applyFont="1" applyFill="1" applyBorder="1" applyAlignment="1" applyProtection="1">
      <alignment horizontal="left"/>
      <protection locked="0"/>
    </xf>
    <xf numFmtId="168" fontId="7" fillId="0" borderId="0" xfId="1" applyNumberFormat="1" applyFont="1"/>
    <xf numFmtId="168" fontId="0" fillId="0" borderId="0" xfId="1" applyNumberFormat="1" applyFont="1"/>
    <xf numFmtId="169" fontId="7" fillId="0" borderId="0" xfId="1" applyNumberFormat="1" applyFont="1"/>
    <xf numFmtId="0" fontId="7" fillId="6" borderId="55" xfId="1" applyFont="1" applyFill="1" applyBorder="1" applyAlignment="1">
      <alignment horizontal="center" vertical="center"/>
    </xf>
    <xf numFmtId="0" fontId="7" fillId="6" borderId="49" xfId="1" applyFont="1" applyFill="1" applyBorder="1" applyAlignment="1">
      <alignment vertical="center"/>
    </xf>
    <xf numFmtId="0" fontId="7" fillId="6" borderId="49" xfId="1" applyFont="1" applyFill="1" applyBorder="1" applyAlignment="1">
      <alignment horizontal="center" vertical="center"/>
    </xf>
    <xf numFmtId="0" fontId="7" fillId="6" borderId="50" xfId="1" applyFont="1" applyFill="1" applyBorder="1" applyAlignment="1">
      <alignment horizontal="center" vertical="center"/>
    </xf>
    <xf numFmtId="0" fontId="7" fillId="0" borderId="0" xfId="1" applyFont="1" applyAlignment="1">
      <alignment vertical="center"/>
    </xf>
    <xf numFmtId="1" fontId="7" fillId="9" borderId="103" xfId="14" applyNumberFormat="1" applyFont="1" applyFill="1" applyBorder="1" applyAlignment="1" applyProtection="1">
      <alignment horizontal="right" vertical="center"/>
      <protection locked="0"/>
    </xf>
    <xf numFmtId="0" fontId="7" fillId="9" borderId="4" xfId="14" applyFont="1" applyFill="1" applyBorder="1" applyAlignment="1" applyProtection="1">
      <alignment horizontal="left" vertical="center"/>
      <protection locked="0"/>
    </xf>
    <xf numFmtId="2" fontId="7" fillId="7" borderId="35" xfId="1" applyNumberFormat="1" applyFont="1" applyFill="1" applyBorder="1" applyAlignment="1" applyProtection="1">
      <alignment horizontal="left"/>
      <protection locked="0"/>
    </xf>
    <xf numFmtId="2" fontId="7" fillId="8" borderId="140" xfId="1" applyNumberFormat="1" applyFont="1" applyFill="1" applyBorder="1" applyAlignment="1">
      <alignment horizontal="right"/>
    </xf>
    <xf numFmtId="164" fontId="7" fillId="0" borderId="0" xfId="1" applyNumberFormat="1" applyFont="1" applyAlignment="1">
      <alignment horizontal="center"/>
    </xf>
    <xf numFmtId="0" fontId="31" fillId="7" borderId="177" xfId="14" applyFont="1" applyFill="1" applyBorder="1" applyAlignment="1" applyProtection="1">
      <alignment horizontal="left"/>
      <protection locked="0"/>
    </xf>
    <xf numFmtId="4" fontId="4" fillId="0" borderId="0" xfId="1" applyNumberFormat="1" applyFont="1"/>
    <xf numFmtId="164" fontId="7" fillId="7" borderId="46" xfId="14" applyNumberFormat="1" applyFont="1" applyFill="1" applyBorder="1" applyAlignment="1" applyProtection="1">
      <alignment horizontal="right"/>
      <protection locked="0"/>
    </xf>
    <xf numFmtId="164" fontId="7" fillId="7" borderId="42" xfId="14" applyNumberFormat="1" applyFont="1" applyFill="1" applyBorder="1" applyAlignment="1" applyProtection="1">
      <alignment horizontal="left"/>
      <protection locked="0"/>
    </xf>
    <xf numFmtId="164" fontId="7" fillId="7" borderId="42" xfId="14" applyNumberFormat="1" applyFont="1" applyFill="1" applyBorder="1" applyAlignment="1" applyProtection="1">
      <alignment horizontal="right"/>
      <protection locked="0"/>
    </xf>
    <xf numFmtId="164" fontId="7" fillId="7" borderId="5" xfId="14" applyNumberFormat="1" applyFont="1" applyFill="1" applyBorder="1" applyAlignment="1" applyProtection="1">
      <alignment horizontal="left"/>
      <protection locked="0"/>
    </xf>
    <xf numFmtId="164" fontId="7" fillId="7" borderId="138" xfId="14" applyNumberFormat="1" applyFont="1" applyFill="1" applyBorder="1" applyAlignment="1" applyProtection="1">
      <alignment horizontal="right"/>
      <protection locked="0"/>
    </xf>
    <xf numFmtId="164" fontId="7" fillId="7" borderId="20" xfId="14" applyNumberFormat="1" applyFont="1" applyFill="1" applyBorder="1" applyAlignment="1" applyProtection="1">
      <alignment horizontal="left"/>
      <protection locked="0"/>
    </xf>
    <xf numFmtId="164" fontId="7" fillId="7" borderId="39" xfId="14" applyNumberFormat="1" applyFont="1" applyFill="1" applyBorder="1" applyAlignment="1" applyProtection="1">
      <alignment horizontal="left"/>
      <protection locked="0"/>
    </xf>
    <xf numFmtId="164" fontId="7" fillId="7" borderId="39" xfId="14" applyNumberFormat="1" applyFont="1" applyFill="1" applyBorder="1" applyAlignment="1" applyProtection="1">
      <alignment horizontal="left" vertical="top"/>
      <protection locked="0"/>
    </xf>
    <xf numFmtId="2" fontId="7" fillId="5" borderId="178" xfId="1" applyNumberFormat="1" applyFont="1" applyFill="1" applyBorder="1" applyAlignment="1" applyProtection="1">
      <alignment horizontal="right"/>
      <protection locked="0"/>
    </xf>
    <xf numFmtId="0" fontId="7" fillId="5" borderId="178" xfId="1" applyFont="1" applyFill="1" applyBorder="1" applyAlignment="1" applyProtection="1">
      <alignment horizontal="left"/>
      <protection locked="0"/>
    </xf>
    <xf numFmtId="2" fontId="7" fillId="8" borderId="178" xfId="1" applyNumberFormat="1" applyFont="1" applyFill="1" applyBorder="1" applyAlignment="1">
      <alignment horizontal="right"/>
    </xf>
    <xf numFmtId="2" fontId="7" fillId="11" borderId="178" xfId="1" applyNumberFormat="1" applyFont="1" applyFill="1" applyBorder="1" applyAlignment="1">
      <alignment horizontal="right"/>
    </xf>
    <xf numFmtId="2" fontId="7" fillId="7" borderId="178" xfId="1" applyNumberFormat="1" applyFont="1" applyFill="1" applyBorder="1" applyAlignment="1" applyProtection="1">
      <alignment horizontal="right"/>
      <protection locked="0"/>
    </xf>
    <xf numFmtId="0" fontId="7" fillId="7" borderId="178" xfId="1" applyFont="1" applyFill="1" applyBorder="1" applyAlignment="1" applyProtection="1">
      <alignment horizontal="left"/>
      <protection locked="0"/>
    </xf>
    <xf numFmtId="1" fontId="7" fillId="7" borderId="178" xfId="1" applyNumberFormat="1" applyFont="1" applyFill="1" applyBorder="1" applyAlignment="1" applyProtection="1">
      <alignment horizontal="right"/>
      <protection locked="0"/>
    </xf>
    <xf numFmtId="2" fontId="7" fillId="7" borderId="178" xfId="0" applyNumberFormat="1" applyFont="1" applyFill="1" applyBorder="1" applyAlignment="1" applyProtection="1">
      <alignment horizontal="left"/>
      <protection locked="0"/>
    </xf>
    <xf numFmtId="2" fontId="7" fillId="7" borderId="178" xfId="1" applyNumberFormat="1" applyFont="1" applyFill="1" applyBorder="1" applyAlignment="1" applyProtection="1">
      <alignment horizontal="left"/>
      <protection locked="0"/>
    </xf>
    <xf numFmtId="0" fontId="9" fillId="2" borderId="58" xfId="1" applyFont="1" applyFill="1" applyBorder="1" applyAlignment="1">
      <alignment horizontal="left"/>
    </xf>
    <xf numFmtId="0" fontId="9" fillId="2" borderId="60" xfId="1" applyFont="1" applyFill="1" applyBorder="1" applyAlignment="1">
      <alignment horizontal="left"/>
    </xf>
    <xf numFmtId="1" fontId="7" fillId="0" borderId="0" xfId="1" applyNumberFormat="1" applyFont="1" applyAlignment="1">
      <alignment horizontal="center"/>
    </xf>
    <xf numFmtId="1" fontId="7" fillId="8" borderId="35" xfId="1" applyNumberFormat="1" applyFont="1" applyFill="1" applyBorder="1" applyAlignment="1">
      <alignment horizontal="right"/>
    </xf>
    <xf numFmtId="165" fontId="7" fillId="8" borderId="35" xfId="1" applyNumberFormat="1" applyFont="1" applyFill="1" applyBorder="1" applyAlignment="1">
      <alignment horizontal="right"/>
    </xf>
    <xf numFmtId="0" fontId="7" fillId="7" borderId="45" xfId="14" applyFont="1" applyFill="1" applyBorder="1" applyAlignment="1" applyProtection="1">
      <alignment horizontal="right"/>
      <protection locked="0"/>
    </xf>
    <xf numFmtId="0" fontId="7" fillId="7" borderId="48" xfId="14" applyFont="1" applyFill="1" applyBorder="1" applyAlignment="1" applyProtection="1">
      <alignment horizontal="left"/>
      <protection locked="0"/>
    </xf>
    <xf numFmtId="0" fontId="7" fillId="7" borderId="48" xfId="14" applyFont="1" applyFill="1" applyBorder="1" applyAlignment="1" applyProtection="1">
      <alignment horizontal="right"/>
      <protection locked="0"/>
    </xf>
    <xf numFmtId="0" fontId="7" fillId="7" borderId="48" xfId="1" applyFont="1" applyFill="1" applyBorder="1" applyAlignment="1" applyProtection="1">
      <alignment horizontal="right"/>
      <protection locked="0"/>
    </xf>
    <xf numFmtId="0" fontId="7" fillId="8" borderId="48" xfId="1" applyFont="1" applyFill="1" applyBorder="1" applyAlignment="1">
      <alignment horizontal="right"/>
    </xf>
    <xf numFmtId="164" fontId="7" fillId="9" borderId="55" xfId="14" applyNumberFormat="1" applyFont="1" applyFill="1" applyBorder="1" applyAlignment="1" applyProtection="1">
      <alignment horizontal="right"/>
      <protection locked="0"/>
    </xf>
    <xf numFmtId="164" fontId="7" fillId="9" borderId="49" xfId="14" applyNumberFormat="1" applyFont="1" applyFill="1" applyBorder="1" applyAlignment="1" applyProtection="1">
      <alignment horizontal="right"/>
      <protection locked="0"/>
    </xf>
    <xf numFmtId="164" fontId="7" fillId="9" borderId="49" xfId="1" applyNumberFormat="1" applyFont="1" applyFill="1" applyBorder="1" applyAlignment="1" applyProtection="1">
      <alignment horizontal="right"/>
      <protection locked="0"/>
    </xf>
    <xf numFmtId="164" fontId="7" fillId="10" borderId="49" xfId="1" applyNumberFormat="1" applyFont="1" applyFill="1" applyBorder="1" applyAlignment="1">
      <alignment horizontal="right"/>
    </xf>
    <xf numFmtId="1" fontId="7" fillId="7" borderId="108" xfId="14" applyNumberFormat="1" applyFont="1" applyFill="1" applyBorder="1" applyAlignment="1" applyProtection="1">
      <alignment horizontal="right"/>
      <protection locked="0"/>
    </xf>
    <xf numFmtId="1" fontId="7" fillId="7" borderId="51" xfId="14" applyNumberFormat="1" applyFont="1" applyFill="1" applyBorder="1" applyAlignment="1" applyProtection="1">
      <alignment horizontal="right"/>
      <protection locked="0"/>
    </xf>
    <xf numFmtId="0" fontId="7" fillId="7" borderId="128" xfId="14" applyFont="1" applyFill="1" applyBorder="1" applyAlignment="1" applyProtection="1">
      <alignment horizontal="left"/>
      <protection locked="0"/>
    </xf>
    <xf numFmtId="1" fontId="7" fillId="7" borderId="67" xfId="14" applyNumberFormat="1" applyFont="1" applyFill="1" applyBorder="1" applyAlignment="1" applyProtection="1">
      <alignment horizontal="right"/>
      <protection locked="0"/>
    </xf>
    <xf numFmtId="0" fontId="7" fillId="7" borderId="164" xfId="14" applyFont="1" applyFill="1" applyBorder="1" applyAlignment="1" applyProtection="1">
      <alignment horizontal="left"/>
      <protection locked="0"/>
    </xf>
    <xf numFmtId="1" fontId="7" fillId="7" borderId="164" xfId="14" applyNumberFormat="1" applyFont="1" applyFill="1" applyBorder="1" applyAlignment="1" applyProtection="1">
      <alignment horizontal="right"/>
      <protection locked="0"/>
    </xf>
    <xf numFmtId="0" fontId="7" fillId="7" borderId="179" xfId="14" applyFont="1" applyFill="1" applyBorder="1" applyAlignment="1" applyProtection="1">
      <alignment horizontal="left"/>
      <protection locked="0"/>
    </xf>
    <xf numFmtId="1" fontId="7" fillId="7" borderId="88" xfId="14" applyNumberFormat="1" applyFont="1" applyFill="1" applyBorder="1" applyAlignment="1" applyProtection="1">
      <alignment horizontal="right"/>
      <protection locked="0"/>
    </xf>
    <xf numFmtId="1" fontId="7" fillId="8" borderId="54" xfId="1" applyNumberFormat="1" applyFont="1" applyFill="1" applyBorder="1" applyAlignment="1">
      <alignment horizontal="right"/>
    </xf>
    <xf numFmtId="0" fontId="7" fillId="7" borderId="126" xfId="14" applyFont="1" applyFill="1" applyBorder="1" applyAlignment="1" applyProtection="1">
      <alignment horizontal="left"/>
      <protection locked="0"/>
    </xf>
    <xf numFmtId="0" fontId="7" fillId="7" borderId="119" xfId="14" applyFont="1" applyFill="1" applyBorder="1" applyAlignment="1" applyProtection="1">
      <alignment horizontal="left"/>
      <protection locked="0"/>
    </xf>
    <xf numFmtId="164" fontId="7" fillId="10" borderId="162" xfId="1" applyNumberFormat="1" applyFont="1" applyFill="1" applyBorder="1" applyAlignment="1">
      <alignment horizontal="right"/>
    </xf>
    <xf numFmtId="164" fontId="7" fillId="10" borderId="180" xfId="1" applyNumberFormat="1" applyFont="1" applyFill="1" applyBorder="1" applyAlignment="1">
      <alignment horizontal="right"/>
    </xf>
    <xf numFmtId="2" fontId="7" fillId="5" borderId="183" xfId="1" applyNumberFormat="1" applyFont="1" applyFill="1" applyBorder="1" applyAlignment="1" applyProtection="1">
      <alignment horizontal="right"/>
      <protection locked="0"/>
    </xf>
    <xf numFmtId="0" fontId="7" fillId="5" borderId="183" xfId="1" applyFont="1" applyFill="1" applyBorder="1" applyAlignment="1" applyProtection="1">
      <alignment horizontal="left"/>
      <protection locked="0"/>
    </xf>
    <xf numFmtId="2" fontId="7" fillId="8" borderId="183" xfId="1" applyNumberFormat="1" applyFont="1" applyFill="1" applyBorder="1" applyAlignment="1">
      <alignment horizontal="right"/>
    </xf>
    <xf numFmtId="0" fontId="7" fillId="5" borderId="184" xfId="14" applyFont="1" applyFill="1" applyBorder="1" applyAlignment="1" applyProtection="1">
      <alignment horizontal="left"/>
      <protection locked="0"/>
    </xf>
    <xf numFmtId="0" fontId="7" fillId="5" borderId="186" xfId="14" applyFont="1" applyFill="1" applyBorder="1" applyAlignment="1" applyProtection="1">
      <alignment horizontal="left"/>
      <protection locked="0"/>
    </xf>
    <xf numFmtId="2" fontId="7" fillId="11" borderId="185" xfId="1" applyNumberFormat="1" applyFont="1" applyFill="1" applyBorder="1" applyAlignment="1">
      <alignment horizontal="right"/>
    </xf>
    <xf numFmtId="2" fontId="7" fillId="7" borderId="185" xfId="1" applyNumberFormat="1" applyFont="1" applyFill="1" applyBorder="1" applyAlignment="1" applyProtection="1">
      <alignment horizontal="right"/>
      <protection locked="0"/>
    </xf>
    <xf numFmtId="0" fontId="7" fillId="7" borderId="186" xfId="1" applyFont="1" applyFill="1" applyBorder="1" applyAlignment="1" applyProtection="1">
      <alignment horizontal="left"/>
      <protection locked="0"/>
    </xf>
    <xf numFmtId="0" fontId="7" fillId="7" borderId="188" xfId="1" applyFont="1" applyFill="1" applyBorder="1" applyAlignment="1" applyProtection="1">
      <alignment horizontal="left"/>
      <protection locked="0"/>
    </xf>
    <xf numFmtId="1" fontId="7" fillId="9" borderId="188" xfId="1" applyNumberFormat="1" applyFont="1" applyFill="1" applyBorder="1" applyAlignment="1" applyProtection="1">
      <alignment horizontal="right"/>
      <protection locked="0"/>
    </xf>
    <xf numFmtId="0" fontId="7" fillId="9" borderId="188" xfId="1" applyFont="1" applyFill="1" applyBorder="1" applyAlignment="1" applyProtection="1">
      <alignment horizontal="left"/>
      <protection locked="0"/>
    </xf>
    <xf numFmtId="0" fontId="7" fillId="9" borderId="189" xfId="1" applyFont="1" applyFill="1" applyBorder="1" applyAlignment="1" applyProtection="1">
      <alignment horizontal="left"/>
      <protection locked="0"/>
    </xf>
    <xf numFmtId="2" fontId="7" fillId="11" borderId="188" xfId="1" applyNumberFormat="1" applyFont="1" applyFill="1" applyBorder="1" applyAlignment="1">
      <alignment horizontal="right"/>
    </xf>
    <xf numFmtId="164" fontId="0" fillId="11" borderId="160" xfId="1" applyNumberFormat="1" applyFont="1" applyFill="1" applyBorder="1" applyAlignment="1">
      <alignment horizontal="right"/>
    </xf>
    <xf numFmtId="164" fontId="0" fillId="11" borderId="144" xfId="1" applyNumberFormat="1" applyFont="1" applyFill="1" applyBorder="1" applyAlignment="1">
      <alignment horizontal="right"/>
    </xf>
    <xf numFmtId="164" fontId="7" fillId="11" borderId="93" xfId="1" applyNumberFormat="1" applyFont="1" applyFill="1" applyBorder="1" applyAlignment="1">
      <alignment horizontal="right"/>
    </xf>
    <xf numFmtId="0" fontId="0" fillId="5" borderId="35" xfId="1" applyFont="1" applyFill="1" applyBorder="1" applyAlignment="1" applyProtection="1">
      <alignment horizontal="left"/>
      <protection locked="0"/>
    </xf>
    <xf numFmtId="0" fontId="0" fillId="5" borderId="48" xfId="1" applyFont="1" applyFill="1" applyBorder="1" applyAlignment="1" applyProtection="1">
      <alignment horizontal="left"/>
      <protection locked="0"/>
    </xf>
    <xf numFmtId="1" fontId="7" fillId="7" borderId="48" xfId="14" applyNumberFormat="1" applyFont="1" applyFill="1" applyBorder="1" applyAlignment="1" applyProtection="1">
      <alignment horizontal="right"/>
      <protection locked="0"/>
    </xf>
    <xf numFmtId="165" fontId="7" fillId="7" borderId="54" xfId="14" applyNumberFormat="1" applyFont="1" applyFill="1" applyBorder="1" applyAlignment="1" applyProtection="1">
      <alignment horizontal="right"/>
      <protection locked="0"/>
    </xf>
    <xf numFmtId="2" fontId="7" fillId="9" borderId="55" xfId="14" applyNumberFormat="1" applyFont="1" applyFill="1" applyBorder="1" applyAlignment="1" applyProtection="1">
      <alignment horizontal="right"/>
      <protection locked="0"/>
    </xf>
    <xf numFmtId="2" fontId="7" fillId="9" borderId="49" xfId="14" applyNumberFormat="1" applyFont="1" applyFill="1" applyBorder="1" applyAlignment="1" applyProtection="1">
      <alignment horizontal="right"/>
      <protection locked="0"/>
    </xf>
    <xf numFmtId="0" fontId="7" fillId="9" borderId="49" xfId="14" applyFont="1" applyFill="1" applyBorder="1" applyAlignment="1" applyProtection="1">
      <alignment horizontal="left"/>
      <protection locked="0"/>
    </xf>
    <xf numFmtId="2" fontId="7" fillId="9" borderId="49" xfId="1" applyNumberFormat="1" applyFont="1" applyFill="1" applyBorder="1" applyAlignment="1" applyProtection="1">
      <alignment horizontal="right"/>
      <protection locked="0"/>
    </xf>
    <xf numFmtId="0" fontId="7" fillId="9" borderId="50" xfId="14" applyFont="1" applyFill="1" applyBorder="1" applyAlignment="1" applyProtection="1">
      <alignment horizontal="left"/>
      <protection locked="0"/>
    </xf>
    <xf numFmtId="0" fontId="7" fillId="7" borderId="190" xfId="14" applyFont="1" applyFill="1" applyBorder="1" applyAlignment="1" applyProtection="1">
      <alignment horizontal="left"/>
      <protection locked="0"/>
    </xf>
    <xf numFmtId="164" fontId="7" fillId="8" borderId="98" xfId="1" applyNumberFormat="1" applyFont="1" applyFill="1" applyBorder="1" applyAlignment="1">
      <alignment horizontal="right"/>
    </xf>
    <xf numFmtId="165" fontId="7" fillId="7" borderId="96" xfId="1" applyNumberFormat="1" applyFont="1" applyFill="1" applyBorder="1" applyAlignment="1" applyProtection="1">
      <alignment horizontal="right"/>
      <protection locked="0"/>
    </xf>
    <xf numFmtId="0" fontId="7" fillId="7" borderId="36" xfId="14" applyFont="1" applyFill="1" applyBorder="1" applyAlignment="1" applyProtection="1">
      <alignment horizontal="left"/>
      <protection locked="0"/>
    </xf>
    <xf numFmtId="0" fontId="7" fillId="7" borderId="112" xfId="14" applyFont="1" applyFill="1" applyBorder="1" applyAlignment="1" applyProtection="1">
      <alignment horizontal="left"/>
      <protection locked="0"/>
    </xf>
    <xf numFmtId="0" fontId="7" fillId="7" borderId="37" xfId="14" applyFont="1" applyFill="1" applyBorder="1" applyAlignment="1" applyProtection="1">
      <alignment horizontal="left"/>
      <protection locked="0"/>
    </xf>
    <xf numFmtId="0" fontId="7" fillId="7" borderId="69" xfId="14" applyFont="1" applyFill="1" applyBorder="1" applyAlignment="1" applyProtection="1">
      <alignment horizontal="left"/>
      <protection locked="0"/>
    </xf>
    <xf numFmtId="0" fontId="7" fillId="7" borderId="113" xfId="14" applyFont="1" applyFill="1" applyBorder="1" applyAlignment="1" applyProtection="1">
      <alignment horizontal="left"/>
      <protection locked="0"/>
    </xf>
    <xf numFmtId="0" fontId="7" fillId="5" borderId="113" xfId="1" applyFont="1" applyFill="1" applyBorder="1" applyAlignment="1" applyProtection="1">
      <alignment horizontal="left"/>
      <protection locked="0"/>
    </xf>
    <xf numFmtId="0" fontId="7" fillId="7" borderId="53" xfId="14" applyFont="1" applyFill="1" applyBorder="1" applyAlignment="1" applyProtection="1">
      <alignment horizontal="left"/>
      <protection locked="0"/>
    </xf>
    <xf numFmtId="1" fontId="7" fillId="8" borderId="123" xfId="1" applyNumberFormat="1" applyFont="1" applyFill="1" applyBorder="1" applyAlignment="1">
      <alignment horizontal="right"/>
    </xf>
    <xf numFmtId="0" fontId="31" fillId="7" borderId="36" xfId="14" applyFont="1" applyFill="1" applyBorder="1" applyAlignment="1" applyProtection="1">
      <alignment horizontal="left"/>
      <protection locked="0"/>
    </xf>
    <xf numFmtId="0" fontId="31" fillId="7" borderId="112" xfId="14" applyFont="1" applyFill="1" applyBorder="1" applyAlignment="1" applyProtection="1">
      <alignment horizontal="left"/>
      <protection locked="0"/>
    </xf>
    <xf numFmtId="0" fontId="31" fillId="7" borderId="37" xfId="14" applyFont="1" applyFill="1" applyBorder="1" applyAlignment="1" applyProtection="1">
      <alignment horizontal="left"/>
      <protection locked="0"/>
    </xf>
    <xf numFmtId="0" fontId="31" fillId="7" borderId="69" xfId="14" applyFont="1" applyFill="1" applyBorder="1" applyAlignment="1" applyProtection="1">
      <alignment horizontal="left"/>
      <protection locked="0"/>
    </xf>
    <xf numFmtId="1" fontId="7" fillId="8" borderId="79" xfId="1" applyNumberFormat="1" applyFont="1" applyFill="1" applyBorder="1" applyAlignment="1">
      <alignment horizontal="right"/>
    </xf>
    <xf numFmtId="1" fontId="7" fillId="8" borderId="193" xfId="1" applyNumberFormat="1" applyFont="1" applyFill="1" applyBorder="1" applyAlignment="1">
      <alignment horizontal="right"/>
    </xf>
    <xf numFmtId="1" fontId="7" fillId="8" borderId="194" xfId="1" applyNumberFormat="1" applyFont="1" applyFill="1" applyBorder="1" applyAlignment="1">
      <alignment horizontal="right"/>
    </xf>
    <xf numFmtId="0" fontId="7" fillId="2" borderId="53" xfId="11" applyFont="1" applyFill="1" applyBorder="1"/>
    <xf numFmtId="0" fontId="7" fillId="2" borderId="47" xfId="11" applyFont="1" applyFill="1" applyBorder="1"/>
    <xf numFmtId="0" fontId="7" fillId="0" borderId="195" xfId="11" applyFont="1" applyBorder="1"/>
    <xf numFmtId="0" fontId="7" fillId="0" borderId="192" xfId="11" applyFont="1" applyBorder="1"/>
    <xf numFmtId="0" fontId="7" fillId="0" borderId="191" xfId="11" applyFont="1" applyBorder="1"/>
    <xf numFmtId="0" fontId="7" fillId="0" borderId="196" xfId="11" applyFont="1" applyBorder="1"/>
    <xf numFmtId="0" fontId="7" fillId="0" borderId="54" xfId="11" applyFont="1" applyBorder="1" applyAlignment="1">
      <alignment horizontal="center"/>
    </xf>
    <xf numFmtId="0" fontId="8" fillId="2" borderId="195" xfId="11" applyFont="1" applyFill="1" applyBorder="1" applyAlignment="1">
      <alignment horizontal="left"/>
    </xf>
    <xf numFmtId="0" fontId="8" fillId="2" borderId="197" xfId="11" applyFont="1" applyFill="1" applyBorder="1"/>
    <xf numFmtId="0" fontId="8" fillId="2" borderId="198" xfId="11" applyFont="1" applyFill="1" applyBorder="1" applyAlignment="1">
      <alignment horizontal="center" vertical="top"/>
    </xf>
    <xf numFmtId="0" fontId="31" fillId="15" borderId="35" xfId="0" applyFont="1" applyFill="1" applyBorder="1"/>
    <xf numFmtId="0" fontId="31" fillId="15" borderId="35" xfId="0" quotePrefix="1" applyFont="1" applyFill="1" applyBorder="1" applyAlignment="1">
      <alignment horizontal="center"/>
    </xf>
    <xf numFmtId="0" fontId="31" fillId="15" borderId="41" xfId="0" applyFont="1" applyFill="1" applyBorder="1" applyAlignment="1">
      <alignment horizontal="center"/>
    </xf>
    <xf numFmtId="0" fontId="31" fillId="15" borderId="35" xfId="0" applyFont="1" applyFill="1" applyBorder="1" applyAlignment="1">
      <alignment horizontal="center"/>
    </xf>
    <xf numFmtId="1" fontId="7" fillId="7" borderId="13" xfId="12" applyNumberFormat="1" applyFont="1" applyFill="1" applyBorder="1" applyAlignment="1" applyProtection="1">
      <alignment horizontal="right"/>
      <protection locked="0"/>
    </xf>
    <xf numFmtId="0" fontId="7" fillId="7" borderId="54" xfId="12" applyFont="1" applyFill="1" applyBorder="1" applyAlignment="1" applyProtection="1">
      <alignment horizontal="right"/>
      <protection locked="0"/>
    </xf>
    <xf numFmtId="0" fontId="7" fillId="7" borderId="199" xfId="12" applyFont="1" applyFill="1" applyBorder="1" applyAlignment="1" applyProtection="1">
      <alignment horizontal="right"/>
      <protection locked="0"/>
    </xf>
    <xf numFmtId="0" fontId="7" fillId="16" borderId="154" xfId="12" applyFont="1" applyFill="1" applyBorder="1" applyAlignment="1" applyProtection="1">
      <alignment horizontal="left"/>
      <protection locked="0"/>
    </xf>
    <xf numFmtId="0" fontId="7" fillId="17" borderId="40" xfId="12" applyFont="1" applyFill="1" applyBorder="1"/>
    <xf numFmtId="0" fontId="7" fillId="17" borderId="41" xfId="12" applyFont="1" applyFill="1" applyBorder="1"/>
    <xf numFmtId="0" fontId="7" fillId="7" borderId="200" xfId="12" applyFont="1" applyFill="1" applyBorder="1" applyAlignment="1" applyProtection="1">
      <alignment horizontal="right"/>
      <protection locked="0"/>
    </xf>
    <xf numFmtId="0" fontId="31" fillId="15" borderId="9" xfId="0" applyFont="1" applyFill="1" applyBorder="1"/>
    <xf numFmtId="0" fontId="31" fillId="15" borderId="5" xfId="0" applyFont="1" applyFill="1" applyBorder="1" applyAlignment="1">
      <alignment horizontal="center"/>
    </xf>
    <xf numFmtId="0" fontId="31" fillId="15" borderId="47" xfId="0" applyFont="1" applyFill="1" applyBorder="1"/>
    <xf numFmtId="0" fontId="31" fillId="15" borderId="42" xfId="0" applyFont="1" applyFill="1" applyBorder="1" applyAlignment="1">
      <alignment horizontal="center"/>
    </xf>
    <xf numFmtId="0" fontId="31" fillId="15" borderId="36" xfId="0" applyFont="1" applyFill="1" applyBorder="1" applyAlignment="1">
      <alignment horizontal="center"/>
    </xf>
    <xf numFmtId="0" fontId="31" fillId="15" borderId="37" xfId="0" applyFont="1" applyFill="1" applyBorder="1" applyAlignment="1">
      <alignment horizontal="center"/>
    </xf>
    <xf numFmtId="0" fontId="31" fillId="15" borderId="57" xfId="0" applyFont="1" applyFill="1" applyBorder="1"/>
    <xf numFmtId="0" fontId="31" fillId="15" borderId="38" xfId="0" applyFont="1" applyFill="1" applyBorder="1" applyAlignment="1">
      <alignment horizontal="center"/>
    </xf>
    <xf numFmtId="0" fontId="4" fillId="0" borderId="45" xfId="11" applyFont="1" applyBorder="1" applyAlignment="1">
      <alignment horizontal="center"/>
    </xf>
    <xf numFmtId="0" fontId="4" fillId="0" borderId="54" xfId="11" applyFont="1" applyBorder="1" applyAlignment="1">
      <alignment horizontal="center"/>
    </xf>
    <xf numFmtId="0" fontId="4" fillId="0" borderId="55" xfId="11" applyFont="1" applyBorder="1" applyAlignment="1">
      <alignment horizontal="center"/>
    </xf>
    <xf numFmtId="0" fontId="4" fillId="0" borderId="0" xfId="0" applyFont="1"/>
    <xf numFmtId="0" fontId="38" fillId="0" borderId="0" xfId="0" applyFont="1"/>
    <xf numFmtId="0" fontId="39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38" fillId="0" borderId="180" xfId="0" applyFont="1" applyBorder="1"/>
    <xf numFmtId="0" fontId="39" fillId="0" borderId="180" xfId="0" applyFont="1" applyBorder="1"/>
    <xf numFmtId="0" fontId="12" fillId="0" borderId="180" xfId="0" applyFont="1" applyBorder="1" applyAlignment="1">
      <alignment horizontal="center"/>
    </xf>
    <xf numFmtId="0" fontId="12" fillId="0" borderId="180" xfId="0" applyFont="1" applyBorder="1"/>
    <xf numFmtId="0" fontId="36" fillId="0" borderId="0" xfId="0" applyFont="1"/>
    <xf numFmtId="0" fontId="40" fillId="0" borderId="0" xfId="0" applyFont="1"/>
    <xf numFmtId="0" fontId="4" fillId="0" borderId="0" xfId="0" applyFont="1" applyAlignment="1">
      <alignment horizontal="center"/>
    </xf>
    <xf numFmtId="0" fontId="38" fillId="2" borderId="58" xfId="0" applyFont="1" applyFill="1" applyBorder="1" applyAlignment="1">
      <alignment horizontal="left"/>
    </xf>
    <xf numFmtId="0" fontId="4" fillId="2" borderId="59" xfId="0" applyFont="1" applyFill="1" applyBorder="1"/>
    <xf numFmtId="0" fontId="4" fillId="2" borderId="47" xfId="0" applyFont="1" applyFill="1" applyBorder="1" applyAlignment="1">
      <alignment horizontal="center"/>
    </xf>
    <xf numFmtId="0" fontId="4" fillId="2" borderId="47" xfId="0" applyFont="1" applyFill="1" applyBorder="1"/>
    <xf numFmtId="0" fontId="38" fillId="2" borderId="60" xfId="0" applyFont="1" applyFill="1" applyBorder="1" applyAlignment="1">
      <alignment horizontal="left"/>
    </xf>
    <xf numFmtId="0" fontId="4" fillId="2" borderId="61" xfId="0" applyFont="1" applyFill="1" applyBorder="1"/>
    <xf numFmtId="0" fontId="4" fillId="2" borderId="61" xfId="0" applyFont="1" applyFill="1" applyBorder="1" applyAlignment="1">
      <alignment horizontal="center"/>
    </xf>
    <xf numFmtId="0" fontId="4" fillId="2" borderId="53" xfId="0" applyFont="1" applyFill="1" applyBorder="1"/>
    <xf numFmtId="0" fontId="18" fillId="2" borderId="7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left"/>
    </xf>
    <xf numFmtId="0" fontId="18" fillId="2" borderId="14" xfId="0" applyFont="1" applyFill="1" applyBorder="1" applyAlignment="1">
      <alignment horizontal="center"/>
    </xf>
    <xf numFmtId="0" fontId="18" fillId="2" borderId="15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4" fillId="2" borderId="181" xfId="0" applyFont="1" applyFill="1" applyBorder="1"/>
    <xf numFmtId="0" fontId="18" fillId="2" borderId="13" xfId="0" applyFont="1" applyFill="1" applyBorder="1" applyAlignment="1">
      <alignment horizontal="center" vertical="top"/>
    </xf>
    <xf numFmtId="0" fontId="18" fillId="2" borderId="10" xfId="0" applyFont="1" applyFill="1" applyBorder="1" applyAlignment="1">
      <alignment horizontal="center" vertical="top"/>
    </xf>
    <xf numFmtId="0" fontId="18" fillId="2" borderId="11" xfId="0" applyFont="1" applyFill="1" applyBorder="1" applyAlignment="1">
      <alignment horizontal="center" vertical="top"/>
    </xf>
    <xf numFmtId="0" fontId="18" fillId="2" borderId="12" xfId="0" applyFont="1" applyFill="1" applyBorder="1" applyAlignment="1">
      <alignment horizontal="center" vertical="top"/>
    </xf>
    <xf numFmtId="0" fontId="4" fillId="2" borderId="60" xfId="0" applyFont="1" applyFill="1" applyBorder="1"/>
    <xf numFmtId="0" fontId="4" fillId="0" borderId="0" xfId="0" applyFont="1" applyAlignment="1">
      <alignment horizontal="left"/>
    </xf>
    <xf numFmtId="0" fontId="4" fillId="2" borderId="16" xfId="0" applyFont="1" applyFill="1" applyBorder="1"/>
    <xf numFmtId="0" fontId="18" fillId="2" borderId="3" xfId="0" applyFont="1" applyFill="1" applyBorder="1"/>
    <xf numFmtId="0" fontId="18" fillId="2" borderId="3" xfId="0" applyFont="1" applyFill="1" applyBorder="1" applyAlignment="1">
      <alignment horizontal="center"/>
    </xf>
    <xf numFmtId="0" fontId="41" fillId="2" borderId="15" xfId="0" applyFont="1" applyFill="1" applyBorder="1" applyAlignment="1">
      <alignment horizontal="center"/>
    </xf>
    <xf numFmtId="0" fontId="4" fillId="0" borderId="46" xfId="0" applyFont="1" applyBorder="1" applyAlignment="1">
      <alignment horizontal="center"/>
    </xf>
    <xf numFmtId="0" fontId="34" fillId="0" borderId="116" xfId="0" applyFont="1" applyBorder="1"/>
    <xf numFmtId="0" fontId="4" fillId="0" borderId="42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1" fontId="4" fillId="5" borderId="163" xfId="0" applyNumberFormat="1" applyFont="1" applyFill="1" applyBorder="1" applyAlignment="1" applyProtection="1">
      <alignment horizontal="right"/>
      <protection locked="0"/>
    </xf>
    <xf numFmtId="0" fontId="4" fillId="5" borderId="40" xfId="0" applyFont="1" applyFill="1" applyBorder="1" applyAlignment="1" applyProtection="1">
      <alignment horizontal="left"/>
      <protection locked="0"/>
    </xf>
    <xf numFmtId="0" fontId="4" fillId="0" borderId="104" xfId="0" applyFont="1" applyBorder="1" applyAlignment="1">
      <alignment horizontal="center"/>
    </xf>
    <xf numFmtId="0" fontId="34" fillId="0" borderId="9" xfId="0" applyFont="1" applyBorder="1"/>
    <xf numFmtId="0" fontId="4" fillId="0" borderId="5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1" fontId="4" fillId="5" borderId="145" xfId="0" applyNumberFormat="1" applyFont="1" applyFill="1" applyBorder="1" applyAlignment="1" applyProtection="1">
      <alignment horizontal="right"/>
      <protection locked="0"/>
    </xf>
    <xf numFmtId="0" fontId="4" fillId="5" borderId="41" xfId="0" applyFont="1" applyFill="1" applyBorder="1" applyAlignment="1" applyProtection="1">
      <alignment horizontal="left"/>
      <protection locked="0"/>
    </xf>
    <xf numFmtId="0" fontId="34" fillId="0" borderId="117" xfId="0" applyFont="1" applyBorder="1"/>
    <xf numFmtId="1" fontId="4" fillId="5" borderId="54" xfId="0" applyNumberFormat="1" applyFont="1" applyFill="1" applyBorder="1" applyAlignment="1" applyProtection="1">
      <alignment horizontal="right"/>
      <protection locked="0"/>
    </xf>
    <xf numFmtId="0" fontId="4" fillId="0" borderId="107" xfId="0" applyFont="1" applyBorder="1" applyAlignment="1">
      <alignment horizontal="center"/>
    </xf>
    <xf numFmtId="0" fontId="34" fillId="0" borderId="57" xfId="0" applyFont="1" applyBorder="1"/>
    <xf numFmtId="0" fontId="4" fillId="0" borderId="39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1" fontId="4" fillId="11" borderId="55" xfId="0" applyNumberFormat="1" applyFont="1" applyFill="1" applyBorder="1" applyAlignment="1">
      <alignment horizontal="right"/>
    </xf>
    <xf numFmtId="0" fontId="4" fillId="5" borderId="50" xfId="0" applyFont="1" applyFill="1" applyBorder="1" applyAlignment="1" applyProtection="1">
      <alignment horizontal="left"/>
      <protection locked="0"/>
    </xf>
    <xf numFmtId="0" fontId="34" fillId="0" borderId="0" xfId="0" applyFont="1"/>
    <xf numFmtId="0" fontId="4" fillId="0" borderId="70" xfId="0" applyFont="1" applyBorder="1" applyAlignment="1">
      <alignment horizontal="center"/>
    </xf>
    <xf numFmtId="0" fontId="34" fillId="0" borderId="71" xfId="0" applyFont="1" applyBorder="1"/>
    <xf numFmtId="0" fontId="4" fillId="0" borderId="201" xfId="0" applyFont="1" applyBorder="1" applyAlignment="1">
      <alignment horizontal="center"/>
    </xf>
    <xf numFmtId="0" fontId="4" fillId="0" borderId="142" xfId="0" applyFont="1" applyBorder="1" applyAlignment="1">
      <alignment horizontal="center"/>
    </xf>
    <xf numFmtId="0" fontId="4" fillId="0" borderId="58" xfId="0" applyFont="1" applyBorder="1" applyProtection="1">
      <protection locked="0"/>
    </xf>
    <xf numFmtId="0" fontId="4" fillId="0" borderId="47" xfId="0" applyFont="1" applyBorder="1" applyProtection="1">
      <protection locked="0"/>
    </xf>
    <xf numFmtId="0" fontId="4" fillId="0" borderId="59" xfId="0" applyFont="1" applyBorder="1" applyProtection="1">
      <protection locked="0"/>
    </xf>
    <xf numFmtId="0" fontId="4" fillId="0" borderId="66" xfId="0" applyFont="1" applyBorder="1" applyProtection="1">
      <protection locked="0"/>
    </xf>
    <xf numFmtId="0" fontId="4" fillId="0" borderId="56" xfId="0" applyFont="1" applyBorder="1" applyProtection="1">
      <protection locked="0"/>
    </xf>
    <xf numFmtId="0" fontId="4" fillId="0" borderId="0" xfId="0" applyFont="1" applyAlignment="1">
      <alignment horizontal="right"/>
    </xf>
    <xf numFmtId="0" fontId="18" fillId="18" borderId="0" xfId="0" applyFont="1" applyFill="1"/>
    <xf numFmtId="1" fontId="4" fillId="5" borderId="122" xfId="0" applyNumberFormat="1" applyFont="1" applyFill="1" applyBorder="1" applyAlignment="1" applyProtection="1">
      <alignment horizontal="right"/>
      <protection locked="0"/>
    </xf>
    <xf numFmtId="0" fontId="4" fillId="5" borderId="72" xfId="0" applyFont="1" applyFill="1" applyBorder="1" applyAlignment="1" applyProtection="1">
      <alignment horizontal="left"/>
      <protection locked="0"/>
    </xf>
    <xf numFmtId="0" fontId="4" fillId="0" borderId="155" xfId="0" applyFont="1" applyBorder="1"/>
    <xf numFmtId="0" fontId="18" fillId="2" borderId="58" xfId="0" applyFont="1" applyFill="1" applyBorder="1" applyAlignment="1">
      <alignment horizontal="center"/>
    </xf>
    <xf numFmtId="0" fontId="18" fillId="2" borderId="66" xfId="0" applyFont="1" applyFill="1" applyBorder="1" applyAlignment="1">
      <alignment horizontal="center"/>
    </xf>
    <xf numFmtId="0" fontId="7" fillId="0" borderId="204" xfId="11" applyFont="1" applyBorder="1" applyAlignment="1">
      <alignment horizontal="center"/>
    </xf>
    <xf numFmtId="0" fontId="17" fillId="0" borderId="205" xfId="11" applyFont="1" applyBorder="1"/>
    <xf numFmtId="0" fontId="7" fillId="0" borderId="206" xfId="11" applyFont="1" applyBorder="1" applyAlignment="1">
      <alignment horizontal="center"/>
    </xf>
    <xf numFmtId="0" fontId="7" fillId="0" borderId="142" xfId="11" applyFont="1" applyBorder="1" applyAlignment="1">
      <alignment horizontal="center"/>
    </xf>
    <xf numFmtId="1" fontId="7" fillId="7" borderId="204" xfId="12" applyNumberFormat="1" applyFont="1" applyFill="1" applyBorder="1" applyAlignment="1" applyProtection="1">
      <alignment horizontal="right"/>
      <protection locked="0"/>
    </xf>
    <xf numFmtId="0" fontId="7" fillId="7" borderId="94" xfId="12" applyFont="1" applyFill="1" applyBorder="1" applyAlignment="1" applyProtection="1">
      <alignment horizontal="left"/>
      <protection locked="0"/>
    </xf>
    <xf numFmtId="0" fontId="31" fillId="7" borderId="48" xfId="14" applyFont="1" applyFill="1" applyBorder="1" applyAlignment="1" applyProtection="1">
      <alignment horizontal="left"/>
      <protection locked="0"/>
    </xf>
    <xf numFmtId="0" fontId="31" fillId="7" borderId="40" xfId="14" applyFont="1" applyFill="1" applyBorder="1" applyAlignment="1" applyProtection="1">
      <alignment horizontal="left"/>
      <protection locked="0"/>
    </xf>
    <xf numFmtId="0" fontId="31" fillId="7" borderId="41" xfId="14" applyFont="1" applyFill="1" applyBorder="1" applyAlignment="1" applyProtection="1">
      <alignment horizontal="left"/>
      <protection locked="0"/>
    </xf>
    <xf numFmtId="0" fontId="31" fillId="7" borderId="49" xfId="14" applyFont="1" applyFill="1" applyBorder="1" applyAlignment="1" applyProtection="1">
      <alignment horizontal="left"/>
      <protection locked="0"/>
    </xf>
    <xf numFmtId="0" fontId="31" fillId="7" borderId="50" xfId="14" applyFont="1" applyFill="1" applyBorder="1" applyAlignment="1" applyProtection="1">
      <alignment horizontal="left"/>
      <protection locked="0"/>
    </xf>
    <xf numFmtId="0" fontId="7" fillId="0" borderId="63" xfId="1" applyFont="1" applyBorder="1" applyAlignment="1">
      <alignment horizontal="center"/>
    </xf>
    <xf numFmtId="0" fontId="8" fillId="2" borderId="141" xfId="1" applyFont="1" applyFill="1" applyBorder="1" applyAlignment="1">
      <alignment horizontal="center"/>
    </xf>
    <xf numFmtId="0" fontId="14" fillId="2" borderId="142" xfId="1" applyFont="1" applyFill="1" applyBorder="1"/>
    <xf numFmtId="165" fontId="7" fillId="8" borderId="95" xfId="1" applyNumberFormat="1" applyFont="1" applyFill="1" applyBorder="1" applyAlignment="1">
      <alignment horizontal="right"/>
    </xf>
    <xf numFmtId="165" fontId="7" fillId="8" borderId="207" xfId="1" applyNumberFormat="1" applyFont="1" applyFill="1" applyBorder="1" applyAlignment="1">
      <alignment horizontal="right"/>
    </xf>
    <xf numFmtId="164" fontId="7" fillId="8" borderId="107" xfId="1" applyNumberFormat="1" applyFont="1" applyFill="1" applyBorder="1" applyAlignment="1">
      <alignment horizontal="right"/>
    </xf>
    <xf numFmtId="0" fontId="7" fillId="0" borderId="159" xfId="1" applyFont="1" applyBorder="1" applyAlignment="1">
      <alignment horizontal="center"/>
    </xf>
    <xf numFmtId="0" fontId="16" fillId="2" borderId="209" xfId="11" applyFont="1" applyFill="1" applyBorder="1" applyAlignment="1">
      <alignment horizontal="center"/>
    </xf>
    <xf numFmtId="0" fontId="16" fillId="2" borderId="210" xfId="11" applyFont="1" applyFill="1" applyBorder="1" applyAlignment="1">
      <alignment horizontal="center"/>
    </xf>
    <xf numFmtId="0" fontId="16" fillId="2" borderId="39" xfId="11" applyFont="1" applyFill="1" applyBorder="1" applyAlignment="1">
      <alignment horizontal="center"/>
    </xf>
    <xf numFmtId="0" fontId="16" fillId="2" borderId="128" xfId="11" applyFont="1" applyFill="1" applyBorder="1" applyAlignment="1">
      <alignment horizontal="center"/>
    </xf>
    <xf numFmtId="0" fontId="19" fillId="2" borderId="67" xfId="11" applyFont="1" applyFill="1" applyBorder="1" applyAlignment="1">
      <alignment horizontal="center" wrapText="1"/>
    </xf>
    <xf numFmtId="0" fontId="19" fillId="2" borderId="67" xfId="11" applyFont="1" applyFill="1" applyBorder="1" applyAlignment="1">
      <alignment horizontal="center"/>
    </xf>
    <xf numFmtId="0" fontId="8" fillId="2" borderId="67" xfId="11" applyFont="1" applyFill="1" applyBorder="1" applyAlignment="1">
      <alignment horizontal="center"/>
    </xf>
    <xf numFmtId="0" fontId="20" fillId="2" borderId="74" xfId="11" applyFill="1" applyBorder="1"/>
    <xf numFmtId="0" fontId="20" fillId="2" borderId="36" xfId="11" applyFill="1" applyBorder="1"/>
    <xf numFmtId="0" fontId="8" fillId="2" borderId="165" xfId="1" applyFont="1" applyFill="1" applyBorder="1" applyAlignment="1">
      <alignment horizontal="center"/>
    </xf>
    <xf numFmtId="0" fontId="7" fillId="0" borderId="0" xfId="1" applyFont="1" applyAlignment="1">
      <alignment horizontal="right"/>
    </xf>
    <xf numFmtId="164" fontId="7" fillId="11" borderId="54" xfId="1" applyNumberFormat="1" applyFont="1" applyFill="1" applyBorder="1" applyAlignment="1">
      <alignment horizontal="right"/>
    </xf>
    <xf numFmtId="1" fontId="7" fillId="7" borderId="204" xfId="11" applyNumberFormat="1" applyFont="1" applyFill="1" applyBorder="1" applyAlignment="1" applyProtection="1">
      <alignment horizontal="right"/>
      <protection locked="0"/>
    </xf>
    <xf numFmtId="0" fontId="7" fillId="7" borderId="94" xfId="11" applyFont="1" applyFill="1" applyBorder="1" applyAlignment="1" applyProtection="1">
      <alignment horizontal="left"/>
      <protection locked="0"/>
    </xf>
    <xf numFmtId="0" fontId="7" fillId="13" borderId="78" xfId="1" applyFont="1" applyFill="1" applyBorder="1"/>
    <xf numFmtId="0" fontId="8" fillId="2" borderId="59" xfId="1" applyFont="1" applyFill="1" applyBorder="1" applyAlignment="1">
      <alignment horizontal="center"/>
    </xf>
    <xf numFmtId="0" fontId="16" fillId="2" borderId="209" xfId="1" applyFont="1" applyFill="1" applyBorder="1" applyAlignment="1">
      <alignment horizontal="center"/>
    </xf>
    <xf numFmtId="0" fontId="16" fillId="2" borderId="67" xfId="1" applyFont="1" applyFill="1" applyBorder="1" applyAlignment="1">
      <alignment horizontal="center" wrapText="1"/>
    </xf>
    <xf numFmtId="170" fontId="7" fillId="7" borderId="46" xfId="14" applyNumberFormat="1" applyFont="1" applyFill="1" applyBorder="1" applyAlignment="1" applyProtection="1">
      <alignment horizontal="right"/>
      <protection locked="0"/>
    </xf>
    <xf numFmtId="170" fontId="7" fillId="7" borderId="88" xfId="14" applyNumberFormat="1" applyFont="1" applyFill="1" applyBorder="1" applyAlignment="1" applyProtection="1">
      <alignment horizontal="right"/>
      <protection locked="0"/>
    </xf>
    <xf numFmtId="170" fontId="7" fillId="7" borderId="104" xfId="14" applyNumberFormat="1" applyFont="1" applyFill="1" applyBorder="1" applyAlignment="1" applyProtection="1">
      <alignment horizontal="right"/>
      <protection locked="0"/>
    </xf>
    <xf numFmtId="9" fontId="7" fillId="7" borderId="104" xfId="14" applyNumberFormat="1" applyFont="1" applyFill="1" applyBorder="1" applyAlignment="1" applyProtection="1">
      <alignment horizontal="right"/>
      <protection locked="0"/>
    </xf>
    <xf numFmtId="170" fontId="7" fillId="7" borderId="107" xfId="14" applyNumberFormat="1" applyFont="1" applyFill="1" applyBorder="1" applyAlignment="1" applyProtection="1">
      <alignment horizontal="right"/>
      <protection locked="0"/>
    </xf>
    <xf numFmtId="9" fontId="7" fillId="7" borderId="96" xfId="14" applyNumberFormat="1" applyFont="1" applyFill="1" applyBorder="1" applyAlignment="1" applyProtection="1">
      <alignment horizontal="right"/>
      <protection locked="0"/>
    </xf>
    <xf numFmtId="9" fontId="7" fillId="7" borderId="5" xfId="14" applyNumberFormat="1" applyFont="1" applyFill="1" applyBorder="1" applyAlignment="1" applyProtection="1">
      <alignment horizontal="right"/>
      <protection locked="0"/>
    </xf>
    <xf numFmtId="9" fontId="7" fillId="7" borderId="29" xfId="14" applyNumberFormat="1" applyFont="1" applyFill="1" applyBorder="1" applyAlignment="1" applyProtection="1">
      <alignment horizontal="right"/>
      <protection locked="0"/>
    </xf>
    <xf numFmtId="170" fontId="7" fillId="7" borderId="39" xfId="14" applyNumberFormat="1" applyFont="1" applyFill="1" applyBorder="1" applyAlignment="1" applyProtection="1">
      <alignment horizontal="right"/>
      <protection locked="0"/>
    </xf>
    <xf numFmtId="170" fontId="7" fillId="7" borderId="22" xfId="14" applyNumberFormat="1" applyFont="1" applyFill="1" applyBorder="1" applyAlignment="1" applyProtection="1">
      <alignment horizontal="right"/>
      <protection locked="0"/>
    </xf>
    <xf numFmtId="170" fontId="7" fillId="7" borderId="24" xfId="14" applyNumberFormat="1" applyFont="1" applyFill="1" applyBorder="1" applyAlignment="1" applyProtection="1">
      <alignment horizontal="right"/>
      <protection locked="0"/>
    </xf>
    <xf numFmtId="170" fontId="7" fillId="7" borderId="5" xfId="14" applyNumberFormat="1" applyFont="1" applyFill="1" applyBorder="1" applyAlignment="1" applyProtection="1">
      <alignment horizontal="right"/>
      <protection locked="0"/>
    </xf>
    <xf numFmtId="170" fontId="7" fillId="7" borderId="28" xfId="14" applyNumberFormat="1" applyFont="1" applyFill="1" applyBorder="1" applyAlignment="1" applyProtection="1">
      <alignment horizontal="right"/>
      <protection locked="0"/>
    </xf>
    <xf numFmtId="170" fontId="7" fillId="7" borderId="100" xfId="14" applyNumberFormat="1" applyFont="1" applyFill="1" applyBorder="1" applyAlignment="1" applyProtection="1">
      <alignment horizontal="right"/>
      <protection locked="0"/>
    </xf>
    <xf numFmtId="170" fontId="7" fillId="7" borderId="29" xfId="14" applyNumberFormat="1" applyFont="1" applyFill="1" applyBorder="1" applyAlignment="1" applyProtection="1">
      <alignment horizontal="right"/>
      <protection locked="0"/>
    </xf>
    <xf numFmtId="170" fontId="7" fillId="7" borderId="102" xfId="14" applyNumberFormat="1" applyFont="1" applyFill="1" applyBorder="1" applyAlignment="1" applyProtection="1">
      <alignment horizontal="right"/>
      <protection locked="0"/>
    </xf>
    <xf numFmtId="170" fontId="7" fillId="7" borderId="140" xfId="14" applyNumberFormat="1" applyFont="1" applyFill="1" applyBorder="1" applyAlignment="1" applyProtection="1">
      <alignment horizontal="right"/>
      <protection locked="0"/>
    </xf>
    <xf numFmtId="170" fontId="7" fillId="7" borderId="96" xfId="14" applyNumberFormat="1" applyFont="1" applyFill="1" applyBorder="1" applyAlignment="1" applyProtection="1">
      <alignment horizontal="right"/>
      <protection locked="0"/>
    </xf>
    <xf numFmtId="170" fontId="7" fillId="7" borderId="98" xfId="14" applyNumberFormat="1" applyFont="1" applyFill="1" applyBorder="1" applyAlignment="1" applyProtection="1">
      <alignment horizontal="right"/>
      <protection locked="0"/>
    </xf>
    <xf numFmtId="170" fontId="7" fillId="7" borderId="136" xfId="14" applyNumberFormat="1" applyFont="1" applyFill="1" applyBorder="1" applyAlignment="1" applyProtection="1">
      <alignment horizontal="right"/>
      <protection locked="0"/>
    </xf>
    <xf numFmtId="2" fontId="31" fillId="7" borderId="104" xfId="0" applyNumberFormat="1" applyFont="1" applyFill="1" applyBorder="1" applyProtection="1">
      <protection locked="0"/>
    </xf>
    <xf numFmtId="2" fontId="31" fillId="7" borderId="30" xfId="0" applyNumberFormat="1" applyFont="1" applyFill="1" applyBorder="1" applyProtection="1">
      <protection locked="0"/>
    </xf>
    <xf numFmtId="2" fontId="31" fillId="7" borderId="103" xfId="0" applyNumberFormat="1" applyFont="1" applyFill="1" applyBorder="1" applyProtection="1">
      <protection locked="0"/>
    </xf>
    <xf numFmtId="2" fontId="31" fillId="7" borderId="107" xfId="0" applyNumberFormat="1" applyFont="1" applyFill="1" applyBorder="1" applyProtection="1">
      <protection locked="0"/>
    </xf>
    <xf numFmtId="2" fontId="7" fillId="11" borderId="62" xfId="1" applyNumberFormat="1" applyFont="1" applyFill="1" applyBorder="1" applyAlignment="1">
      <alignment horizontal="right"/>
    </xf>
    <xf numFmtId="2" fontId="7" fillId="8" borderId="104" xfId="1" applyNumberFormat="1" applyFont="1" applyFill="1" applyBorder="1" applyAlignment="1">
      <alignment horizontal="right"/>
    </xf>
    <xf numFmtId="2" fontId="7" fillId="8" borderId="107" xfId="1" applyNumberFormat="1" applyFont="1" applyFill="1" applyBorder="1" applyAlignment="1">
      <alignment horizontal="right"/>
    </xf>
    <xf numFmtId="2" fontId="7" fillId="7" borderId="62" xfId="12" applyNumberFormat="1" applyFont="1" applyFill="1" applyBorder="1" applyAlignment="1" applyProtection="1">
      <alignment horizontal="right"/>
      <protection locked="0"/>
    </xf>
    <xf numFmtId="2" fontId="7" fillId="7" borderId="54" xfId="12" applyNumberFormat="1" applyFont="1" applyFill="1" applyBorder="1" applyAlignment="1" applyProtection="1">
      <alignment horizontal="right"/>
      <protection locked="0"/>
    </xf>
    <xf numFmtId="164" fontId="7" fillId="7" borderId="72" xfId="1" applyNumberFormat="1" applyFont="1" applyFill="1" applyBorder="1" applyAlignment="1" applyProtection="1">
      <alignment horizontal="left"/>
      <protection locked="0"/>
    </xf>
    <xf numFmtId="1" fontId="31" fillId="7" borderId="46" xfId="0" applyNumberFormat="1" applyFont="1" applyFill="1" applyBorder="1" applyProtection="1">
      <protection locked="0"/>
    </xf>
    <xf numFmtId="1" fontId="31" fillId="7" borderId="104" xfId="0" applyNumberFormat="1" applyFont="1" applyFill="1" applyBorder="1" applyProtection="1">
      <protection locked="0"/>
    </xf>
    <xf numFmtId="1" fontId="31" fillId="7" borderId="30" xfId="0" applyNumberFormat="1" applyFont="1" applyFill="1" applyBorder="1" applyProtection="1">
      <protection locked="0"/>
    </xf>
    <xf numFmtId="1" fontId="31" fillId="7" borderId="95" xfId="0" applyNumberFormat="1" applyFont="1" applyFill="1" applyBorder="1" applyProtection="1">
      <protection locked="0"/>
    </xf>
    <xf numFmtId="1" fontId="31" fillId="7" borderId="96" xfId="0" applyNumberFormat="1" applyFont="1" applyFill="1" applyBorder="1" applyProtection="1">
      <protection locked="0"/>
    </xf>
    <xf numFmtId="1" fontId="31" fillId="7" borderId="135" xfId="0" applyNumberFormat="1" applyFont="1" applyFill="1" applyBorder="1" applyProtection="1">
      <protection locked="0"/>
    </xf>
    <xf numFmtId="1" fontId="31" fillId="7" borderId="29" xfId="0" applyNumberFormat="1" applyFont="1" applyFill="1" applyBorder="1" applyProtection="1">
      <protection locked="0"/>
    </xf>
    <xf numFmtId="0" fontId="10" fillId="0" borderId="0" xfId="1" applyFont="1" applyAlignment="1">
      <alignment horizontal="center"/>
    </xf>
    <xf numFmtId="0" fontId="10" fillId="0" borderId="0" xfId="5" applyFont="1"/>
    <xf numFmtId="0" fontId="29" fillId="0" borderId="0" xfId="1" applyFont="1"/>
    <xf numFmtId="0" fontId="9" fillId="0" borderId="180" xfId="1" applyFont="1" applyBorder="1"/>
    <xf numFmtId="0" fontId="11" fillId="0" borderId="180" xfId="1" applyFont="1" applyBorder="1"/>
    <xf numFmtId="0" fontId="10" fillId="0" borderId="180" xfId="1" applyFont="1" applyBorder="1" applyAlignment="1">
      <alignment horizontal="center"/>
    </xf>
    <xf numFmtId="0" fontId="10" fillId="0" borderId="180" xfId="1" applyFont="1" applyBorder="1"/>
    <xf numFmtId="0" fontId="11" fillId="0" borderId="0" xfId="1" applyFont="1" applyAlignment="1">
      <alignment horizontal="center"/>
    </xf>
    <xf numFmtId="0" fontId="11" fillId="0" borderId="180" xfId="1" applyFont="1" applyBorder="1" applyAlignment="1">
      <alignment horizontal="center"/>
    </xf>
    <xf numFmtId="0" fontId="9" fillId="0" borderId="180" xfId="11" applyFont="1" applyBorder="1"/>
    <xf numFmtId="0" fontId="11" fillId="0" borderId="180" xfId="11" applyFont="1" applyBorder="1"/>
    <xf numFmtId="0" fontId="10" fillId="0" borderId="180" xfId="11" applyFont="1" applyBorder="1"/>
    <xf numFmtId="0" fontId="10" fillId="0" borderId="180" xfId="11" applyFont="1" applyBorder="1" applyAlignment="1">
      <alignment horizontal="center"/>
    </xf>
    <xf numFmtId="0" fontId="4" fillId="0" borderId="63" xfId="1" applyFont="1" applyBorder="1"/>
    <xf numFmtId="0" fontId="8" fillId="2" borderId="47" xfId="1" applyFont="1" applyFill="1" applyBorder="1" applyAlignment="1">
      <alignment horizontal="center"/>
    </xf>
    <xf numFmtId="0" fontId="14" fillId="2" borderId="59" xfId="1" applyFont="1" applyFill="1" applyBorder="1"/>
    <xf numFmtId="0" fontId="7" fillId="0" borderId="173" xfId="1" applyFont="1" applyBorder="1" applyAlignment="1">
      <alignment horizontal="center"/>
    </xf>
    <xf numFmtId="0" fontId="7" fillId="0" borderId="80" xfId="1" applyFont="1" applyBorder="1" applyAlignment="1">
      <alignment horizontal="center"/>
    </xf>
    <xf numFmtId="0" fontId="7" fillId="6" borderId="39" xfId="1" applyFont="1" applyFill="1" applyBorder="1"/>
    <xf numFmtId="0" fontId="7" fillId="6" borderId="164" xfId="1" applyFont="1" applyFill="1" applyBorder="1" applyAlignment="1">
      <alignment horizontal="center"/>
    </xf>
    <xf numFmtId="0" fontId="7" fillId="6" borderId="34" xfId="1" applyFont="1" applyFill="1" applyBorder="1" applyAlignment="1">
      <alignment horizontal="center"/>
    </xf>
    <xf numFmtId="0" fontId="7" fillId="2" borderId="212" xfId="1" applyFont="1" applyFill="1" applyBorder="1"/>
    <xf numFmtId="0" fontId="8" fillId="2" borderId="213" xfId="1" applyFont="1" applyFill="1" applyBorder="1"/>
    <xf numFmtId="0" fontId="7" fillId="6" borderId="90" xfId="1" applyFont="1" applyFill="1" applyBorder="1" applyAlignment="1">
      <alignment horizontal="center"/>
    </xf>
    <xf numFmtId="0" fontId="7" fillId="6" borderId="106" xfId="1" applyFont="1" applyFill="1" applyBorder="1" applyAlignment="1">
      <alignment horizontal="center"/>
    </xf>
    <xf numFmtId="164" fontId="7" fillId="8" borderId="28" xfId="0" applyNumberFormat="1" applyFont="1" applyFill="1" applyBorder="1" applyAlignment="1">
      <alignment horizontal="right"/>
    </xf>
    <xf numFmtId="0" fontId="7" fillId="14" borderId="54" xfId="14" applyFont="1" applyFill="1" applyBorder="1" applyAlignment="1">
      <alignment horizontal="center"/>
    </xf>
    <xf numFmtId="0" fontId="7" fillId="14" borderId="35" xfId="14" applyFont="1" applyFill="1" applyBorder="1"/>
    <xf numFmtId="0" fontId="0" fillId="14" borderId="35" xfId="14" applyFont="1" applyFill="1" applyBorder="1" applyAlignment="1">
      <alignment horizontal="center"/>
    </xf>
    <xf numFmtId="0" fontId="0" fillId="14" borderId="41" xfId="14" applyFont="1" applyFill="1" applyBorder="1" applyAlignment="1">
      <alignment horizontal="center"/>
    </xf>
    <xf numFmtId="0" fontId="7" fillId="14" borderId="0" xfId="14" applyFont="1" applyFill="1" applyAlignment="1">
      <alignment horizontal="center"/>
    </xf>
    <xf numFmtId="2" fontId="7" fillId="14" borderId="54" xfId="14" applyNumberFormat="1" applyFont="1" applyFill="1" applyBorder="1" applyAlignment="1" applyProtection="1">
      <alignment horizontal="right"/>
      <protection locked="0"/>
    </xf>
    <xf numFmtId="0" fontId="7" fillId="14" borderId="41" xfId="14" applyFont="1" applyFill="1" applyBorder="1" applyAlignment="1" applyProtection="1">
      <alignment horizontal="left"/>
      <protection locked="0"/>
    </xf>
    <xf numFmtId="0" fontId="7" fillId="0" borderId="153" xfId="1" applyFont="1" applyBorder="1" applyAlignment="1">
      <alignment horizontal="center"/>
    </xf>
    <xf numFmtId="0" fontId="7" fillId="0" borderId="66" xfId="1" applyFont="1" applyBorder="1"/>
    <xf numFmtId="2" fontId="7" fillId="8" borderId="95" xfId="1" applyNumberFormat="1" applyFont="1" applyFill="1" applyBorder="1" applyAlignment="1">
      <alignment horizontal="right"/>
    </xf>
    <xf numFmtId="2" fontId="7" fillId="10" borderId="98" xfId="1" applyNumberFormat="1" applyFont="1" applyFill="1" applyBorder="1" applyAlignment="1">
      <alignment horizontal="right"/>
    </xf>
    <xf numFmtId="0" fontId="7" fillId="9" borderId="34" xfId="1" applyFont="1" applyFill="1" applyBorder="1" applyAlignment="1" applyProtection="1">
      <alignment horizontal="left"/>
      <protection locked="0"/>
    </xf>
    <xf numFmtId="1" fontId="7" fillId="8" borderId="162" xfId="1" applyNumberFormat="1" applyFont="1" applyFill="1" applyBorder="1" applyAlignment="1">
      <alignment horizontal="right"/>
    </xf>
    <xf numFmtId="1" fontId="7" fillId="7" borderId="95" xfId="14" applyNumberFormat="1" applyFont="1" applyFill="1" applyBorder="1" applyAlignment="1" applyProtection="1">
      <alignment horizontal="right"/>
      <protection locked="0"/>
    </xf>
    <xf numFmtId="1" fontId="7" fillId="7" borderId="140" xfId="14" applyNumberFormat="1" applyFont="1" applyFill="1" applyBorder="1" applyAlignment="1" applyProtection="1">
      <alignment horizontal="right"/>
      <protection locked="0"/>
    </xf>
    <xf numFmtId="1" fontId="7" fillId="7" borderId="96" xfId="14" applyNumberFormat="1" applyFont="1" applyFill="1" applyBorder="1" applyAlignment="1" applyProtection="1">
      <alignment horizontal="right"/>
      <protection locked="0"/>
    </xf>
    <xf numFmtId="1" fontId="7" fillId="7" borderId="97" xfId="14" applyNumberFormat="1" applyFont="1" applyFill="1" applyBorder="1" applyAlignment="1" applyProtection="1">
      <alignment horizontal="right"/>
      <protection locked="0"/>
    </xf>
    <xf numFmtId="1" fontId="7" fillId="7" borderId="144" xfId="14" applyNumberFormat="1" applyFont="1" applyFill="1" applyBorder="1" applyAlignment="1" applyProtection="1">
      <alignment horizontal="right"/>
      <protection locked="0"/>
    </xf>
    <xf numFmtId="1" fontId="7" fillId="8" borderId="144" xfId="1" applyNumberFormat="1" applyFont="1" applyFill="1" applyBorder="1" applyAlignment="1">
      <alignment horizontal="right"/>
    </xf>
    <xf numFmtId="1" fontId="7" fillId="7" borderId="207" xfId="14" applyNumberFormat="1" applyFont="1" applyFill="1" applyBorder="1" applyAlignment="1" applyProtection="1">
      <alignment horizontal="right"/>
      <protection locked="0"/>
    </xf>
    <xf numFmtId="0" fontId="7" fillId="7" borderId="216" xfId="14" applyFont="1" applyFill="1" applyBorder="1" applyAlignment="1" applyProtection="1">
      <alignment horizontal="left"/>
      <protection locked="0"/>
    </xf>
    <xf numFmtId="0" fontId="7" fillId="7" borderId="191" xfId="14" applyFont="1" applyFill="1" applyBorder="1" applyAlignment="1" applyProtection="1">
      <alignment horizontal="left"/>
      <protection locked="0"/>
    </xf>
    <xf numFmtId="0" fontId="7" fillId="7" borderId="192" xfId="14" applyFont="1" applyFill="1" applyBorder="1" applyAlignment="1" applyProtection="1">
      <alignment horizontal="left"/>
      <protection locked="0"/>
    </xf>
    <xf numFmtId="0" fontId="7" fillId="7" borderId="217" xfId="14" applyFont="1" applyFill="1" applyBorder="1" applyAlignment="1" applyProtection="1">
      <alignment horizontal="left"/>
      <protection locked="0"/>
    </xf>
    <xf numFmtId="0" fontId="7" fillId="7" borderId="53" xfId="1" applyFont="1" applyFill="1" applyBorder="1" applyAlignment="1" applyProtection="1">
      <alignment horizontal="left"/>
      <protection locked="0"/>
    </xf>
    <xf numFmtId="164" fontId="7" fillId="8" borderId="160" xfId="1" applyNumberFormat="1" applyFont="1" applyFill="1" applyBorder="1" applyAlignment="1">
      <alignment horizontal="right"/>
    </xf>
    <xf numFmtId="0" fontId="7" fillId="7" borderId="218" xfId="14" applyFont="1" applyFill="1" applyBorder="1" applyAlignment="1" applyProtection="1">
      <alignment horizontal="left"/>
      <protection locked="0"/>
    </xf>
    <xf numFmtId="0" fontId="16" fillId="2" borderId="85" xfId="1" applyFont="1" applyFill="1" applyBorder="1" applyAlignment="1">
      <alignment horizontal="center"/>
    </xf>
    <xf numFmtId="0" fontId="16" fillId="2" borderId="81" xfId="1" applyFont="1" applyFill="1" applyBorder="1" applyAlignment="1">
      <alignment horizontal="center"/>
    </xf>
    <xf numFmtId="0" fontId="16" fillId="2" borderId="50" xfId="1" applyFont="1" applyFill="1" applyBorder="1" applyAlignment="1">
      <alignment horizontal="center"/>
    </xf>
    <xf numFmtId="0" fontId="16" fillId="2" borderId="82" xfId="1" applyFont="1" applyFill="1" applyBorder="1" applyAlignment="1">
      <alignment horizontal="center"/>
    </xf>
    <xf numFmtId="0" fontId="16" fillId="2" borderId="83" xfId="1" applyFont="1" applyFill="1" applyBorder="1" applyAlignment="1">
      <alignment horizontal="center"/>
    </xf>
    <xf numFmtId="0" fontId="8" fillId="2" borderId="8" xfId="11" applyFont="1" applyFill="1" applyBorder="1" applyAlignment="1">
      <alignment horizontal="center" vertical="top"/>
    </xf>
    <xf numFmtId="0" fontId="8" fillId="2" borderId="1" xfId="11" applyFont="1" applyFill="1" applyBorder="1" applyAlignment="1">
      <alignment horizontal="center" vertical="top"/>
    </xf>
    <xf numFmtId="164" fontId="7" fillId="9" borderId="62" xfId="14" applyNumberFormat="1" applyFont="1" applyFill="1" applyBorder="1" applyAlignment="1">
      <alignment horizontal="right"/>
    </xf>
    <xf numFmtId="164" fontId="7" fillId="9" borderId="63" xfId="14" applyNumberFormat="1" applyFont="1" applyFill="1" applyBorder="1" applyAlignment="1">
      <alignment horizontal="right"/>
    </xf>
    <xf numFmtId="164" fontId="7" fillId="9" borderId="54" xfId="14" applyNumberFormat="1" applyFont="1" applyFill="1" applyBorder="1" applyAlignment="1">
      <alignment horizontal="right"/>
    </xf>
    <xf numFmtId="164" fontId="7" fillId="9" borderId="35" xfId="14" applyNumberFormat="1" applyFont="1" applyFill="1" applyBorder="1" applyAlignment="1">
      <alignment horizontal="right"/>
    </xf>
    <xf numFmtId="1" fontId="7" fillId="7" borderId="45" xfId="14" applyNumberFormat="1" applyFont="1" applyFill="1" applyBorder="1" applyAlignment="1">
      <alignment horizontal="right"/>
    </xf>
    <xf numFmtId="0" fontId="7" fillId="7" borderId="40" xfId="14" applyFont="1" applyFill="1" applyBorder="1" applyAlignment="1">
      <alignment horizontal="left"/>
    </xf>
    <xf numFmtId="164" fontId="7" fillId="7" borderId="62" xfId="14" applyNumberFormat="1" applyFont="1" applyFill="1" applyBorder="1" applyAlignment="1">
      <alignment horizontal="right"/>
    </xf>
    <xf numFmtId="0" fontId="7" fillId="7" borderId="64" xfId="14" applyFont="1" applyFill="1" applyBorder="1" applyAlignment="1">
      <alignment horizontal="left"/>
    </xf>
    <xf numFmtId="1" fontId="7" fillId="7" borderId="54" xfId="14" applyNumberFormat="1" applyFont="1" applyFill="1" applyBorder="1" applyAlignment="1">
      <alignment horizontal="right"/>
    </xf>
    <xf numFmtId="0" fontId="7" fillId="7" borderId="41" xfId="14" applyFont="1" applyFill="1" applyBorder="1" applyAlignment="1">
      <alignment horizontal="left"/>
    </xf>
    <xf numFmtId="164" fontId="7" fillId="7" borderId="54" xfId="14" applyNumberFormat="1" applyFont="1" applyFill="1" applyBorder="1" applyAlignment="1">
      <alignment horizontal="right"/>
    </xf>
    <xf numFmtId="164" fontId="7" fillId="7" borderId="55" xfId="14" applyNumberFormat="1" applyFont="1" applyFill="1" applyBorder="1" applyAlignment="1">
      <alignment horizontal="right"/>
    </xf>
    <xf numFmtId="0" fontId="7" fillId="7" borderId="50" xfId="14" applyFont="1" applyFill="1" applyBorder="1" applyAlignment="1">
      <alignment horizontal="left"/>
    </xf>
    <xf numFmtId="164" fontId="7" fillId="5" borderId="35" xfId="14" applyNumberFormat="1" applyFont="1" applyFill="1" applyBorder="1" applyAlignment="1">
      <alignment horizontal="left"/>
    </xf>
    <xf numFmtId="164" fontId="7" fillId="7" borderId="35" xfId="14" applyNumberFormat="1" applyFont="1" applyFill="1" applyBorder="1" applyAlignment="1">
      <alignment horizontal="right"/>
    </xf>
    <xf numFmtId="2" fontId="7" fillId="5" borderId="35" xfId="14" applyNumberFormat="1" applyFont="1" applyFill="1" applyBorder="1" applyAlignment="1">
      <alignment horizontal="left"/>
    </xf>
    <xf numFmtId="3" fontId="7" fillId="7" borderId="54" xfId="14" applyNumberFormat="1" applyFont="1" applyFill="1" applyBorder="1" applyAlignment="1">
      <alignment horizontal="right"/>
    </xf>
    <xf numFmtId="3" fontId="7" fillId="7" borderId="35" xfId="14" applyNumberFormat="1" applyFont="1" applyFill="1" applyBorder="1" applyAlignment="1">
      <alignment horizontal="left"/>
    </xf>
    <xf numFmtId="3" fontId="7" fillId="7" borderId="35" xfId="14" applyNumberFormat="1" applyFont="1" applyFill="1" applyBorder="1" applyAlignment="1">
      <alignment horizontal="right"/>
    </xf>
    <xf numFmtId="4" fontId="7" fillId="7" borderId="54" xfId="14" applyNumberFormat="1" applyFont="1" applyFill="1" applyBorder="1" applyAlignment="1">
      <alignment horizontal="right"/>
    </xf>
    <xf numFmtId="4" fontId="7" fillId="7" borderId="35" xfId="14" applyNumberFormat="1" applyFont="1" applyFill="1" applyBorder="1" applyAlignment="1">
      <alignment horizontal="left"/>
    </xf>
    <xf numFmtId="4" fontId="7" fillId="7" borderId="35" xfId="14" applyNumberFormat="1" applyFont="1" applyFill="1" applyBorder="1" applyAlignment="1">
      <alignment horizontal="right"/>
    </xf>
    <xf numFmtId="1" fontId="7" fillId="9" borderId="55" xfId="14" applyNumberFormat="1" applyFont="1" applyFill="1" applyBorder="1" applyAlignment="1">
      <alignment horizontal="right"/>
    </xf>
    <xf numFmtId="1" fontId="7" fillId="7" borderId="49" xfId="14" applyNumberFormat="1" applyFont="1" applyFill="1" applyBorder="1" applyAlignment="1">
      <alignment horizontal="left"/>
    </xf>
    <xf numFmtId="1" fontId="7" fillId="9" borderId="49" xfId="14" applyNumberFormat="1" applyFont="1" applyFill="1" applyBorder="1" applyAlignment="1">
      <alignment horizontal="right"/>
    </xf>
    <xf numFmtId="0" fontId="7" fillId="7" borderId="49" xfId="14" applyFont="1" applyFill="1" applyBorder="1" applyAlignment="1">
      <alignment horizontal="left"/>
    </xf>
    <xf numFmtId="164" fontId="7" fillId="5" borderId="45" xfId="14" applyNumberFormat="1" applyFont="1" applyFill="1" applyBorder="1" applyAlignment="1">
      <alignment horizontal="right"/>
    </xf>
    <xf numFmtId="0" fontId="7" fillId="5" borderId="48" xfId="14" applyFont="1" applyFill="1" applyBorder="1" applyAlignment="1">
      <alignment horizontal="left"/>
    </xf>
    <xf numFmtId="164" fontId="7" fillId="5" borderId="48" xfId="14" applyNumberFormat="1" applyFont="1" applyFill="1" applyBorder="1" applyAlignment="1">
      <alignment horizontal="right"/>
    </xf>
    <xf numFmtId="164" fontId="7" fillId="5" borderId="54" xfId="14" applyNumberFormat="1" applyFont="1" applyFill="1" applyBorder="1" applyAlignment="1">
      <alignment horizontal="right"/>
    </xf>
    <xf numFmtId="0" fontId="7" fillId="5" borderId="35" xfId="14" applyFont="1" applyFill="1" applyBorder="1" applyAlignment="1">
      <alignment horizontal="left"/>
    </xf>
    <xf numFmtId="164" fontId="7" fillId="5" borderId="35" xfId="14" applyNumberFormat="1" applyFont="1" applyFill="1" applyBorder="1" applyAlignment="1">
      <alignment horizontal="right"/>
    </xf>
    <xf numFmtId="165" fontId="7" fillId="7" borderId="54" xfId="14" applyNumberFormat="1" applyFont="1" applyFill="1" applyBorder="1" applyAlignment="1">
      <alignment horizontal="right"/>
    </xf>
    <xf numFmtId="164" fontId="7" fillId="7" borderId="35" xfId="14" applyNumberFormat="1" applyFont="1" applyFill="1" applyBorder="1" applyAlignment="1">
      <alignment horizontal="left"/>
    </xf>
    <xf numFmtId="164" fontId="31" fillId="7" borderId="35" xfId="14" applyNumberFormat="1" applyFont="1" applyFill="1" applyBorder="1" applyAlignment="1">
      <alignment horizontal="left"/>
    </xf>
    <xf numFmtId="166" fontId="31" fillId="7" borderId="35" xfId="14" applyNumberFormat="1" applyFont="1" applyFill="1" applyBorder="1" applyAlignment="1">
      <alignment horizontal="left"/>
    </xf>
    <xf numFmtId="0" fontId="31" fillId="7" borderId="35" xfId="14" applyFont="1" applyFill="1" applyBorder="1" applyAlignment="1">
      <alignment horizontal="left"/>
    </xf>
    <xf numFmtId="1" fontId="7" fillId="9" borderId="55" xfId="14" applyNumberFormat="1" applyFont="1" applyFill="1" applyBorder="1" applyAlignment="1">
      <alignment horizontal="right" vertical="center"/>
    </xf>
    <xf numFmtId="0" fontId="7" fillId="7" borderId="49" xfId="14" applyFont="1" applyFill="1" applyBorder="1" applyAlignment="1">
      <alignment horizontal="left" vertical="center"/>
    </xf>
    <xf numFmtId="1" fontId="7" fillId="9" borderId="49" xfId="14" applyNumberFormat="1" applyFont="1" applyFill="1" applyBorder="1" applyAlignment="1">
      <alignment horizontal="right" vertical="center"/>
    </xf>
    <xf numFmtId="0" fontId="7" fillId="9" borderId="49" xfId="14" applyFont="1" applyFill="1" applyBorder="1" applyAlignment="1">
      <alignment horizontal="left" vertical="center"/>
    </xf>
    <xf numFmtId="0" fontId="31" fillId="19" borderId="41" xfId="0" applyFont="1" applyFill="1" applyBorder="1" applyAlignment="1">
      <alignment horizontal="left"/>
    </xf>
    <xf numFmtId="0" fontId="31" fillId="19" borderId="219" xfId="0" applyFont="1" applyFill="1" applyBorder="1" applyAlignment="1">
      <alignment horizontal="left"/>
    </xf>
    <xf numFmtId="0" fontId="31" fillId="19" borderId="189" xfId="0" applyFont="1" applyFill="1" applyBorder="1" applyAlignment="1">
      <alignment horizontal="left"/>
    </xf>
    <xf numFmtId="1" fontId="7" fillId="7" borderId="55" xfId="14" applyNumberFormat="1" applyFont="1" applyFill="1" applyBorder="1" applyAlignment="1">
      <alignment horizontal="right"/>
    </xf>
    <xf numFmtId="0" fontId="7" fillId="20" borderId="41" xfId="0" applyFont="1" applyFill="1" applyBorder="1" applyAlignment="1">
      <alignment horizontal="left"/>
    </xf>
    <xf numFmtId="0" fontId="4" fillId="0" borderId="60" xfId="0" applyFont="1" applyBorder="1"/>
    <xf numFmtId="0" fontId="4" fillId="0" borderId="61" xfId="0" applyFont="1" applyBorder="1"/>
    <xf numFmtId="0" fontId="4" fillId="0" borderId="61" xfId="0" applyFont="1" applyBorder="1" applyAlignment="1">
      <alignment horizontal="center"/>
    </xf>
    <xf numFmtId="0" fontId="4" fillId="0" borderId="53" xfId="0" applyFont="1" applyBorder="1"/>
    <xf numFmtId="0" fontId="7" fillId="0" borderId="0" xfId="0" applyFont="1" applyAlignment="1">
      <alignment horizontal="left"/>
    </xf>
    <xf numFmtId="0" fontId="7" fillId="0" borderId="220" xfId="1" applyFont="1" applyBorder="1" applyAlignment="1">
      <alignment horizontal="center"/>
    </xf>
    <xf numFmtId="0" fontId="18" fillId="2" borderId="221" xfId="1" applyFont="1" applyFill="1" applyBorder="1" applyAlignment="1">
      <alignment horizontal="center" wrapText="1"/>
    </xf>
    <xf numFmtId="0" fontId="16" fillId="2" borderId="222" xfId="1" applyFont="1" applyFill="1" applyBorder="1" applyAlignment="1">
      <alignment horizontal="center"/>
    </xf>
    <xf numFmtId="164" fontId="7" fillId="7" borderId="223" xfId="14" applyNumberFormat="1" applyFont="1" applyFill="1" applyBorder="1" applyAlignment="1" applyProtection="1">
      <alignment horizontal="right"/>
      <protection locked="0"/>
    </xf>
    <xf numFmtId="0" fontId="7" fillId="7" borderId="224" xfId="14" applyFont="1" applyFill="1" applyBorder="1" applyAlignment="1" applyProtection="1">
      <alignment horizontal="left"/>
      <protection locked="0"/>
    </xf>
    <xf numFmtId="164" fontId="7" fillId="7" borderId="225" xfId="14" applyNumberFormat="1" applyFont="1" applyFill="1" applyBorder="1" applyAlignment="1" applyProtection="1">
      <alignment horizontal="right"/>
      <protection locked="0"/>
    </xf>
    <xf numFmtId="0" fontId="7" fillId="7" borderId="226" xfId="14" applyFont="1" applyFill="1" applyBorder="1" applyAlignment="1" applyProtection="1">
      <alignment horizontal="left"/>
      <protection locked="0"/>
    </xf>
    <xf numFmtId="2" fontId="7" fillId="7" borderId="35" xfId="14" applyNumberFormat="1" applyFont="1" applyFill="1" applyBorder="1" applyAlignment="1">
      <alignment horizontal="right"/>
    </xf>
    <xf numFmtId="2" fontId="7" fillId="7" borderId="35" xfId="14" applyNumberFormat="1" applyFont="1" applyFill="1" applyBorder="1" applyAlignment="1">
      <alignment horizontal="left"/>
    </xf>
    <xf numFmtId="2" fontId="7" fillId="7" borderId="119" xfId="14" applyNumberFormat="1" applyFont="1" applyFill="1" applyBorder="1" applyAlignment="1">
      <alignment horizontal="left"/>
    </xf>
    <xf numFmtId="3" fontId="7" fillId="7" borderId="119" xfId="14" applyNumberFormat="1" applyFont="1" applyFill="1" applyBorder="1" applyAlignment="1">
      <alignment horizontal="left"/>
    </xf>
    <xf numFmtId="4" fontId="7" fillId="7" borderId="119" xfId="14" applyNumberFormat="1" applyFont="1" applyFill="1" applyBorder="1" applyAlignment="1">
      <alignment horizontal="left"/>
    </xf>
    <xf numFmtId="0" fontId="7" fillId="9" borderId="49" xfId="14" applyFont="1" applyFill="1" applyBorder="1" applyAlignment="1">
      <alignment horizontal="left"/>
    </xf>
    <xf numFmtId="0" fontId="7" fillId="9" borderId="82" xfId="14" applyFont="1" applyFill="1" applyBorder="1" applyAlignment="1">
      <alignment horizontal="left"/>
    </xf>
    <xf numFmtId="0" fontId="0" fillId="5" borderId="121" xfId="14" applyFont="1" applyFill="1" applyBorder="1" applyAlignment="1">
      <alignment horizontal="left"/>
    </xf>
    <xf numFmtId="0" fontId="0" fillId="5" borderId="119" xfId="14" applyFont="1" applyFill="1" applyBorder="1" applyAlignment="1">
      <alignment horizontal="left"/>
    </xf>
    <xf numFmtId="2" fontId="7" fillId="5" borderId="182" xfId="14" applyNumberFormat="1" applyFont="1" applyFill="1" applyBorder="1" applyAlignment="1">
      <alignment horizontal="right"/>
    </xf>
    <xf numFmtId="0" fontId="7" fillId="5" borderId="183" xfId="14" applyFont="1" applyFill="1" applyBorder="1" applyAlignment="1">
      <alignment horizontal="left"/>
    </xf>
    <xf numFmtId="2" fontId="7" fillId="5" borderId="183" xfId="14" applyNumberFormat="1" applyFont="1" applyFill="1" applyBorder="1" applyAlignment="1">
      <alignment horizontal="right"/>
    </xf>
    <xf numFmtId="2" fontId="7" fillId="5" borderId="185" xfId="14" applyNumberFormat="1" applyFont="1" applyFill="1" applyBorder="1" applyAlignment="1">
      <alignment horizontal="right"/>
    </xf>
    <xf numFmtId="0" fontId="7" fillId="5" borderId="178" xfId="14" applyFont="1" applyFill="1" applyBorder="1" applyAlignment="1">
      <alignment horizontal="left"/>
    </xf>
    <xf numFmtId="2" fontId="7" fillId="5" borderId="178" xfId="14" applyNumberFormat="1" applyFont="1" applyFill="1" applyBorder="1" applyAlignment="1">
      <alignment horizontal="right"/>
    </xf>
    <xf numFmtId="3" fontId="7" fillId="7" borderId="185" xfId="0" applyNumberFormat="1" applyFont="1" applyFill="1" applyBorder="1" applyAlignment="1">
      <alignment horizontal="right"/>
    </xf>
    <xf numFmtId="3" fontId="7" fillId="7" borderId="178" xfId="0" applyNumberFormat="1" applyFont="1" applyFill="1" applyBorder="1" applyAlignment="1">
      <alignment horizontal="left"/>
    </xf>
    <xf numFmtId="3" fontId="7" fillId="7" borderId="178" xfId="0" applyNumberFormat="1" applyFont="1" applyFill="1" applyBorder="1" applyAlignment="1">
      <alignment horizontal="right"/>
    </xf>
    <xf numFmtId="3" fontId="7" fillId="7" borderId="178" xfId="14" applyNumberFormat="1" applyFont="1" applyFill="1" applyBorder="1" applyAlignment="1">
      <alignment horizontal="left"/>
    </xf>
    <xf numFmtId="4" fontId="7" fillId="7" borderId="185" xfId="0" applyNumberFormat="1" applyFont="1" applyFill="1" applyBorder="1" applyAlignment="1">
      <alignment horizontal="right"/>
    </xf>
    <xf numFmtId="4" fontId="7" fillId="7" borderId="178" xfId="0" applyNumberFormat="1" applyFont="1" applyFill="1" applyBorder="1" applyAlignment="1">
      <alignment horizontal="left"/>
    </xf>
    <xf numFmtId="4" fontId="7" fillId="7" borderId="178" xfId="0" applyNumberFormat="1" applyFont="1" applyFill="1" applyBorder="1" applyAlignment="1">
      <alignment horizontal="right"/>
    </xf>
    <xf numFmtId="1" fontId="7" fillId="9" borderId="187" xfId="0" applyNumberFormat="1" applyFont="1" applyFill="1" applyBorder="1" applyAlignment="1">
      <alignment horizontal="right"/>
    </xf>
    <xf numFmtId="0" fontId="7" fillId="7" borderId="188" xfId="14" applyFont="1" applyFill="1" applyBorder="1" applyAlignment="1">
      <alignment horizontal="left"/>
    </xf>
    <xf numFmtId="1" fontId="7" fillId="9" borderId="188" xfId="0" applyNumberFormat="1" applyFont="1" applyFill="1" applyBorder="1" applyAlignment="1">
      <alignment horizontal="right"/>
    </xf>
    <xf numFmtId="170" fontId="7" fillId="7" borderId="30" xfId="12" applyNumberFormat="1" applyFont="1" applyFill="1" applyBorder="1" applyAlignment="1" applyProtection="1">
      <alignment horizontal="right"/>
      <protection locked="0"/>
    </xf>
    <xf numFmtId="170" fontId="7" fillId="7" borderId="30" xfId="11" applyNumberFormat="1" applyFont="1" applyFill="1" applyBorder="1" applyAlignment="1" applyProtection="1">
      <alignment horizontal="right"/>
      <protection locked="0"/>
    </xf>
    <xf numFmtId="164" fontId="7" fillId="7" borderId="46" xfId="12" applyNumberFormat="1" applyFont="1" applyFill="1" applyBorder="1" applyAlignment="1" applyProtection="1">
      <alignment horizontal="right"/>
      <protection locked="0"/>
    </xf>
    <xf numFmtId="164" fontId="7" fillId="7" borderId="104" xfId="12" applyNumberFormat="1" applyFont="1" applyFill="1" applyBorder="1" applyAlignment="1" applyProtection="1">
      <alignment horizontal="right"/>
      <protection locked="0"/>
    </xf>
    <xf numFmtId="164" fontId="7" fillId="8" borderId="107" xfId="11" applyNumberFormat="1" applyFont="1" applyFill="1" applyBorder="1" applyAlignment="1">
      <alignment horizontal="right"/>
    </xf>
    <xf numFmtId="164" fontId="7" fillId="7" borderId="30" xfId="12" applyNumberFormat="1" applyFont="1" applyFill="1" applyBorder="1" applyAlignment="1" applyProtection="1">
      <alignment horizontal="right"/>
      <protection locked="0"/>
    </xf>
    <xf numFmtId="164" fontId="7" fillId="7" borderId="204" xfId="12" applyNumberFormat="1" applyFont="1" applyFill="1" applyBorder="1" applyAlignment="1" applyProtection="1">
      <alignment horizontal="right"/>
      <protection locked="0"/>
    </xf>
    <xf numFmtId="164" fontId="7" fillId="7" borderId="204" xfId="11" applyNumberFormat="1" applyFont="1" applyFill="1" applyBorder="1" applyAlignment="1" applyProtection="1">
      <alignment horizontal="right"/>
      <protection locked="0"/>
    </xf>
    <xf numFmtId="171" fontId="7" fillId="7" borderId="204" xfId="12" applyNumberFormat="1" applyFont="1" applyFill="1" applyBorder="1" applyAlignment="1" applyProtection="1">
      <alignment horizontal="right"/>
      <protection locked="0"/>
    </xf>
    <xf numFmtId="168" fontId="31" fillId="21" borderId="29" xfId="15" applyNumberFormat="1" applyFont="1" applyFill="1" applyBorder="1" applyAlignment="1" applyProtection="1">
      <alignment horizontal="right"/>
      <protection locked="0"/>
    </xf>
    <xf numFmtId="0" fontId="31" fillId="5" borderId="9" xfId="0" applyFont="1" applyFill="1" applyBorder="1" applyProtection="1">
      <protection locked="0"/>
    </xf>
    <xf numFmtId="168" fontId="31" fillId="7" borderId="102" xfId="15" applyNumberFormat="1" applyFont="1" applyFill="1" applyBorder="1" applyProtection="1">
      <protection locked="0"/>
    </xf>
    <xf numFmtId="168" fontId="31" fillId="7" borderId="96" xfId="15" applyNumberFormat="1" applyFont="1" applyFill="1" applyBorder="1" applyProtection="1">
      <protection locked="0"/>
    </xf>
    <xf numFmtId="164" fontId="31" fillId="7" borderId="221" xfId="0" applyNumberFormat="1" applyFont="1" applyFill="1" applyBorder="1" applyProtection="1">
      <protection locked="0"/>
    </xf>
    <xf numFmtId="0" fontId="31" fillId="7" borderId="222" xfId="0" applyFont="1" applyFill="1" applyBorder="1" applyProtection="1">
      <protection locked="0"/>
    </xf>
    <xf numFmtId="168" fontId="31" fillId="7" borderId="223" xfId="15" applyNumberFormat="1" applyFont="1" applyFill="1" applyBorder="1" applyProtection="1">
      <protection locked="0"/>
    </xf>
    <xf numFmtId="0" fontId="31" fillId="7" borderId="224" xfId="0" applyFont="1" applyFill="1" applyBorder="1" applyProtection="1">
      <protection locked="0"/>
    </xf>
    <xf numFmtId="0" fontId="31" fillId="5" borderId="224" xfId="0" applyFont="1" applyFill="1" applyBorder="1" applyProtection="1">
      <protection locked="0"/>
    </xf>
    <xf numFmtId="164" fontId="7" fillId="8" borderId="223" xfId="1" applyNumberFormat="1" applyFont="1" applyFill="1" applyBorder="1" applyAlignment="1">
      <alignment horizontal="right"/>
    </xf>
    <xf numFmtId="164" fontId="7" fillId="8" borderId="225" xfId="1" applyNumberFormat="1" applyFont="1" applyFill="1" applyBorder="1" applyAlignment="1">
      <alignment horizontal="right"/>
    </xf>
    <xf numFmtId="0" fontId="31" fillId="7" borderId="226" xfId="0" applyFont="1" applyFill="1" applyBorder="1" applyProtection="1">
      <protection locked="0"/>
    </xf>
    <xf numFmtId="168" fontId="31" fillId="7" borderId="221" xfId="15" applyNumberFormat="1" applyFont="1" applyFill="1" applyBorder="1" applyProtection="1">
      <protection locked="0"/>
    </xf>
    <xf numFmtId="164" fontId="31" fillId="7" borderId="223" xfId="0" applyNumberFormat="1" applyFont="1" applyFill="1" applyBorder="1" applyProtection="1">
      <protection locked="0"/>
    </xf>
    <xf numFmtId="168" fontId="31" fillId="7" borderId="29" xfId="15" applyNumberFormat="1" applyFont="1" applyFill="1" applyBorder="1" applyAlignment="1" applyProtection="1">
      <alignment horizontal="right"/>
      <protection locked="0"/>
    </xf>
    <xf numFmtId="168" fontId="31" fillId="7" borderId="227" xfId="15" applyNumberFormat="1" applyFont="1" applyFill="1" applyBorder="1" applyProtection="1">
      <protection locked="0"/>
    </xf>
    <xf numFmtId="0" fontId="31" fillId="7" borderId="228" xfId="0" applyFont="1" applyFill="1" applyBorder="1" applyProtection="1">
      <protection locked="0"/>
    </xf>
    <xf numFmtId="168" fontId="31" fillId="7" borderId="229" xfId="15" applyNumberFormat="1" applyFont="1" applyFill="1" applyBorder="1" applyProtection="1">
      <protection locked="0"/>
    </xf>
    <xf numFmtId="0" fontId="31" fillId="7" borderId="230" xfId="0" applyFont="1" applyFill="1" applyBorder="1" applyProtection="1">
      <protection locked="0"/>
    </xf>
    <xf numFmtId="0" fontId="31" fillId="5" borderId="230" xfId="0" applyFont="1" applyFill="1" applyBorder="1" applyProtection="1">
      <protection locked="0"/>
    </xf>
    <xf numFmtId="168" fontId="31" fillId="21" borderId="229" xfId="15" applyNumberFormat="1" applyFont="1" applyFill="1" applyBorder="1" applyProtection="1">
      <protection locked="0"/>
    </xf>
    <xf numFmtId="168" fontId="31" fillId="21" borderId="231" xfId="15" applyNumberFormat="1" applyFont="1" applyFill="1" applyBorder="1" applyProtection="1">
      <protection locked="0"/>
    </xf>
    <xf numFmtId="0" fontId="31" fillId="7" borderId="232" xfId="0" applyFont="1" applyFill="1" applyBorder="1" applyProtection="1">
      <protection locked="0"/>
    </xf>
    <xf numFmtId="0" fontId="31" fillId="7" borderId="233" xfId="0" applyFont="1" applyFill="1" applyBorder="1" applyProtection="1">
      <protection locked="0"/>
    </xf>
    <xf numFmtId="0" fontId="31" fillId="7" borderId="234" xfId="0" applyFont="1" applyFill="1" applyBorder="1" applyProtection="1">
      <protection locked="0"/>
    </xf>
    <xf numFmtId="0" fontId="31" fillId="5" borderId="234" xfId="0" applyFont="1" applyFill="1" applyBorder="1" applyProtection="1">
      <protection locked="0"/>
    </xf>
    <xf numFmtId="0" fontId="31" fillId="7" borderId="235" xfId="0" applyFont="1" applyFill="1" applyBorder="1" applyProtection="1">
      <protection locked="0"/>
    </xf>
    <xf numFmtId="168" fontId="31" fillId="21" borderId="96" xfId="15" applyNumberFormat="1" applyFont="1" applyFill="1" applyBorder="1" applyAlignment="1" applyProtection="1">
      <alignment horizontal="right"/>
      <protection locked="0"/>
    </xf>
    <xf numFmtId="168" fontId="31" fillId="7" borderId="28" xfId="15" applyNumberFormat="1" applyFont="1" applyFill="1" applyBorder="1" applyAlignment="1" applyProtection="1">
      <alignment horizontal="right"/>
      <protection locked="0"/>
    </xf>
    <xf numFmtId="168" fontId="31" fillId="21" borderId="231" xfId="15" applyNumberFormat="1" applyFont="1" applyFill="1" applyBorder="1" applyAlignment="1" applyProtection="1">
      <alignment horizontal="right"/>
      <protection locked="0"/>
    </xf>
    <xf numFmtId="168" fontId="31" fillId="7" borderId="221" xfId="15" applyNumberFormat="1" applyFont="1" applyFill="1" applyBorder="1" applyAlignment="1" applyProtection="1">
      <protection locked="0"/>
    </xf>
    <xf numFmtId="168" fontId="31" fillId="7" borderId="223" xfId="15" applyNumberFormat="1" applyFont="1" applyFill="1" applyBorder="1" applyAlignment="1" applyProtection="1">
      <protection locked="0"/>
    </xf>
    <xf numFmtId="164" fontId="7" fillId="8" borderId="223" xfId="1" applyNumberFormat="1" applyFont="1" applyFill="1" applyBorder="1"/>
    <xf numFmtId="164" fontId="7" fillId="8" borderId="225" xfId="1" applyNumberFormat="1" applyFont="1" applyFill="1" applyBorder="1"/>
    <xf numFmtId="0" fontId="31" fillId="7" borderId="177" xfId="0" applyFont="1" applyFill="1" applyBorder="1" applyProtection="1">
      <protection locked="0"/>
    </xf>
    <xf numFmtId="0" fontId="31" fillId="5" borderId="177" xfId="0" applyFont="1" applyFill="1" applyBorder="1" applyProtection="1">
      <protection locked="0"/>
    </xf>
    <xf numFmtId="164" fontId="7" fillId="8" borderId="236" xfId="1" applyNumberFormat="1" applyFont="1" applyFill="1" applyBorder="1" applyAlignment="1">
      <alignment horizontal="right"/>
    </xf>
    <xf numFmtId="168" fontId="31" fillId="7" borderId="225" xfId="15" applyNumberFormat="1" applyFont="1" applyFill="1" applyBorder="1" applyAlignment="1" applyProtection="1">
      <protection locked="0"/>
    </xf>
    <xf numFmtId="168" fontId="31" fillId="7" borderId="160" xfId="15" applyNumberFormat="1" applyFont="1" applyFill="1" applyBorder="1" applyProtection="1">
      <protection locked="0"/>
    </xf>
    <xf numFmtId="168" fontId="31" fillId="7" borderId="144" xfId="15" applyNumberFormat="1" applyFont="1" applyFill="1" applyBorder="1" applyProtection="1">
      <protection locked="0"/>
    </xf>
    <xf numFmtId="0" fontId="31" fillId="7" borderId="93" xfId="0" applyFont="1" applyFill="1" applyBorder="1" applyProtection="1">
      <protection locked="0"/>
    </xf>
    <xf numFmtId="168" fontId="31" fillId="21" borderId="229" xfId="15" applyNumberFormat="1" applyFont="1" applyFill="1" applyBorder="1" applyAlignment="1" applyProtection="1">
      <alignment horizontal="right"/>
      <protection locked="0"/>
    </xf>
    <xf numFmtId="0" fontId="7" fillId="7" borderId="228" xfId="12" applyFont="1" applyFill="1" applyBorder="1" applyAlignment="1" applyProtection="1">
      <alignment horizontal="left"/>
      <protection locked="0"/>
    </xf>
    <xf numFmtId="1" fontId="7" fillId="7" borderId="229" xfId="12" applyNumberFormat="1" applyFont="1" applyFill="1" applyBorder="1" applyAlignment="1" applyProtection="1">
      <alignment horizontal="right"/>
      <protection locked="0"/>
    </xf>
    <xf numFmtId="0" fontId="7" fillId="7" borderId="230" xfId="12" applyFont="1" applyFill="1" applyBorder="1" applyAlignment="1" applyProtection="1">
      <alignment horizontal="left"/>
      <protection locked="0"/>
    </xf>
    <xf numFmtId="170" fontId="7" fillId="7" borderId="231" xfId="12" applyNumberFormat="1" applyFont="1" applyFill="1" applyBorder="1" applyAlignment="1" applyProtection="1">
      <alignment horizontal="right"/>
      <protection locked="0"/>
    </xf>
    <xf numFmtId="0" fontId="7" fillId="7" borderId="232" xfId="12" applyFont="1" applyFill="1" applyBorder="1" applyAlignment="1" applyProtection="1">
      <alignment horizontal="left"/>
      <protection locked="0"/>
    </xf>
    <xf numFmtId="0" fontId="7" fillId="7" borderId="227" xfId="12" applyFont="1" applyFill="1" applyBorder="1" applyAlignment="1" applyProtection="1">
      <alignment horizontal="right"/>
      <protection locked="0"/>
    </xf>
    <xf numFmtId="0" fontId="7" fillId="7" borderId="229" xfId="12" applyFont="1" applyFill="1" applyBorder="1" applyAlignment="1" applyProtection="1">
      <alignment horizontal="right"/>
      <protection locked="0"/>
    </xf>
    <xf numFmtId="0" fontId="31" fillId="7" borderId="45" xfId="0" applyFont="1" applyFill="1" applyBorder="1" applyProtection="1">
      <protection locked="0"/>
    </xf>
    <xf numFmtId="0" fontId="31" fillId="7" borderId="54" xfId="0" applyFont="1" applyFill="1" applyBorder="1" applyProtection="1">
      <protection locked="0"/>
    </xf>
    <xf numFmtId="164" fontId="31" fillId="8" borderId="54" xfId="14" applyNumberFormat="1" applyFont="1" applyFill="1" applyBorder="1" applyAlignment="1">
      <alignment horizontal="right"/>
    </xf>
    <xf numFmtId="164" fontId="31" fillId="8" borderId="97" xfId="1" applyNumberFormat="1" applyFont="1" applyFill="1" applyBorder="1" applyAlignment="1">
      <alignment horizontal="right"/>
    </xf>
    <xf numFmtId="0" fontId="31" fillId="7" borderId="44" xfId="1" applyFont="1" applyFill="1" applyBorder="1" applyAlignment="1" applyProtection="1">
      <alignment horizontal="left"/>
      <protection locked="0"/>
    </xf>
    <xf numFmtId="164" fontId="31" fillId="8" borderId="108" xfId="1" applyNumberFormat="1" applyFont="1" applyFill="1" applyBorder="1" applyAlignment="1">
      <alignment horizontal="right"/>
    </xf>
    <xf numFmtId="0" fontId="31" fillId="7" borderId="97" xfId="1" applyFont="1" applyFill="1" applyBorder="1" applyAlignment="1" applyProtection="1">
      <alignment horizontal="left"/>
      <protection locked="0"/>
    </xf>
    <xf numFmtId="164" fontId="7" fillId="8" borderId="104" xfId="1" applyNumberFormat="1" applyFont="1" applyFill="1" applyBorder="1" applyAlignment="1">
      <alignment horizontal="right"/>
    </xf>
    <xf numFmtId="164" fontId="7" fillId="7" borderId="138" xfId="1" applyNumberFormat="1" applyFont="1" applyFill="1" applyBorder="1" applyAlignment="1" applyProtection="1">
      <alignment horizontal="right"/>
      <protection locked="0"/>
    </xf>
    <xf numFmtId="164" fontId="31" fillId="8" borderId="138" xfId="1" applyNumberFormat="1" applyFont="1" applyFill="1" applyBorder="1" applyAlignment="1">
      <alignment horizontal="right"/>
    </xf>
    <xf numFmtId="0" fontId="31" fillId="7" borderId="118" xfId="1" applyFont="1" applyFill="1" applyBorder="1" applyAlignment="1" applyProtection="1">
      <alignment horizontal="left"/>
      <protection locked="0"/>
    </xf>
    <xf numFmtId="164" fontId="7" fillId="7" borderId="107" xfId="1" applyNumberFormat="1" applyFont="1" applyFill="1" applyBorder="1" applyAlignment="1" applyProtection="1">
      <alignment horizontal="right"/>
      <protection locked="0"/>
    </xf>
    <xf numFmtId="2" fontId="7" fillId="7" borderId="63" xfId="14" applyNumberFormat="1" applyFont="1" applyFill="1" applyBorder="1" applyAlignment="1">
      <alignment horizontal="right"/>
    </xf>
    <xf numFmtId="2" fontId="7" fillId="7" borderId="63" xfId="1" applyNumberFormat="1" applyFont="1" applyFill="1" applyBorder="1" applyAlignment="1" applyProtection="1">
      <alignment horizontal="left"/>
      <protection locked="0"/>
    </xf>
    <xf numFmtId="165" fontId="7" fillId="7" borderId="35" xfId="14" applyNumberFormat="1" applyFont="1" applyFill="1" applyBorder="1" applyAlignment="1">
      <alignment horizontal="right"/>
    </xf>
    <xf numFmtId="1" fontId="7" fillId="7" borderId="35" xfId="14" applyNumberFormat="1" applyFont="1" applyFill="1" applyBorder="1" applyAlignment="1">
      <alignment horizontal="right"/>
    </xf>
    <xf numFmtId="165" fontId="7" fillId="7" borderId="63" xfId="14" applyNumberFormat="1" applyFont="1" applyFill="1" applyBorder="1" applyAlignment="1">
      <alignment horizontal="right"/>
    </xf>
    <xf numFmtId="164" fontId="7" fillId="7" borderId="63" xfId="14" applyNumberFormat="1" applyFont="1" applyFill="1" applyBorder="1" applyAlignment="1">
      <alignment horizontal="left"/>
    </xf>
    <xf numFmtId="0" fontId="7" fillId="20" borderId="35" xfId="0" applyFont="1" applyFill="1" applyBorder="1" applyAlignment="1">
      <alignment horizontal="left"/>
    </xf>
    <xf numFmtId="1" fontId="7" fillId="7" borderId="102" xfId="14" applyNumberFormat="1" applyFont="1" applyFill="1" applyBorder="1" applyAlignment="1" applyProtection="1">
      <alignment horizontal="right"/>
      <protection locked="0"/>
    </xf>
    <xf numFmtId="0" fontId="13" fillId="18" borderId="66" xfId="1" applyFont="1" applyFill="1" applyBorder="1"/>
    <xf numFmtId="0" fontId="0" fillId="18" borderId="56" xfId="1" applyFont="1" applyFill="1" applyBorder="1" applyAlignment="1">
      <alignment horizontal="center"/>
    </xf>
    <xf numFmtId="0" fontId="0" fillId="2" borderId="1" xfId="1" applyFont="1" applyFill="1" applyBorder="1" applyAlignment="1">
      <alignment horizontal="center"/>
    </xf>
    <xf numFmtId="0" fontId="8" fillId="2" borderId="155" xfId="1" applyFont="1" applyFill="1" applyBorder="1" applyAlignment="1">
      <alignment horizontal="center"/>
    </xf>
    <xf numFmtId="0" fontId="0" fillId="2" borderId="0" xfId="1" applyFont="1" applyFill="1" applyBorder="1" applyAlignment="1">
      <alignment horizontal="center"/>
    </xf>
    <xf numFmtId="0" fontId="16" fillId="18" borderId="60" xfId="1" applyFont="1" applyFill="1" applyBorder="1" applyAlignment="1">
      <alignment horizontal="center" vertical="center" wrapText="1"/>
    </xf>
    <xf numFmtId="0" fontId="8" fillId="2" borderId="51" xfId="1" applyFont="1" applyFill="1" applyBorder="1" applyAlignment="1">
      <alignment horizontal="center" vertical="center"/>
    </xf>
    <xf numFmtId="0" fontId="16" fillId="2" borderId="209" xfId="1" applyFont="1" applyFill="1" applyBorder="1" applyAlignment="1">
      <alignment horizontal="center" vertical="center"/>
    </xf>
    <xf numFmtId="0" fontId="8" fillId="2" borderId="67" xfId="1" applyFont="1" applyFill="1" applyBorder="1" applyAlignment="1">
      <alignment horizontal="center" vertical="center"/>
    </xf>
    <xf numFmtId="0" fontId="16" fillId="2" borderId="57" xfId="1" applyFont="1" applyFill="1" applyBorder="1" applyAlignment="1">
      <alignment horizontal="center" vertical="center"/>
    </xf>
    <xf numFmtId="0" fontId="16" fillId="18" borderId="50" xfId="1" applyFont="1" applyFill="1" applyBorder="1" applyAlignment="1">
      <alignment horizontal="center" vertical="center"/>
    </xf>
    <xf numFmtId="0" fontId="8" fillId="2" borderId="67" xfId="1" applyFont="1" applyFill="1" applyBorder="1" applyAlignment="1">
      <alignment horizontal="center" vertical="center" wrapText="1"/>
    </xf>
    <xf numFmtId="0" fontId="16" fillId="2" borderId="211" xfId="1" applyFont="1" applyFill="1" applyBorder="1" applyAlignment="1">
      <alignment horizontal="center" vertical="center"/>
    </xf>
    <xf numFmtId="0" fontId="8" fillId="2" borderId="207" xfId="1" applyFont="1" applyFill="1" applyBorder="1" applyAlignment="1">
      <alignment horizontal="center" vertical="center" wrapText="1"/>
    </xf>
    <xf numFmtId="0" fontId="8" fillId="2" borderId="61" xfId="1" applyFont="1" applyFill="1" applyBorder="1" applyAlignment="1">
      <alignment horizontal="center" vertical="center" wrapText="1"/>
    </xf>
    <xf numFmtId="0" fontId="16" fillId="2" borderId="67" xfId="1" applyFont="1" applyFill="1" applyBorder="1" applyAlignment="1">
      <alignment horizontal="center" vertical="center" wrapText="1"/>
    </xf>
    <xf numFmtId="0" fontId="16" fillId="2" borderId="61" xfId="1" applyFont="1" applyFill="1" applyBorder="1" applyAlignment="1">
      <alignment horizontal="center" vertical="center" wrapText="1"/>
    </xf>
    <xf numFmtId="0" fontId="16" fillId="2" borderId="207" xfId="1" applyFont="1" applyFill="1" applyBorder="1" applyAlignment="1">
      <alignment horizontal="center" vertical="center" wrapText="1"/>
    </xf>
    <xf numFmtId="0" fontId="8" fillId="2" borderId="26" xfId="1" applyFont="1" applyFill="1" applyBorder="1" applyAlignment="1">
      <alignment vertical="center"/>
    </xf>
    <xf numFmtId="0" fontId="16" fillId="2" borderId="34" xfId="1" applyFont="1" applyFill="1" applyBorder="1" applyAlignment="1">
      <alignment horizontal="center" vertical="center"/>
    </xf>
    <xf numFmtId="0" fontId="7" fillId="7" borderId="46" xfId="12" applyFont="1" applyFill="1" applyBorder="1" applyAlignment="1" applyProtection="1">
      <alignment horizontal="right"/>
      <protection locked="0"/>
    </xf>
    <xf numFmtId="0" fontId="7" fillId="7" borderId="104" xfId="12" applyFont="1" applyFill="1" applyBorder="1" applyAlignment="1" applyProtection="1">
      <alignment horizontal="right"/>
      <protection locked="0"/>
    </xf>
    <xf numFmtId="168" fontId="31" fillId="7" borderId="185" xfId="15" applyNumberFormat="1" applyFont="1" applyFill="1" applyBorder="1" applyAlignment="1" applyProtection="1">
      <protection locked="0"/>
    </xf>
    <xf numFmtId="168" fontId="31" fillId="7" borderId="187" xfId="15" applyNumberFormat="1" applyFont="1" applyFill="1" applyBorder="1" applyAlignment="1" applyProtection="1">
      <protection locked="0"/>
    </xf>
    <xf numFmtId="0" fontId="7" fillId="7" borderId="34" xfId="12" applyFont="1" applyFill="1" applyBorder="1" applyAlignment="1" applyProtection="1">
      <alignment horizontal="left"/>
      <protection locked="0"/>
    </xf>
    <xf numFmtId="0" fontId="20" fillId="0" borderId="0" xfId="11" applyAlignment="1">
      <alignment vertical="center"/>
    </xf>
    <xf numFmtId="0" fontId="26" fillId="2" borderId="81" xfId="0" applyFont="1" applyFill="1" applyBorder="1" applyAlignment="1">
      <alignment horizontal="center"/>
    </xf>
    <xf numFmtId="0" fontId="0" fillId="0" borderId="163" xfId="1" applyFont="1" applyBorder="1" applyAlignment="1">
      <alignment horizontal="center" wrapText="1"/>
    </xf>
    <xf numFmtId="0" fontId="0" fillId="0" borderId="125" xfId="1" applyFont="1" applyBorder="1" applyAlignment="1">
      <alignment horizontal="center" wrapText="1"/>
    </xf>
    <xf numFmtId="0" fontId="8" fillId="2" borderId="66" xfId="1" applyFont="1" applyFill="1" applyBorder="1" applyAlignment="1">
      <alignment horizontal="center"/>
    </xf>
    <xf numFmtId="0" fontId="23" fillId="0" borderId="56" xfId="1" applyFont="1" applyBorder="1" applyAlignment="1">
      <alignment horizontal="center"/>
    </xf>
    <xf numFmtId="0" fontId="14" fillId="2" borderId="66" xfId="1" applyFont="1" applyFill="1" applyBorder="1" applyAlignment="1">
      <alignment horizontal="center"/>
    </xf>
    <xf numFmtId="0" fontId="21" fillId="0" borderId="56" xfId="1" applyFont="1" applyBorder="1" applyAlignment="1">
      <alignment horizontal="center"/>
    </xf>
    <xf numFmtId="0" fontId="8" fillId="2" borderId="79" xfId="1" applyFont="1" applyFill="1" applyBorder="1" applyAlignment="1">
      <alignment horizontal="center" vertical="center" wrapText="1"/>
    </xf>
    <xf numFmtId="0" fontId="8" fillId="2" borderId="92" xfId="1" applyFont="1" applyFill="1" applyBorder="1" applyAlignment="1">
      <alignment horizontal="center" vertical="center" wrapText="1"/>
    </xf>
    <xf numFmtId="0" fontId="8" fillId="2" borderId="91" xfId="1" applyFont="1" applyFill="1" applyBorder="1" applyAlignment="1">
      <alignment horizontal="center" vertical="center" wrapText="1"/>
    </xf>
    <xf numFmtId="0" fontId="16" fillId="2" borderId="79" xfId="1" applyFont="1" applyFill="1" applyBorder="1" applyAlignment="1">
      <alignment horizontal="center" vertical="center"/>
    </xf>
    <xf numFmtId="0" fontId="16" fillId="2" borderId="92" xfId="1" applyFont="1" applyFill="1" applyBorder="1" applyAlignment="1">
      <alignment horizontal="center" vertical="center"/>
    </xf>
    <xf numFmtId="0" fontId="16" fillId="2" borderId="91" xfId="1" applyFont="1" applyFill="1" applyBorder="1" applyAlignment="1">
      <alignment horizontal="center" vertical="center"/>
    </xf>
    <xf numFmtId="0" fontId="0" fillId="0" borderId="92" xfId="1" applyFont="1" applyBorder="1" applyAlignment="1">
      <alignment vertical="center" wrapText="1"/>
    </xf>
    <xf numFmtId="0" fontId="0" fillId="0" borderId="91" xfId="1" applyFont="1" applyBorder="1" applyAlignment="1">
      <alignment vertical="center" wrapText="1"/>
    </xf>
    <xf numFmtId="0" fontId="8" fillId="2" borderId="20" xfId="1" applyFont="1" applyFill="1" applyBorder="1" applyAlignment="1">
      <alignment horizontal="center" wrapText="1"/>
    </xf>
    <xf numFmtId="0" fontId="0" fillId="0" borderId="164" xfId="1" applyFont="1" applyBorder="1" applyAlignment="1">
      <alignment horizontal="center" wrapText="1"/>
    </xf>
    <xf numFmtId="0" fontId="8" fillId="2" borderId="165" xfId="1" applyFont="1" applyFill="1" applyBorder="1" applyAlignment="1">
      <alignment horizontal="center"/>
    </xf>
    <xf numFmtId="0" fontId="0" fillId="0" borderId="134" xfId="0" applyBorder="1" applyAlignment="1">
      <alignment horizontal="center"/>
    </xf>
    <xf numFmtId="0" fontId="0" fillId="0" borderId="36" xfId="0" applyBorder="1" applyAlignment="1">
      <alignment horizontal="center"/>
    </xf>
    <xf numFmtId="0" fontId="8" fillId="2" borderId="163" xfId="1" applyFont="1" applyFill="1" applyBorder="1" applyAlignment="1">
      <alignment horizontal="center" vertical="center" wrapText="1"/>
    </xf>
    <xf numFmtId="0" fontId="0" fillId="0" borderId="166" xfId="0" applyBorder="1" applyAlignment="1">
      <alignment horizontal="center" vertical="center" wrapText="1"/>
    </xf>
    <xf numFmtId="0" fontId="0" fillId="0" borderId="125" xfId="0" applyBorder="1" applyAlignment="1">
      <alignment horizontal="center" vertical="center" wrapText="1"/>
    </xf>
    <xf numFmtId="0" fontId="8" fillId="2" borderId="167" xfId="1" applyFont="1" applyFill="1" applyBorder="1" applyAlignment="1">
      <alignment horizontal="center" wrapText="1"/>
    </xf>
    <xf numFmtId="0" fontId="8" fillId="2" borderId="11" xfId="1" applyFont="1" applyFill="1" applyBorder="1" applyAlignment="1">
      <alignment horizontal="center" wrapText="1"/>
    </xf>
    <xf numFmtId="0" fontId="8" fillId="2" borderId="170" xfId="1" applyFont="1" applyFill="1" applyBorder="1" applyAlignment="1">
      <alignment horizontal="center" wrapText="1"/>
    </xf>
    <xf numFmtId="0" fontId="8" fillId="2" borderId="171" xfId="1" applyFont="1" applyFill="1" applyBorder="1" applyAlignment="1">
      <alignment horizontal="center" wrapText="1"/>
    </xf>
    <xf numFmtId="0" fontId="8" fillId="2" borderId="74" xfId="1" applyFont="1" applyFill="1" applyBorder="1" applyAlignment="1">
      <alignment horizontal="center"/>
    </xf>
    <xf numFmtId="0" fontId="8" fillId="2" borderId="108" xfId="1" applyFont="1" applyFill="1" applyBorder="1" applyAlignment="1">
      <alignment horizontal="center" wrapText="1"/>
    </xf>
    <xf numFmtId="0" fontId="0" fillId="0" borderId="67" xfId="1" applyFont="1" applyBorder="1" applyAlignment="1">
      <alignment horizontal="center" wrapText="1"/>
    </xf>
    <xf numFmtId="0" fontId="8" fillId="2" borderId="168" xfId="1" applyFont="1" applyFill="1" applyBorder="1" applyAlignment="1">
      <alignment horizontal="center" vertical="center" wrapText="1"/>
    </xf>
    <xf numFmtId="0" fontId="8" fillId="2" borderId="169" xfId="1" applyFont="1" applyFill="1" applyBorder="1" applyAlignment="1">
      <alignment horizontal="center" vertical="center" wrapText="1"/>
    </xf>
    <xf numFmtId="0" fontId="8" fillId="2" borderId="101" xfId="1" applyFont="1" applyFill="1" applyBorder="1" applyAlignment="1">
      <alignment horizontal="center" vertical="center" wrapText="1"/>
    </xf>
    <xf numFmtId="0" fontId="9" fillId="2" borderId="58" xfId="1" applyFont="1" applyFill="1" applyBorder="1" applyAlignment="1">
      <alignment horizontal="left"/>
    </xf>
    <xf numFmtId="0" fontId="0" fillId="0" borderId="47" xfId="1" applyFont="1" applyBorder="1" applyAlignment="1"/>
    <xf numFmtId="0" fontId="0" fillId="0" borderId="59" xfId="1" applyFont="1" applyBorder="1" applyAlignment="1"/>
    <xf numFmtId="0" fontId="9" fillId="2" borderId="60" xfId="1" applyFont="1" applyFill="1" applyBorder="1" applyAlignment="1">
      <alignment horizontal="left"/>
    </xf>
    <xf numFmtId="0" fontId="0" fillId="2" borderId="61" xfId="1" applyFont="1" applyFill="1" applyBorder="1" applyAlignment="1"/>
    <xf numFmtId="0" fontId="0" fillId="2" borderId="53" xfId="1" applyFont="1" applyFill="1" applyBorder="1" applyAlignment="1"/>
    <xf numFmtId="0" fontId="8" fillId="2" borderId="138" xfId="1" applyFont="1" applyFill="1" applyBorder="1" applyAlignment="1">
      <alignment horizontal="center" wrapText="1"/>
    </xf>
    <xf numFmtId="0" fontId="0" fillId="0" borderId="51" xfId="1" applyFont="1" applyBorder="1" applyAlignment="1">
      <alignment horizontal="center" wrapText="1"/>
    </xf>
    <xf numFmtId="0" fontId="8" fillId="2" borderId="163" xfId="1" applyFont="1" applyFill="1" applyBorder="1" applyAlignment="1">
      <alignment horizontal="center" wrapText="1"/>
    </xf>
    <xf numFmtId="0" fontId="8" fillId="2" borderId="125" xfId="1" applyFont="1" applyFill="1" applyBorder="1" applyAlignment="1">
      <alignment horizontal="center" wrapText="1"/>
    </xf>
    <xf numFmtId="0" fontId="8" fillId="2" borderId="125" xfId="1" applyFont="1" applyFill="1" applyBorder="1" applyAlignment="1">
      <alignment horizontal="center" vertical="center" wrapText="1"/>
    </xf>
    <xf numFmtId="0" fontId="8" fillId="2" borderId="146" xfId="1" applyFont="1" applyFill="1" applyBorder="1" applyAlignment="1">
      <alignment horizontal="center" vertical="center" wrapText="1"/>
    </xf>
    <xf numFmtId="0" fontId="8" fillId="2" borderId="83" xfId="1" applyFont="1" applyFill="1" applyBorder="1" applyAlignment="1">
      <alignment horizontal="center" vertical="center" wrapText="1"/>
    </xf>
    <xf numFmtId="0" fontId="8" fillId="2" borderId="166" xfId="1" applyFont="1" applyFill="1" applyBorder="1" applyAlignment="1">
      <alignment horizontal="center" wrapText="1"/>
    </xf>
    <xf numFmtId="0" fontId="8" fillId="2" borderId="58" xfId="1" applyFont="1" applyFill="1" applyBorder="1" applyAlignment="1">
      <alignment horizontal="center" vertical="center" wrapText="1"/>
    </xf>
    <xf numFmtId="0" fontId="8" fillId="2" borderId="59" xfId="1" applyFont="1" applyFill="1" applyBorder="1" applyAlignment="1">
      <alignment horizontal="center" vertical="center" wrapText="1"/>
    </xf>
    <xf numFmtId="0" fontId="8" fillId="2" borderId="60" xfId="1" applyFont="1" applyFill="1" applyBorder="1" applyAlignment="1">
      <alignment horizontal="center" vertical="center" wrapText="1"/>
    </xf>
    <xf numFmtId="0" fontId="8" fillId="2" borderId="53" xfId="1" applyFont="1" applyFill="1" applyBorder="1" applyAlignment="1">
      <alignment horizontal="center" vertical="center" wrapText="1"/>
    </xf>
    <xf numFmtId="0" fontId="0" fillId="0" borderId="59" xfId="1" applyFont="1" applyBorder="1" applyAlignment="1">
      <alignment horizontal="center" vertical="center" wrapText="1"/>
    </xf>
    <xf numFmtId="0" fontId="0" fillId="0" borderId="60" xfId="1" applyFont="1" applyBorder="1" applyAlignment="1">
      <alignment horizontal="center" vertical="center" wrapText="1"/>
    </xf>
    <xf numFmtId="0" fontId="0" fillId="0" borderId="53" xfId="1" applyFont="1" applyBorder="1" applyAlignment="1">
      <alignment horizontal="center" vertical="center" wrapText="1"/>
    </xf>
    <xf numFmtId="0" fontId="8" fillId="2" borderId="118" xfId="1" applyFont="1" applyFill="1" applyBorder="1" applyAlignment="1">
      <alignment horizontal="center" wrapText="1"/>
    </xf>
    <xf numFmtId="0" fontId="8" fillId="2" borderId="126" xfId="1" applyFont="1" applyFill="1" applyBorder="1" applyAlignment="1">
      <alignment horizontal="center" wrapText="1"/>
    </xf>
    <xf numFmtId="0" fontId="8" fillId="2" borderId="65" xfId="1" applyFont="1" applyFill="1" applyBorder="1" applyAlignment="1">
      <alignment horizontal="center"/>
    </xf>
    <xf numFmtId="0" fontId="8" fillId="2" borderId="69" xfId="1" applyFont="1" applyFill="1" applyBorder="1" applyAlignment="1">
      <alignment horizontal="center"/>
    </xf>
    <xf numFmtId="0" fontId="0" fillId="0" borderId="202" xfId="1" applyFont="1" applyBorder="1" applyAlignment="1">
      <alignment horizontal="center" wrapText="1"/>
    </xf>
    <xf numFmtId="0" fontId="0" fillId="0" borderId="203" xfId="1" applyFont="1" applyBorder="1" applyAlignment="1">
      <alignment horizontal="center" wrapText="1"/>
    </xf>
    <xf numFmtId="0" fontId="0" fillId="0" borderId="97" xfId="1" applyFont="1" applyBorder="1" applyAlignment="1">
      <alignment horizontal="center"/>
    </xf>
    <xf numFmtId="0" fontId="8" fillId="2" borderId="134" xfId="1" applyFont="1" applyFill="1" applyBorder="1" applyAlignment="1">
      <alignment horizontal="center"/>
    </xf>
    <xf numFmtId="0" fontId="8" fillId="2" borderId="36" xfId="1" applyFont="1" applyFill="1" applyBorder="1" applyAlignment="1">
      <alignment horizontal="center"/>
    </xf>
    <xf numFmtId="0" fontId="7" fillId="7" borderId="121" xfId="1" applyFont="1" applyFill="1" applyBorder="1" applyAlignment="1" applyProtection="1">
      <alignment horizontal="center"/>
      <protection locked="0"/>
    </xf>
    <xf numFmtId="0" fontId="7" fillId="7" borderId="125" xfId="1" applyFont="1" applyFill="1" applyBorder="1" applyAlignment="1" applyProtection="1">
      <alignment horizontal="center"/>
      <protection locked="0"/>
    </xf>
    <xf numFmtId="0" fontId="7" fillId="7" borderId="215" xfId="1" applyFont="1" applyFill="1" applyBorder="1" applyAlignment="1" applyProtection="1">
      <alignment horizontal="center"/>
      <protection locked="0"/>
    </xf>
    <xf numFmtId="0" fontId="7" fillId="7" borderId="214" xfId="1" applyFont="1" applyFill="1" applyBorder="1" applyAlignment="1" applyProtection="1">
      <alignment horizontal="center"/>
      <protection locked="0"/>
    </xf>
    <xf numFmtId="0" fontId="7" fillId="7" borderId="47" xfId="1" applyFont="1" applyFill="1" applyBorder="1" applyAlignment="1" applyProtection="1">
      <alignment horizontal="center"/>
      <protection locked="0"/>
    </xf>
    <xf numFmtId="0" fontId="8" fillId="2" borderId="76" xfId="1" applyFont="1" applyFill="1" applyBorder="1" applyAlignment="1">
      <alignment horizontal="center"/>
    </xf>
    <xf numFmtId="0" fontId="30" fillId="7" borderId="163" xfId="1" applyFont="1" applyFill="1" applyBorder="1" applyAlignment="1" applyProtection="1">
      <alignment horizontal="center"/>
      <protection locked="0"/>
    </xf>
    <xf numFmtId="0" fontId="30" fillId="7" borderId="160" xfId="1" applyFont="1" applyFill="1" applyBorder="1" applyAlignment="1" applyProtection="1">
      <alignment horizontal="center"/>
      <protection locked="0"/>
    </xf>
    <xf numFmtId="0" fontId="30" fillId="7" borderId="121" xfId="1" applyFont="1" applyFill="1" applyBorder="1" applyAlignment="1" applyProtection="1">
      <alignment horizontal="center"/>
      <protection locked="0"/>
    </xf>
    <xf numFmtId="0" fontId="0" fillId="0" borderId="69" xfId="1" applyFont="1" applyBorder="1" applyAlignment="1">
      <alignment horizontal="center"/>
    </xf>
    <xf numFmtId="0" fontId="16" fillId="7" borderId="45" xfId="12" applyFont="1" applyFill="1" applyBorder="1" applyAlignment="1" applyProtection="1">
      <alignment horizontal="center"/>
      <protection locked="0"/>
    </xf>
    <xf numFmtId="0" fontId="26" fillId="0" borderId="48" xfId="12" applyFont="1" applyBorder="1" applyAlignment="1" applyProtection="1">
      <alignment horizontal="center"/>
      <protection locked="0"/>
    </xf>
    <xf numFmtId="0" fontId="16" fillId="7" borderId="48" xfId="12" applyFont="1" applyFill="1" applyBorder="1" applyAlignment="1" applyProtection="1">
      <alignment horizontal="center"/>
      <protection locked="0"/>
    </xf>
    <xf numFmtId="0" fontId="26" fillId="0" borderId="121" xfId="12" applyFont="1" applyBorder="1" applyAlignment="1" applyProtection="1">
      <alignment horizontal="center"/>
      <protection locked="0"/>
    </xf>
    <xf numFmtId="0" fontId="26" fillId="0" borderId="40" xfId="12" applyFont="1" applyBorder="1" applyAlignment="1" applyProtection="1">
      <alignment horizontal="center"/>
      <protection locked="0"/>
    </xf>
    <xf numFmtId="0" fontId="16" fillId="2" borderId="122" xfId="1" applyFont="1" applyFill="1" applyBorder="1" applyAlignment="1">
      <alignment horizontal="center" vertical="center" wrapText="1"/>
    </xf>
    <xf numFmtId="0" fontId="16" fillId="2" borderId="142" xfId="1" applyFont="1" applyFill="1" applyBorder="1" applyAlignment="1">
      <alignment horizontal="center" vertical="center" wrapText="1"/>
    </xf>
    <xf numFmtId="0" fontId="0" fillId="0" borderId="237" xfId="1" applyFont="1" applyBorder="1" applyAlignment="1">
      <alignment horizontal="center"/>
    </xf>
    <xf numFmtId="0" fontId="8" fillId="2" borderId="163" xfId="1" applyFont="1" applyFill="1" applyBorder="1" applyAlignment="1">
      <alignment horizontal="center"/>
    </xf>
    <xf numFmtId="0" fontId="0" fillId="0" borderId="166" xfId="1" applyFont="1" applyBorder="1" applyAlignment="1">
      <alignment horizontal="center"/>
    </xf>
    <xf numFmtId="0" fontId="0" fillId="0" borderId="238" xfId="1" applyFont="1" applyBorder="1" applyAlignment="1">
      <alignment horizontal="center"/>
    </xf>
    <xf numFmtId="0" fontId="8" fillId="2" borderId="155" xfId="1" applyFont="1" applyFill="1" applyBorder="1" applyAlignment="1">
      <alignment horizontal="center"/>
    </xf>
    <xf numFmtId="0" fontId="0" fillId="0" borderId="0" xfId="1" applyFont="1" applyBorder="1" applyAlignment="1">
      <alignment horizontal="center"/>
    </xf>
    <xf numFmtId="0" fontId="16" fillId="2" borderId="65" xfId="1" applyFont="1" applyFill="1" applyBorder="1" applyAlignment="1">
      <alignment horizontal="center"/>
    </xf>
    <xf numFmtId="0" fontId="4" fillId="0" borderId="69" xfId="1" applyFont="1" applyBorder="1" applyAlignment="1">
      <alignment horizontal="center"/>
    </xf>
    <xf numFmtId="0" fontId="8" fillId="2" borderId="58" xfId="11" applyFont="1" applyFill="1" applyBorder="1" applyAlignment="1">
      <alignment horizontal="center"/>
    </xf>
    <xf numFmtId="0" fontId="8" fillId="2" borderId="59" xfId="11" applyFont="1" applyFill="1" applyBorder="1" applyAlignment="1">
      <alignment horizontal="center"/>
    </xf>
    <xf numFmtId="0" fontId="8" fillId="2" borderId="66" xfId="11" applyFont="1" applyFill="1" applyBorder="1" applyAlignment="1">
      <alignment horizontal="center"/>
    </xf>
    <xf numFmtId="0" fontId="8" fillId="2" borderId="56" xfId="11" applyFont="1" applyFill="1" applyBorder="1" applyAlignment="1">
      <alignment horizontal="center"/>
    </xf>
    <xf numFmtId="0" fontId="20" fillId="0" borderId="202" xfId="11" applyBorder="1" applyAlignment="1">
      <alignment horizontal="center" wrapText="1"/>
    </xf>
    <xf numFmtId="0" fontId="20" fillId="0" borderId="203" xfId="11" applyBorder="1" applyAlignment="1">
      <alignment horizontal="center" wrapText="1"/>
    </xf>
    <xf numFmtId="0" fontId="20" fillId="0" borderId="119" xfId="11" applyBorder="1" applyAlignment="1">
      <alignment horizontal="center" wrapText="1"/>
    </xf>
    <xf numFmtId="0" fontId="20" fillId="0" borderId="144" xfId="11" applyBorder="1" applyAlignment="1">
      <alignment horizontal="center" wrapText="1"/>
    </xf>
    <xf numFmtId="0" fontId="8" fillId="2" borderId="76" xfId="11" applyFont="1" applyFill="1" applyBorder="1" applyAlignment="1">
      <alignment horizontal="center" vertical="center"/>
    </xf>
    <xf numFmtId="0" fontId="20" fillId="0" borderId="69" xfId="11" applyBorder="1" applyAlignment="1">
      <alignment horizontal="center" vertical="center"/>
    </xf>
    <xf numFmtId="0" fontId="8" fillId="2" borderId="76" xfId="11" applyFont="1" applyFill="1" applyBorder="1" applyAlignment="1">
      <alignment horizontal="center" wrapText="1"/>
    </xf>
    <xf numFmtId="0" fontId="20" fillId="0" borderId="68" xfId="11" applyBorder="1" applyAlignment="1">
      <alignment horizontal="center" wrapText="1"/>
    </xf>
    <xf numFmtId="0" fontId="8" fillId="2" borderId="74" xfId="11" applyFont="1" applyFill="1" applyBorder="1" applyAlignment="1">
      <alignment horizontal="center"/>
    </xf>
    <xf numFmtId="0" fontId="20" fillId="0" borderId="134" xfId="11" applyBorder="1" applyAlignment="1">
      <alignment horizontal="center"/>
    </xf>
    <xf numFmtId="0" fontId="20" fillId="0" borderId="36" xfId="11" applyBorder="1" applyAlignment="1">
      <alignment horizontal="center"/>
    </xf>
    <xf numFmtId="0" fontId="8" fillId="2" borderId="65" xfId="11" applyFont="1" applyFill="1" applyBorder="1" applyAlignment="1">
      <alignment horizontal="center" vertical="center"/>
    </xf>
    <xf numFmtId="0" fontId="20" fillId="2" borderId="68" xfId="11" applyFill="1" applyBorder="1" applyAlignment="1">
      <alignment horizontal="center" vertical="center"/>
    </xf>
    <xf numFmtId="0" fontId="8" fillId="2" borderId="65" xfId="11" applyFont="1" applyFill="1" applyBorder="1" applyAlignment="1">
      <alignment horizontal="center" wrapText="1"/>
    </xf>
    <xf numFmtId="0" fontId="8" fillId="2" borderId="97" xfId="11" applyFont="1" applyFill="1" applyBorder="1" applyAlignment="1">
      <alignment horizontal="center" wrapText="1"/>
    </xf>
    <xf numFmtId="0" fontId="8" fillId="2" borderId="117" xfId="11" applyFont="1" applyFill="1" applyBorder="1" applyAlignment="1">
      <alignment horizontal="center" wrapText="1"/>
    </xf>
    <xf numFmtId="0" fontId="8" fillId="2" borderId="68" xfId="11" applyFont="1" applyFill="1" applyBorder="1" applyAlignment="1">
      <alignment horizontal="center" wrapText="1"/>
    </xf>
    <xf numFmtId="0" fontId="20" fillId="0" borderId="68" xfId="11" applyBorder="1" applyAlignment="1">
      <alignment horizontal="center" vertical="center"/>
    </xf>
    <xf numFmtId="0" fontId="8" fillId="2" borderId="65" xfId="11" applyFont="1" applyFill="1" applyBorder="1" applyAlignment="1">
      <alignment horizontal="center" vertical="center" wrapText="1"/>
    </xf>
    <xf numFmtId="0" fontId="20" fillId="0" borderId="68" xfId="11" applyBorder="1" applyAlignment="1">
      <alignment horizontal="center" vertical="center" wrapText="1"/>
    </xf>
    <xf numFmtId="0" fontId="20" fillId="0" borderId="208" xfId="11" applyBorder="1" applyAlignment="1">
      <alignment horizontal="center" wrapText="1"/>
    </xf>
    <xf numFmtId="0" fontId="4" fillId="0" borderId="202" xfId="0" applyFont="1" applyBorder="1" applyAlignment="1">
      <alignment horizontal="center" wrapText="1"/>
    </xf>
    <xf numFmtId="0" fontId="4" fillId="0" borderId="203" xfId="0" applyFont="1" applyBorder="1" applyAlignment="1">
      <alignment horizontal="center" wrapText="1"/>
    </xf>
    <xf numFmtId="0" fontId="31" fillId="7" borderId="239" xfId="0" applyFont="1" applyFill="1" applyBorder="1" applyProtection="1">
      <protection locked="0"/>
    </xf>
    <xf numFmtId="0" fontId="31" fillId="7" borderId="240" xfId="0" applyFont="1" applyFill="1" applyBorder="1" applyProtection="1">
      <protection locked="0"/>
    </xf>
    <xf numFmtId="168" fontId="31" fillId="7" borderId="241" xfId="15" applyNumberFormat="1" applyFont="1" applyFill="1" applyBorder="1" applyAlignment="1" applyProtection="1">
      <alignment horizontal="right"/>
      <protection locked="0"/>
    </xf>
  </cellXfs>
  <cellStyles count="31">
    <cellStyle name="%" xfId="1" xr:uid="{00000000-0005-0000-0000-000000000000}"/>
    <cellStyle name="% 2" xfId="14" xr:uid="{00000000-0005-0000-0000-000001000000}"/>
    <cellStyle name="%_E1" xfId="2" xr:uid="{00000000-0005-0000-0000-000002000000}"/>
    <cellStyle name="%_E10" xfId="3" xr:uid="{00000000-0005-0000-0000-000003000000}"/>
    <cellStyle name="%_E11" xfId="4" xr:uid="{00000000-0005-0000-0000-000004000000}"/>
    <cellStyle name="%_E2" xfId="5" xr:uid="{00000000-0005-0000-0000-000005000000}"/>
    <cellStyle name="%_E3" xfId="17" xr:uid="{00000000-0005-0000-0000-000006000000}"/>
    <cellStyle name="%_E4" xfId="6" xr:uid="{00000000-0005-0000-0000-000007000000}"/>
    <cellStyle name="%_E6" xfId="7" xr:uid="{00000000-0005-0000-0000-000008000000}"/>
    <cellStyle name="%_E7" xfId="8" xr:uid="{00000000-0005-0000-0000-000009000000}"/>
    <cellStyle name="%_E8" xfId="9" xr:uid="{00000000-0005-0000-0000-00000A000000}"/>
    <cellStyle name="%_E9" xfId="10" xr:uid="{00000000-0005-0000-0000-00000B000000}"/>
    <cellStyle name="Comma" xfId="15" builtinId="3"/>
    <cellStyle name="Comma 2" xfId="19" xr:uid="{00000000-0005-0000-0000-00000D000000}"/>
    <cellStyle name="Comma 2 2" xfId="20" xr:uid="{00000000-0005-0000-0000-00000E000000}"/>
    <cellStyle name="Comma 3" xfId="21" xr:uid="{00000000-0005-0000-0000-00000F000000}"/>
    <cellStyle name="Comma 4" xfId="22" xr:uid="{00000000-0005-0000-0000-000010000000}"/>
    <cellStyle name="Normal" xfId="0" builtinId="0"/>
    <cellStyle name="Normal 2" xfId="11" xr:uid="{00000000-0005-0000-0000-000012000000}"/>
    <cellStyle name="Normal 2 2" xfId="12" xr:uid="{00000000-0005-0000-0000-000013000000}"/>
    <cellStyle name="Normal 3" xfId="23" xr:uid="{00000000-0005-0000-0000-000014000000}"/>
    <cellStyle name="Normal 3 2" xfId="24" xr:uid="{00000000-0005-0000-0000-000015000000}"/>
    <cellStyle name="Normal 4" xfId="25" xr:uid="{00000000-0005-0000-0000-000016000000}"/>
    <cellStyle name="Normal 4 2" xfId="29" xr:uid="{00000000-0005-0000-0000-000017000000}"/>
    <cellStyle name="Normal 4 3" xfId="30" xr:uid="{00000000-0005-0000-0000-000018000000}"/>
    <cellStyle name="Normal 5" xfId="18" xr:uid="{00000000-0005-0000-0000-000019000000}"/>
    <cellStyle name="Normal_SECTION E TABLES v11 - UNPROTECTED" xfId="13" xr:uid="{00000000-0005-0000-0000-00001A000000}"/>
    <cellStyle name="Percent" xfId="16" builtinId="5"/>
    <cellStyle name="Percent 2" xfId="26" xr:uid="{00000000-0005-0000-0000-00001C000000}"/>
    <cellStyle name="Percent 3" xfId="27" xr:uid="{00000000-0005-0000-0000-00001D000000}"/>
    <cellStyle name="Percent 4" xfId="28" xr:uid="{00000000-0005-0000-0000-00001E000000}"/>
  </cellStyles>
  <dxfs count="0"/>
  <tableStyles count="0" defaultTableStyle="TableStyleMedium9" defaultPivotStyle="PivotStyleLight16"/>
  <colors>
    <mruColors>
      <color rgb="FFFFFF99"/>
      <color rgb="FFFF99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279400</xdr:colOff>
      <xdr:row>0</xdr:row>
      <xdr:rowOff>127000</xdr:rowOff>
    </xdr:from>
    <xdr:to>
      <xdr:col>9</xdr:col>
      <xdr:colOff>274955</xdr:colOff>
      <xdr:row>2</xdr:row>
      <xdr:rowOff>209859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DE884FB4-36B9-4A28-A6F5-CDAADA0A9C66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70550" y="127000"/>
          <a:ext cx="2037080" cy="5908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193222</xdr:colOff>
      <xdr:row>0</xdr:row>
      <xdr:rowOff>136979</xdr:rowOff>
    </xdr:from>
    <xdr:to>
      <xdr:col>10</xdr:col>
      <xdr:colOff>159749</xdr:colOff>
      <xdr:row>2</xdr:row>
      <xdr:rowOff>218250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30E7770C-8555-4B77-9188-7D07D08739AD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7772" y="136979"/>
          <a:ext cx="2037080" cy="5892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0</xdr:row>
      <xdr:rowOff>114300</xdr:rowOff>
    </xdr:from>
    <xdr:to>
      <xdr:col>25</xdr:col>
      <xdr:colOff>0</xdr:colOff>
      <xdr:row>3</xdr:row>
      <xdr:rowOff>47625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200-0000570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69875" y="11430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95250</xdr:colOff>
      <xdr:row>0</xdr:row>
      <xdr:rowOff>158750</xdr:rowOff>
    </xdr:from>
    <xdr:to>
      <xdr:col>6</xdr:col>
      <xdr:colOff>751205</xdr:colOff>
      <xdr:row>2</xdr:row>
      <xdr:rowOff>236193</xdr:rowOff>
    </xdr:to>
    <xdr:pic>
      <xdr:nvPicPr>
        <xdr:cNvPr id="4" name="Picture 3" descr="A picture containing text, light&#10;&#10;Description automatically generated">
          <a:extLst>
            <a:ext uri="{FF2B5EF4-FFF2-40B4-BE49-F238E27FC236}">
              <a16:creationId xmlns:a16="http://schemas.microsoft.com/office/drawing/2014/main" id="{0E5E0A1A-8613-47A6-8541-A0DC45C62B15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78550" y="158750"/>
          <a:ext cx="2037080" cy="5886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666750</xdr:colOff>
      <xdr:row>0</xdr:row>
      <xdr:rowOff>133350</xdr:rowOff>
    </xdr:from>
    <xdr:to>
      <xdr:col>9</xdr:col>
      <xdr:colOff>392430</xdr:colOff>
      <xdr:row>2</xdr:row>
      <xdr:rowOff>216209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3657A040-D21C-4D16-BF93-5BBCCEF0C96C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32500" y="133350"/>
          <a:ext cx="2037080" cy="59085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196850</xdr:colOff>
      <xdr:row>0</xdr:row>
      <xdr:rowOff>120650</xdr:rowOff>
    </xdr:from>
    <xdr:to>
      <xdr:col>8</xdr:col>
      <xdr:colOff>274955</xdr:colOff>
      <xdr:row>2</xdr:row>
      <xdr:rowOff>200334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893F8090-46AD-4E85-9F78-3DEE6AB6FB9C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29350" y="120650"/>
          <a:ext cx="2037080" cy="59085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228600</xdr:colOff>
      <xdr:row>0</xdr:row>
      <xdr:rowOff>120650</xdr:rowOff>
    </xdr:from>
    <xdr:to>
      <xdr:col>7</xdr:col>
      <xdr:colOff>763200</xdr:colOff>
      <xdr:row>2</xdr:row>
      <xdr:rowOff>208178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B2512B94-623F-4ABD-9D11-43E733078F07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88050" y="120650"/>
          <a:ext cx="2033905" cy="59552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261471</xdr:colOff>
      <xdr:row>0</xdr:row>
      <xdr:rowOff>131856</xdr:rowOff>
    </xdr:from>
    <xdr:to>
      <xdr:col>8</xdr:col>
      <xdr:colOff>390376</xdr:colOff>
      <xdr:row>2</xdr:row>
      <xdr:rowOff>214155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0AE493B3-6364-4D14-AF00-51E69F351EBF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95521" y="131856"/>
          <a:ext cx="2033905" cy="5902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539750</xdr:colOff>
      <xdr:row>0</xdr:row>
      <xdr:rowOff>146050</xdr:rowOff>
    </xdr:from>
    <xdr:to>
      <xdr:col>7</xdr:col>
      <xdr:colOff>451448</xdr:colOff>
      <xdr:row>2</xdr:row>
      <xdr:rowOff>228909</xdr:rowOff>
    </xdr:to>
    <xdr:pic>
      <xdr:nvPicPr>
        <xdr:cNvPr id="3" name="Picture 2" descr="A picture containing text, light&#10;&#10;Description automatically generated">
          <a:extLst>
            <a:ext uri="{FF2B5EF4-FFF2-40B4-BE49-F238E27FC236}">
              <a16:creationId xmlns:a16="http://schemas.microsoft.com/office/drawing/2014/main" id="{5CD643BB-FFB9-44B8-B6DA-5EF0924FA09E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18200" y="146050"/>
          <a:ext cx="2038948" cy="59085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400050</xdr:colOff>
      <xdr:row>0</xdr:row>
      <xdr:rowOff>133350</xdr:rowOff>
    </xdr:from>
    <xdr:to>
      <xdr:col>7</xdr:col>
      <xdr:colOff>235548</xdr:colOff>
      <xdr:row>2</xdr:row>
      <xdr:rowOff>216209</xdr:rowOff>
    </xdr:to>
    <xdr:pic>
      <xdr:nvPicPr>
        <xdr:cNvPr id="4" name="Picture 3" descr="A picture containing text, light&#10;&#10;Description automatically generated">
          <a:extLst>
            <a:ext uri="{FF2B5EF4-FFF2-40B4-BE49-F238E27FC236}">
              <a16:creationId xmlns:a16="http://schemas.microsoft.com/office/drawing/2014/main" id="{58E6AE4A-58DA-4BC2-9C79-4D80FD93EE3C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29300" y="133350"/>
          <a:ext cx="2038948" cy="5908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530"/>
  <sheetViews>
    <sheetView tabSelected="1" zoomScaleNormal="100" workbookViewId="0">
      <selection sqref="A1:XFD1048576"/>
    </sheetView>
  </sheetViews>
  <sheetFormatPr defaultColWidth="9.26953125" defaultRowHeight="12.5"/>
  <cols>
    <col min="1" max="1" width="14" style="23" customWidth="1"/>
    <col min="2" max="2" width="46.7265625" style="23" customWidth="1"/>
    <col min="3" max="3" width="11.453125" style="25" customWidth="1"/>
    <col min="4" max="4" width="7.7265625" style="25" customWidth="1"/>
    <col min="5" max="5" width="1.7265625" style="23" customWidth="1"/>
    <col min="6" max="6" width="10.81640625" style="23" customWidth="1"/>
    <col min="7" max="7" width="4.7265625" style="23" customWidth="1"/>
    <col min="8" max="8" width="9" style="23" customWidth="1"/>
    <col min="9" max="9" width="4.7265625" style="23" customWidth="1"/>
    <col min="10" max="10" width="10.453125" style="23" customWidth="1"/>
    <col min="11" max="11" width="4.7265625" style="23" customWidth="1"/>
    <col min="12" max="12" width="8.7265625" style="23" customWidth="1"/>
    <col min="13" max="13" width="4.7265625" style="23" customWidth="1"/>
    <col min="14" max="14" width="8.7265625" style="23" customWidth="1"/>
    <col min="15" max="15" width="4.7265625" style="23" customWidth="1"/>
    <col min="16" max="16" width="10.7265625" style="23" customWidth="1"/>
    <col min="17" max="17" width="4.7265625" style="23" customWidth="1"/>
    <col min="18" max="18" width="10.54296875" style="23" customWidth="1"/>
    <col min="19" max="19" width="4.7265625" style="23" customWidth="1"/>
    <col min="20" max="20" width="12.26953125" style="23" customWidth="1"/>
    <col min="21" max="21" width="5.54296875" style="23" customWidth="1"/>
    <col min="22" max="22" width="10" style="23" customWidth="1"/>
    <col min="23" max="23" width="6" style="23" customWidth="1"/>
    <col min="24" max="24" width="12.7265625" style="23" customWidth="1"/>
    <col min="25" max="25" width="4.7265625" style="23" customWidth="1"/>
    <col min="26" max="26" width="10.453125" style="23" customWidth="1"/>
    <col min="27" max="27" width="4.7265625" style="23" customWidth="1"/>
    <col min="28" max="28" width="11.26953125" style="23" customWidth="1"/>
    <col min="29" max="29" width="4.7265625" style="23" customWidth="1"/>
    <col min="30" max="30" width="10.453125" style="23" customWidth="1"/>
    <col min="31" max="31" width="4.7265625" style="23" customWidth="1"/>
    <col min="32" max="32" width="10.453125" style="23" customWidth="1"/>
    <col min="33" max="33" width="4.7265625" style="23" customWidth="1"/>
    <col min="34" max="34" width="10.453125" style="23" customWidth="1"/>
    <col min="35" max="35" width="4.7265625" style="23" customWidth="1"/>
    <col min="36" max="36" width="11.26953125" style="23" customWidth="1"/>
    <col min="37" max="37" width="4.7265625" style="23" customWidth="1"/>
    <col min="38" max="38" width="10.453125" style="23" customWidth="1"/>
    <col min="39" max="39" width="4.7265625" style="23" customWidth="1"/>
    <col min="40" max="40" width="10.453125" style="23" customWidth="1"/>
    <col min="41" max="41" width="4.7265625" style="23" customWidth="1"/>
    <col min="42" max="42" width="13.453125" style="23" customWidth="1"/>
    <col min="43" max="43" width="4.7265625" style="23" customWidth="1"/>
    <col min="44" max="44" width="10.453125" style="23" customWidth="1"/>
    <col min="45" max="45" width="4.7265625" style="23" customWidth="1"/>
    <col min="46" max="46" width="11.81640625" style="23" customWidth="1"/>
    <col min="47" max="47" width="4.7265625" style="23" customWidth="1"/>
    <col min="48" max="48" width="10.453125" style="23" hidden="1" customWidth="1"/>
    <col min="49" max="49" width="4.7265625" style="23" hidden="1" customWidth="1"/>
    <col min="50" max="50" width="10.453125" style="23" hidden="1" customWidth="1"/>
    <col min="51" max="51" width="4.7265625" style="23" hidden="1" customWidth="1"/>
    <col min="52" max="52" width="10.453125" style="23" hidden="1" customWidth="1"/>
    <col min="53" max="53" width="4.7265625" style="23" hidden="1" customWidth="1"/>
    <col min="54" max="54" width="10.453125" style="23" hidden="1" customWidth="1"/>
    <col min="55" max="55" width="4.7265625" style="23" hidden="1" customWidth="1"/>
    <col min="56" max="56" width="11.54296875" style="23" bestFit="1" customWidth="1"/>
    <col min="57" max="57" width="4.7265625" style="23" customWidth="1"/>
    <col min="58" max="65" width="9.36328125" style="23" customWidth="1"/>
    <col min="66" max="66" width="9.26953125" style="23" customWidth="1"/>
    <col min="67" max="16384" width="9.26953125" style="23"/>
  </cols>
  <sheetData>
    <row r="1" spans="1:66" s="37" customFormat="1" ht="20">
      <c r="A1" s="34" t="s">
        <v>0</v>
      </c>
      <c r="B1" s="35"/>
      <c r="C1" s="1026"/>
      <c r="D1" s="102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23"/>
      <c r="BG1" s="23"/>
      <c r="BH1" s="23"/>
      <c r="BI1" s="23"/>
      <c r="BJ1" s="23"/>
      <c r="BK1" s="23"/>
      <c r="BL1" s="23"/>
      <c r="BM1" s="23"/>
      <c r="BN1" s="23"/>
    </row>
    <row r="2" spans="1:66" s="37" customFormat="1" ht="20">
      <c r="A2" s="1027"/>
      <c r="B2" s="1028"/>
      <c r="C2" s="1026"/>
      <c r="D2" s="102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23"/>
      <c r="BG2" s="23"/>
      <c r="BH2" s="23"/>
      <c r="BI2" s="23"/>
      <c r="BJ2" s="23"/>
      <c r="BK2" s="23"/>
      <c r="BL2" s="23"/>
      <c r="BM2" s="23"/>
      <c r="BN2" s="23"/>
    </row>
    <row r="3" spans="1:66" s="37" customFormat="1" ht="20.149999999999999" customHeight="1">
      <c r="A3" s="1029" t="s">
        <v>1</v>
      </c>
      <c r="B3" s="1030"/>
      <c r="C3" s="1031"/>
      <c r="D3" s="1031"/>
      <c r="E3" s="1032"/>
      <c r="F3" s="1032"/>
      <c r="G3" s="1032"/>
      <c r="H3" s="1032"/>
      <c r="I3" s="1032"/>
      <c r="J3" s="1032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23"/>
      <c r="BG3" s="23"/>
      <c r="BH3" s="23"/>
      <c r="BI3" s="23"/>
      <c r="BJ3" s="23"/>
      <c r="BK3" s="23"/>
      <c r="BL3" s="23"/>
      <c r="BM3" s="23"/>
      <c r="BN3" s="23"/>
    </row>
    <row r="4" spans="1:66" ht="15.65" customHeight="1">
      <c r="A4" s="38"/>
      <c r="B4" s="39"/>
      <c r="C4" s="11"/>
      <c r="D4" s="11"/>
      <c r="E4" s="12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</row>
    <row r="5" spans="1:66" ht="16" thickBot="1">
      <c r="A5" s="38"/>
      <c r="B5" s="39"/>
      <c r="C5" s="11"/>
      <c r="D5" s="11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</row>
    <row r="6" spans="1:66" ht="20">
      <c r="A6" s="776" t="s">
        <v>2</v>
      </c>
      <c r="B6" s="44"/>
      <c r="C6" s="45"/>
      <c r="D6" s="46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</row>
    <row r="7" spans="1:66" ht="20.5" thickBot="1">
      <c r="A7" s="777" t="s">
        <v>3</v>
      </c>
      <c r="B7" s="31"/>
      <c r="C7" s="47"/>
      <c r="D7" s="48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</row>
    <row r="8" spans="1:66" ht="13" thickBot="1">
      <c r="A8" s="12"/>
      <c r="B8" s="12"/>
      <c r="C8" s="11"/>
      <c r="D8" s="11"/>
      <c r="E8" s="12"/>
    </row>
    <row r="9" spans="1:66" ht="13" thickBot="1">
      <c r="E9" s="25"/>
      <c r="F9" s="1274">
        <v>10</v>
      </c>
      <c r="G9" s="1275"/>
      <c r="H9" s="1274">
        <v>20</v>
      </c>
      <c r="I9" s="1275"/>
      <c r="J9" s="1274">
        <v>30</v>
      </c>
      <c r="K9" s="1275"/>
      <c r="L9" s="1274">
        <v>40</v>
      </c>
      <c r="M9" s="1275"/>
      <c r="N9" s="1274">
        <v>50</v>
      </c>
      <c r="O9" s="1275"/>
      <c r="P9" s="1274">
        <v>60</v>
      </c>
      <c r="Q9" s="1275"/>
      <c r="R9" s="1274">
        <v>70</v>
      </c>
      <c r="S9" s="1275"/>
      <c r="T9" s="1274">
        <v>80</v>
      </c>
      <c r="U9" s="1275"/>
      <c r="V9" s="1274">
        <v>90</v>
      </c>
      <c r="W9" s="1275"/>
      <c r="X9" s="1274">
        <v>100</v>
      </c>
      <c r="Y9" s="1275"/>
      <c r="Z9" s="1274">
        <v>110</v>
      </c>
      <c r="AA9" s="1275"/>
      <c r="AB9" s="1274">
        <v>120</v>
      </c>
      <c r="AC9" s="1275"/>
      <c r="AD9" s="1274">
        <v>130</v>
      </c>
      <c r="AE9" s="1275"/>
      <c r="AF9" s="1274">
        <v>140</v>
      </c>
      <c r="AG9" s="1275"/>
      <c r="AH9" s="1274">
        <v>150</v>
      </c>
      <c r="AI9" s="1275"/>
      <c r="AJ9" s="1274">
        <v>160</v>
      </c>
      <c r="AK9" s="1275"/>
      <c r="AL9" s="1274">
        <v>170</v>
      </c>
      <c r="AM9" s="1275"/>
      <c r="AN9" s="1274">
        <v>180</v>
      </c>
      <c r="AO9" s="1275"/>
      <c r="AP9" s="1274">
        <v>190</v>
      </c>
      <c r="AQ9" s="1275"/>
      <c r="AR9" s="1274">
        <v>200</v>
      </c>
      <c r="AS9" s="1275"/>
      <c r="AT9" s="1274">
        <v>210</v>
      </c>
      <c r="AU9" s="1275"/>
      <c r="AV9" s="1274">
        <v>220</v>
      </c>
      <c r="AW9" s="1275"/>
      <c r="AX9" s="1274">
        <v>230</v>
      </c>
      <c r="AY9" s="1275"/>
      <c r="AZ9" s="1274">
        <v>240</v>
      </c>
      <c r="BA9" s="1275"/>
      <c r="BB9" s="1274">
        <v>250</v>
      </c>
      <c r="BC9" s="1275"/>
      <c r="BD9" s="1274">
        <v>300</v>
      </c>
      <c r="BE9" s="1275"/>
      <c r="BF9" s="25"/>
      <c r="BG9" s="25"/>
      <c r="BH9" s="25"/>
      <c r="BI9" s="25"/>
      <c r="BJ9" s="25"/>
      <c r="BK9" s="25"/>
      <c r="BL9" s="25"/>
      <c r="BM9" s="25"/>
    </row>
    <row r="10" spans="1:66" ht="19.5" customHeight="1">
      <c r="A10" s="491" t="s">
        <v>4</v>
      </c>
      <c r="B10" s="492" t="s">
        <v>5</v>
      </c>
      <c r="C10" s="7" t="s">
        <v>6</v>
      </c>
      <c r="D10" s="8" t="s">
        <v>7</v>
      </c>
      <c r="E10" s="12"/>
      <c r="F10" s="1276" t="s">
        <v>8</v>
      </c>
      <c r="G10" s="1277"/>
      <c r="H10" s="1276" t="s">
        <v>8</v>
      </c>
      <c r="I10" s="1277"/>
      <c r="J10" s="1276" t="s">
        <v>9</v>
      </c>
      <c r="K10" s="1277"/>
      <c r="L10" s="1276" t="s">
        <v>10</v>
      </c>
      <c r="M10" s="1277"/>
      <c r="N10" s="1276" t="s">
        <v>10</v>
      </c>
      <c r="O10" s="1277"/>
      <c r="P10" s="1276" t="s">
        <v>10</v>
      </c>
      <c r="Q10" s="1277"/>
      <c r="R10" s="1276" t="s">
        <v>10</v>
      </c>
      <c r="S10" s="1277"/>
      <c r="T10" s="1276" t="s">
        <v>11</v>
      </c>
      <c r="U10" s="1277"/>
      <c r="V10" s="1276" t="s">
        <v>11</v>
      </c>
      <c r="W10" s="1277"/>
      <c r="X10" s="1276" t="s">
        <v>11</v>
      </c>
      <c r="Y10" s="1277"/>
      <c r="Z10" s="1276" t="s">
        <v>12</v>
      </c>
      <c r="AA10" s="1277"/>
      <c r="AB10" s="1276" t="s">
        <v>12</v>
      </c>
      <c r="AC10" s="1277"/>
      <c r="AD10" s="1276" t="s">
        <v>12</v>
      </c>
      <c r="AE10" s="1277"/>
      <c r="AF10" s="1276" t="s">
        <v>12</v>
      </c>
      <c r="AG10" s="1277"/>
      <c r="AH10" s="1276" t="s">
        <v>12</v>
      </c>
      <c r="AI10" s="1277"/>
      <c r="AJ10" s="1276" t="s">
        <v>13</v>
      </c>
      <c r="AK10" s="1277"/>
      <c r="AL10" s="1276" t="s">
        <v>14</v>
      </c>
      <c r="AM10" s="1277"/>
      <c r="AN10" s="1276" t="s">
        <v>15</v>
      </c>
      <c r="AO10" s="1277"/>
      <c r="AP10" s="1276" t="s">
        <v>16</v>
      </c>
      <c r="AQ10" s="1277"/>
      <c r="AR10" s="1276" t="s">
        <v>16</v>
      </c>
      <c r="AS10" s="1277"/>
      <c r="AT10" s="1276" t="s">
        <v>16</v>
      </c>
      <c r="AU10" s="1277"/>
      <c r="AV10" s="1276"/>
      <c r="AW10" s="1277"/>
      <c r="AX10" s="1276"/>
      <c r="AY10" s="1277"/>
      <c r="AZ10" s="1276"/>
      <c r="BA10" s="1277"/>
      <c r="BB10" s="1276"/>
      <c r="BC10" s="1277"/>
      <c r="BD10" s="1278" t="s">
        <v>17</v>
      </c>
      <c r="BE10" s="1279"/>
    </row>
    <row r="11" spans="1:66" ht="18.75" customHeight="1" thickBot="1">
      <c r="A11" s="493" t="s">
        <v>18</v>
      </c>
      <c r="B11" s="494"/>
      <c r="C11" s="495"/>
      <c r="D11" s="496" t="s">
        <v>19</v>
      </c>
      <c r="E11" s="12"/>
      <c r="F11" s="497"/>
      <c r="G11" s="15" t="s">
        <v>20</v>
      </c>
      <c r="H11" s="497"/>
      <c r="I11" s="15" t="s">
        <v>20</v>
      </c>
      <c r="J11" s="497"/>
      <c r="K11" s="15" t="s">
        <v>20</v>
      </c>
      <c r="L11" s="497"/>
      <c r="M11" s="15" t="s">
        <v>20</v>
      </c>
      <c r="N11" s="497"/>
      <c r="O11" s="15" t="s">
        <v>20</v>
      </c>
      <c r="P11" s="497"/>
      <c r="Q11" s="15" t="s">
        <v>20</v>
      </c>
      <c r="R11" s="497"/>
      <c r="S11" s="15" t="s">
        <v>20</v>
      </c>
      <c r="T11" s="497"/>
      <c r="U11" s="15" t="s">
        <v>20</v>
      </c>
      <c r="V11" s="497"/>
      <c r="W11" s="15" t="s">
        <v>20</v>
      </c>
      <c r="X11" s="497"/>
      <c r="Y11" s="15" t="s">
        <v>20</v>
      </c>
      <c r="Z11" s="497"/>
      <c r="AA11" s="15" t="s">
        <v>20</v>
      </c>
      <c r="AB11" s="497"/>
      <c r="AC11" s="15" t="s">
        <v>20</v>
      </c>
      <c r="AD11" s="497"/>
      <c r="AE11" s="15" t="s">
        <v>20</v>
      </c>
      <c r="AF11" s="497"/>
      <c r="AG11" s="15" t="s">
        <v>20</v>
      </c>
      <c r="AH11" s="497"/>
      <c r="AI11" s="15" t="s">
        <v>20</v>
      </c>
      <c r="AJ11" s="497"/>
      <c r="AK11" s="15" t="s">
        <v>20</v>
      </c>
      <c r="AL11" s="497"/>
      <c r="AM11" s="15" t="s">
        <v>20</v>
      </c>
      <c r="AN11" s="497"/>
      <c r="AO11" s="15" t="s">
        <v>20</v>
      </c>
      <c r="AP11" s="497"/>
      <c r="AQ11" s="15" t="s">
        <v>20</v>
      </c>
      <c r="AR11" s="497"/>
      <c r="AS11" s="15" t="s">
        <v>20</v>
      </c>
      <c r="AT11" s="497"/>
      <c r="AU11" s="15" t="s">
        <v>20</v>
      </c>
      <c r="AV11" s="497"/>
      <c r="AW11" s="15" t="s">
        <v>20</v>
      </c>
      <c r="AX11" s="497"/>
      <c r="AY11" s="15" t="s">
        <v>20</v>
      </c>
      <c r="AZ11" s="497"/>
      <c r="BA11" s="15" t="s">
        <v>20</v>
      </c>
      <c r="BB11" s="497"/>
      <c r="BC11" s="15" t="s">
        <v>20</v>
      </c>
      <c r="BD11" s="498" t="s">
        <v>21</v>
      </c>
      <c r="BE11" s="15" t="s">
        <v>20</v>
      </c>
      <c r="BH11" s="246"/>
    </row>
    <row r="12" spans="1:66" ht="16" thickBot="1">
      <c r="A12" s="499"/>
      <c r="B12" s="4"/>
      <c r="C12" s="5"/>
      <c r="D12" s="6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</row>
    <row r="13" spans="1:66" ht="13" thickBot="1">
      <c r="A13" s="12"/>
      <c r="B13" s="500"/>
      <c r="C13" s="11"/>
      <c r="D13" s="1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</row>
    <row r="14" spans="1:66" ht="18.5" thickBot="1">
      <c r="A14" s="13"/>
      <c r="B14" s="27" t="s">
        <v>22</v>
      </c>
      <c r="C14" s="49"/>
      <c r="D14" s="16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</row>
    <row r="15" spans="1:66" s="24" customFormat="1">
      <c r="A15" s="19" t="s">
        <v>23</v>
      </c>
      <c r="B15" s="50" t="s">
        <v>24</v>
      </c>
      <c r="C15" s="56"/>
      <c r="D15" s="58" t="s">
        <v>25</v>
      </c>
      <c r="E15" s="12"/>
      <c r="F15" s="320" t="s">
        <v>26</v>
      </c>
      <c r="G15" s="321"/>
      <c r="H15" s="320" t="s">
        <v>27</v>
      </c>
      <c r="I15" s="321"/>
      <c r="J15" s="320" t="s">
        <v>28</v>
      </c>
      <c r="K15" s="321"/>
      <c r="L15" s="320" t="s">
        <v>29</v>
      </c>
      <c r="M15" s="321"/>
      <c r="N15" s="320" t="s">
        <v>30</v>
      </c>
      <c r="O15" s="321"/>
      <c r="P15" s="320" t="s">
        <v>31</v>
      </c>
      <c r="Q15" s="321"/>
      <c r="R15" s="320" t="s">
        <v>32</v>
      </c>
      <c r="S15" s="321"/>
      <c r="T15" s="320" t="s">
        <v>33</v>
      </c>
      <c r="U15" s="321"/>
      <c r="V15" s="320" t="s">
        <v>34</v>
      </c>
      <c r="W15" s="321"/>
      <c r="X15" s="320" t="s">
        <v>35</v>
      </c>
      <c r="Y15" s="321"/>
      <c r="Z15" s="320" t="s">
        <v>36</v>
      </c>
      <c r="AA15" s="321"/>
      <c r="AB15" s="320" t="s">
        <v>37</v>
      </c>
      <c r="AC15" s="321"/>
      <c r="AD15" s="320" t="s">
        <v>38</v>
      </c>
      <c r="AE15" s="321"/>
      <c r="AF15" s="320" t="s">
        <v>39</v>
      </c>
      <c r="AG15" s="321"/>
      <c r="AH15" s="320" t="s">
        <v>40</v>
      </c>
      <c r="AI15" s="321"/>
      <c r="AJ15" s="320" t="s">
        <v>13</v>
      </c>
      <c r="AK15" s="321"/>
      <c r="AL15" s="320" t="s">
        <v>14</v>
      </c>
      <c r="AM15" s="321"/>
      <c r="AN15" s="320" t="s">
        <v>15</v>
      </c>
      <c r="AO15" s="321"/>
      <c r="AP15" s="320" t="s">
        <v>41</v>
      </c>
      <c r="AQ15" s="321"/>
      <c r="AR15" s="320" t="s">
        <v>42</v>
      </c>
      <c r="AS15" s="321"/>
      <c r="AT15" s="320" t="s">
        <v>43</v>
      </c>
      <c r="AU15" s="321"/>
      <c r="AV15" s="501"/>
      <c r="AW15" s="12"/>
      <c r="AX15" s="501"/>
      <c r="AY15" s="12"/>
      <c r="AZ15" s="501"/>
      <c r="BA15" s="12"/>
      <c r="BB15" s="501"/>
      <c r="BC15" s="502"/>
      <c r="BD15" s="503"/>
      <c r="BE15" s="503"/>
      <c r="BF15" s="40"/>
      <c r="BG15" s="40"/>
      <c r="BH15" s="40"/>
      <c r="BI15" s="40"/>
      <c r="BJ15" s="40"/>
      <c r="BK15" s="40"/>
      <c r="BL15" s="40"/>
      <c r="BM15" s="40"/>
      <c r="BN15" s="40"/>
    </row>
    <row r="16" spans="1:66" ht="13.9" customHeight="1">
      <c r="A16" s="20" t="s">
        <v>44</v>
      </c>
      <c r="B16" s="80" t="s">
        <v>45</v>
      </c>
      <c r="C16" s="60" t="s">
        <v>46</v>
      </c>
      <c r="D16" s="62" t="s">
        <v>47</v>
      </c>
      <c r="E16" s="12"/>
      <c r="F16" s="1009">
        <v>8.2639999999999993</v>
      </c>
      <c r="G16" s="328" t="s">
        <v>48</v>
      </c>
      <c r="H16" s="1009">
        <v>62.341000000000001</v>
      </c>
      <c r="I16" s="328" t="s">
        <v>48</v>
      </c>
      <c r="J16" s="1009">
        <v>193.041</v>
      </c>
      <c r="K16" s="328" t="s">
        <v>48</v>
      </c>
      <c r="L16" s="1009">
        <v>211.22300000000001</v>
      </c>
      <c r="M16" s="328" t="s">
        <v>48</v>
      </c>
      <c r="N16" s="1009">
        <v>38.543999999999997</v>
      </c>
      <c r="O16" s="328" t="s">
        <v>48</v>
      </c>
      <c r="P16" s="1009">
        <v>23.651</v>
      </c>
      <c r="Q16" s="328" t="s">
        <v>48</v>
      </c>
      <c r="R16" s="1009">
        <v>17.59</v>
      </c>
      <c r="S16" s="328" t="s">
        <v>48</v>
      </c>
      <c r="T16" s="1009">
        <v>37.192</v>
      </c>
      <c r="U16" s="328" t="s">
        <v>48</v>
      </c>
      <c r="V16" s="1009">
        <v>13.448</v>
      </c>
      <c r="W16" s="328" t="s">
        <v>48</v>
      </c>
      <c r="X16" s="1009">
        <v>10.535</v>
      </c>
      <c r="Y16" s="328" t="s">
        <v>48</v>
      </c>
      <c r="Z16" s="1009">
        <v>617.80499999999995</v>
      </c>
      <c r="AA16" s="328" t="s">
        <v>48</v>
      </c>
      <c r="AB16" s="1009">
        <v>25.094000000000001</v>
      </c>
      <c r="AC16" s="328" t="s">
        <v>48</v>
      </c>
      <c r="AD16" s="1009">
        <v>74.959999999999994</v>
      </c>
      <c r="AE16" s="328" t="s">
        <v>48</v>
      </c>
      <c r="AF16" s="1009">
        <v>18.920000000000002</v>
      </c>
      <c r="AG16" s="328" t="s">
        <v>48</v>
      </c>
      <c r="AH16" s="1009">
        <v>13.148</v>
      </c>
      <c r="AI16" s="328" t="s">
        <v>48</v>
      </c>
      <c r="AJ16" s="1009">
        <v>114.69799999999999</v>
      </c>
      <c r="AK16" s="328" t="s">
        <v>48</v>
      </c>
      <c r="AL16" s="1009">
        <v>436.95699999999999</v>
      </c>
      <c r="AM16" s="328" t="s">
        <v>48</v>
      </c>
      <c r="AN16" s="1009">
        <v>0</v>
      </c>
      <c r="AO16" s="328" t="s">
        <v>49</v>
      </c>
      <c r="AP16" s="1009">
        <v>189.41399999999999</v>
      </c>
      <c r="AQ16" s="328" t="s">
        <v>48</v>
      </c>
      <c r="AR16" s="1009">
        <v>68.058999999999997</v>
      </c>
      <c r="AS16" s="328" t="s">
        <v>48</v>
      </c>
      <c r="AT16" s="1009">
        <v>73.031000000000006</v>
      </c>
      <c r="AU16" s="328" t="s">
        <v>48</v>
      </c>
      <c r="AV16" s="504"/>
      <c r="AW16" s="252"/>
      <c r="AX16" s="504"/>
      <c r="AY16" s="252"/>
      <c r="AZ16" s="504"/>
      <c r="BA16" s="252"/>
      <c r="BB16" s="504"/>
      <c r="BC16" s="505"/>
      <c r="BD16" s="1013">
        <f>F16+H16+J16+L16+N16+P16+R16+T16+V16+X16+Z16+AB16+AD16+AF16+AH16+AJ16+AL16+AN16+AP16+AR16+AT16+AV16+AX16+AZ16+BB16</f>
        <v>2247.915</v>
      </c>
      <c r="BE16" s="1127" t="s">
        <v>48</v>
      </c>
      <c r="BH16" s="40"/>
    </row>
    <row r="17" spans="1:66" ht="13.9" customHeight="1">
      <c r="A17" s="81" t="s">
        <v>50</v>
      </c>
      <c r="B17" s="82" t="s">
        <v>51</v>
      </c>
      <c r="C17" s="506" t="s">
        <v>46</v>
      </c>
      <c r="D17" s="507" t="s">
        <v>47</v>
      </c>
      <c r="E17" s="12"/>
      <c r="F17" s="1009">
        <v>0.499</v>
      </c>
      <c r="G17" s="328" t="s">
        <v>52</v>
      </c>
      <c r="H17" s="1009">
        <v>1.859</v>
      </c>
      <c r="I17" s="328" t="s">
        <v>52</v>
      </c>
      <c r="J17" s="1009">
        <v>0.95599999999999996</v>
      </c>
      <c r="K17" s="328" t="s">
        <v>52</v>
      </c>
      <c r="L17" s="1009">
        <v>1.2330000000000001</v>
      </c>
      <c r="M17" s="328" t="s">
        <v>52</v>
      </c>
      <c r="N17" s="1009">
        <v>0.32100000000000001</v>
      </c>
      <c r="O17" s="328" t="s">
        <v>52</v>
      </c>
      <c r="P17" s="1009">
        <v>0.2</v>
      </c>
      <c r="Q17" s="328" t="s">
        <v>52</v>
      </c>
      <c r="R17" s="1009">
        <v>0.157</v>
      </c>
      <c r="S17" s="328" t="s">
        <v>52</v>
      </c>
      <c r="T17" s="1009">
        <v>0.34899999999999998</v>
      </c>
      <c r="U17" s="328" t="s">
        <v>52</v>
      </c>
      <c r="V17" s="1009">
        <v>0.26200000000000001</v>
      </c>
      <c r="W17" s="328" t="s">
        <v>52</v>
      </c>
      <c r="X17" s="1009">
        <v>0.16400000000000001</v>
      </c>
      <c r="Y17" s="328" t="s">
        <v>52</v>
      </c>
      <c r="Z17" s="1009">
        <v>2.177</v>
      </c>
      <c r="AA17" s="328" t="s">
        <v>52</v>
      </c>
      <c r="AB17" s="1009">
        <v>8.5000000000000006E-2</v>
      </c>
      <c r="AC17" s="328" t="s">
        <v>52</v>
      </c>
      <c r="AD17" s="1009">
        <v>0.13600000000000001</v>
      </c>
      <c r="AE17" s="328" t="s">
        <v>52</v>
      </c>
      <c r="AF17" s="1009">
        <v>6.9000000000000006E-2</v>
      </c>
      <c r="AG17" s="328" t="s">
        <v>52</v>
      </c>
      <c r="AH17" s="1009">
        <v>1.7999999999999999E-2</v>
      </c>
      <c r="AI17" s="328" t="s">
        <v>52</v>
      </c>
      <c r="AJ17" s="1009">
        <v>0.61399999999999999</v>
      </c>
      <c r="AK17" s="328" t="s">
        <v>52</v>
      </c>
      <c r="AL17" s="1009">
        <v>1.722</v>
      </c>
      <c r="AM17" s="328" t="s">
        <v>52</v>
      </c>
      <c r="AN17" s="1009">
        <v>0</v>
      </c>
      <c r="AO17" s="328" t="s">
        <v>49</v>
      </c>
      <c r="AP17" s="1009">
        <v>0.68600000000000005</v>
      </c>
      <c r="AQ17" s="328" t="s">
        <v>52</v>
      </c>
      <c r="AR17" s="1009">
        <v>0.122</v>
      </c>
      <c r="AS17" s="328" t="s">
        <v>52</v>
      </c>
      <c r="AT17" s="1009">
        <v>0.17399999999999999</v>
      </c>
      <c r="AU17" s="328" t="s">
        <v>52</v>
      </c>
      <c r="AV17" s="508"/>
      <c r="AW17" s="509"/>
      <c r="AX17" s="508"/>
      <c r="AY17" s="509"/>
      <c r="AZ17" s="508"/>
      <c r="BA17" s="509"/>
      <c r="BB17" s="508"/>
      <c r="BC17" s="509"/>
      <c r="BD17" s="1014">
        <f>F17+H17+J17+L17+N17+P17+R17+T17+V17+X17+Z17+AB17+AD17+AF17+AH17+AJ17+AL17+AN17+AP17+AR17+AT17+AV17+AX17+AZ17+BB17</f>
        <v>11.803000000000001</v>
      </c>
      <c r="BE17" s="1128" t="s">
        <v>52</v>
      </c>
      <c r="BH17" s="40"/>
    </row>
    <row r="18" spans="1:66" ht="13.9" customHeight="1">
      <c r="A18" s="18" t="s">
        <v>53</v>
      </c>
      <c r="B18" s="26" t="s">
        <v>54</v>
      </c>
      <c r="C18" s="510" t="s">
        <v>46</v>
      </c>
      <c r="D18" s="511" t="s">
        <v>47</v>
      </c>
      <c r="E18" s="12"/>
      <c r="F18" s="1010">
        <v>20.030999999999999</v>
      </c>
      <c r="G18" s="343" t="s">
        <v>52</v>
      </c>
      <c r="H18" s="1010">
        <v>79.085999999999999</v>
      </c>
      <c r="I18" s="343" t="s">
        <v>52</v>
      </c>
      <c r="J18" s="1010">
        <v>234.155</v>
      </c>
      <c r="K18" s="343" t="s">
        <v>52</v>
      </c>
      <c r="L18" s="1010">
        <v>290.608</v>
      </c>
      <c r="M18" s="343" t="s">
        <v>52</v>
      </c>
      <c r="N18" s="1011">
        <v>53.938000000000002</v>
      </c>
      <c r="O18" s="333" t="s">
        <v>52</v>
      </c>
      <c r="P18" s="1012">
        <v>35.002000000000002</v>
      </c>
      <c r="Q18" s="335" t="s">
        <v>52</v>
      </c>
      <c r="R18" s="1011">
        <v>25.094000000000001</v>
      </c>
      <c r="S18" s="336" t="s">
        <v>52</v>
      </c>
      <c r="T18" s="1012">
        <v>43.927999999999997</v>
      </c>
      <c r="U18" s="335" t="s">
        <v>52</v>
      </c>
      <c r="V18" s="1011">
        <v>29.007999999999999</v>
      </c>
      <c r="W18" s="336" t="s">
        <v>52</v>
      </c>
      <c r="X18" s="1012">
        <v>12.180999999999999</v>
      </c>
      <c r="Y18" s="335" t="s">
        <v>52</v>
      </c>
      <c r="Z18" s="1011">
        <v>780.46900000000005</v>
      </c>
      <c r="AA18" s="336" t="s">
        <v>52</v>
      </c>
      <c r="AB18" s="1012">
        <v>30.972000000000001</v>
      </c>
      <c r="AC18" s="335" t="s">
        <v>52</v>
      </c>
      <c r="AD18" s="1011">
        <v>117.52200000000001</v>
      </c>
      <c r="AE18" s="336" t="s">
        <v>52</v>
      </c>
      <c r="AF18" s="1012">
        <v>21.681000000000001</v>
      </c>
      <c r="AG18" s="335" t="s">
        <v>52</v>
      </c>
      <c r="AH18" s="1011">
        <v>14.22</v>
      </c>
      <c r="AI18" s="336" t="s">
        <v>52</v>
      </c>
      <c r="AJ18" s="1012">
        <v>183.95699999999999</v>
      </c>
      <c r="AK18" s="335" t="s">
        <v>52</v>
      </c>
      <c r="AL18" s="1011">
        <v>546.34699999999998</v>
      </c>
      <c r="AM18" s="336" t="s">
        <v>52</v>
      </c>
      <c r="AN18" s="1012">
        <v>0</v>
      </c>
      <c r="AO18" s="335" t="s">
        <v>49</v>
      </c>
      <c r="AP18" s="1011">
        <v>222.36600000000001</v>
      </c>
      <c r="AQ18" s="336" t="s">
        <v>52</v>
      </c>
      <c r="AR18" s="1012">
        <v>80.278999999999996</v>
      </c>
      <c r="AS18" s="335" t="s">
        <v>52</v>
      </c>
      <c r="AT18" s="1011">
        <v>85.286000000000001</v>
      </c>
      <c r="AU18" s="337" t="s">
        <v>52</v>
      </c>
      <c r="AV18" s="512"/>
      <c r="AW18" s="286"/>
      <c r="AX18" s="512"/>
      <c r="AY18" s="286"/>
      <c r="AZ18" s="512"/>
      <c r="BA18" s="286"/>
      <c r="BB18" s="512"/>
      <c r="BC18" s="286"/>
      <c r="BD18" s="1015">
        <f>F18+H18+J18+L18+N18+P18+R18+T18+V18+X18+Z18+AB18+AD18+AF18+AH18+AJ18+AL18+AN18+AP18+AR18+AT18+AV18+AX18+AZ18+BB18</f>
        <v>2906.1299999999997</v>
      </c>
      <c r="BE18" s="1129" t="s">
        <v>52</v>
      </c>
      <c r="BH18" s="40"/>
    </row>
    <row r="19" spans="1:66">
      <c r="A19" s="11"/>
      <c r="B19" s="41"/>
      <c r="C19" s="11" t="s">
        <v>21</v>
      </c>
      <c r="D19" s="11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</row>
    <row r="20" spans="1:66" ht="18.5" thickBot="1">
      <c r="A20" s="513"/>
      <c r="B20" s="42" t="s">
        <v>55</v>
      </c>
      <c r="C20" s="51" t="s">
        <v>21</v>
      </c>
      <c r="D20" s="14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</row>
    <row r="21" spans="1:66" s="1" customFormat="1">
      <c r="A21" s="514" t="s">
        <v>56</v>
      </c>
      <c r="B21" s="515" t="s">
        <v>57</v>
      </c>
      <c r="C21" s="516" t="s">
        <v>58</v>
      </c>
      <c r="D21" s="517" t="s">
        <v>25</v>
      </c>
      <c r="E21" s="12" t="s">
        <v>21</v>
      </c>
      <c r="F21" s="365">
        <v>1</v>
      </c>
      <c r="G21" s="346" t="s">
        <v>49</v>
      </c>
      <c r="H21" s="365">
        <v>1</v>
      </c>
      <c r="I21" s="346" t="s">
        <v>49</v>
      </c>
      <c r="J21" s="365">
        <v>1</v>
      </c>
      <c r="K21" s="346" t="s">
        <v>49</v>
      </c>
      <c r="L21" s="365">
        <v>1</v>
      </c>
      <c r="M21" s="346" t="s">
        <v>49</v>
      </c>
      <c r="N21" s="318">
        <v>1</v>
      </c>
      <c r="O21" s="319" t="s">
        <v>49</v>
      </c>
      <c r="P21" s="320">
        <v>1</v>
      </c>
      <c r="Q21" s="321" t="s">
        <v>49</v>
      </c>
      <c r="R21" s="318">
        <v>1</v>
      </c>
      <c r="S21" s="322" t="s">
        <v>49</v>
      </c>
      <c r="T21" s="320">
        <v>1</v>
      </c>
      <c r="U21" s="321" t="s">
        <v>49</v>
      </c>
      <c r="V21" s="318">
        <v>1</v>
      </c>
      <c r="W21" s="322" t="s">
        <v>49</v>
      </c>
      <c r="X21" s="320">
        <v>1</v>
      </c>
      <c r="Y21" s="321" t="s">
        <v>49</v>
      </c>
      <c r="Z21" s="318">
        <v>1</v>
      </c>
      <c r="AA21" s="322" t="s">
        <v>49</v>
      </c>
      <c r="AB21" s="320">
        <v>1</v>
      </c>
      <c r="AC21" s="321" t="s">
        <v>49</v>
      </c>
      <c r="AD21" s="318">
        <v>0</v>
      </c>
      <c r="AE21" s="322" t="s">
        <v>49</v>
      </c>
      <c r="AF21" s="320">
        <v>0</v>
      </c>
      <c r="AG21" s="321" t="s">
        <v>49</v>
      </c>
      <c r="AH21" s="318">
        <v>1</v>
      </c>
      <c r="AI21" s="322" t="s">
        <v>49</v>
      </c>
      <c r="AJ21" s="320">
        <v>1</v>
      </c>
      <c r="AK21" s="321" t="s">
        <v>49</v>
      </c>
      <c r="AL21" s="318">
        <v>0</v>
      </c>
      <c r="AM21" s="322" t="s">
        <v>49</v>
      </c>
      <c r="AN21" s="1227">
        <v>1</v>
      </c>
      <c r="AO21" s="403" t="s">
        <v>49</v>
      </c>
      <c r="AP21" s="318">
        <v>0</v>
      </c>
      <c r="AQ21" s="322" t="s">
        <v>49</v>
      </c>
      <c r="AR21" s="320">
        <v>0</v>
      </c>
      <c r="AS21" s="321" t="s">
        <v>49</v>
      </c>
      <c r="AT21" s="318">
        <v>1</v>
      </c>
      <c r="AU21" s="323" t="s">
        <v>49</v>
      </c>
      <c r="AV21" s="518"/>
      <c r="AW21" s="415"/>
      <c r="AX21" s="519"/>
      <c r="AY21" s="520"/>
      <c r="AZ21" s="518"/>
      <c r="BA21" s="415"/>
      <c r="BB21" s="519"/>
      <c r="BC21" s="248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</row>
    <row r="22" spans="1:66" s="1" customFormat="1">
      <c r="A22" s="521" t="s">
        <v>59</v>
      </c>
      <c r="B22" s="522" t="s">
        <v>60</v>
      </c>
      <c r="C22" s="523" t="s">
        <v>58</v>
      </c>
      <c r="D22" s="524" t="s">
        <v>25</v>
      </c>
      <c r="E22" s="12"/>
      <c r="F22" s="324">
        <v>1</v>
      </c>
      <c r="G22" s="342" t="s">
        <v>49</v>
      </c>
      <c r="H22" s="324">
        <v>1</v>
      </c>
      <c r="I22" s="342" t="s">
        <v>49</v>
      </c>
      <c r="J22" s="324">
        <v>1</v>
      </c>
      <c r="K22" s="342" t="s">
        <v>49</v>
      </c>
      <c r="L22" s="324">
        <v>1</v>
      </c>
      <c r="M22" s="342" t="s">
        <v>49</v>
      </c>
      <c r="N22" s="325">
        <v>1</v>
      </c>
      <c r="O22" s="326" t="s">
        <v>49</v>
      </c>
      <c r="P22" s="327">
        <v>1</v>
      </c>
      <c r="Q22" s="328" t="s">
        <v>49</v>
      </c>
      <c r="R22" s="325">
        <v>1</v>
      </c>
      <c r="S22" s="329" t="s">
        <v>49</v>
      </c>
      <c r="T22" s="327">
        <v>1</v>
      </c>
      <c r="U22" s="328" t="s">
        <v>49</v>
      </c>
      <c r="V22" s="325">
        <v>1</v>
      </c>
      <c r="W22" s="329" t="s">
        <v>49</v>
      </c>
      <c r="X22" s="327">
        <v>1</v>
      </c>
      <c r="Y22" s="328" t="s">
        <v>49</v>
      </c>
      <c r="Z22" s="325">
        <v>1</v>
      </c>
      <c r="AA22" s="329" t="s">
        <v>49</v>
      </c>
      <c r="AB22" s="327">
        <v>1</v>
      </c>
      <c r="AC22" s="328" t="s">
        <v>49</v>
      </c>
      <c r="AD22" s="325">
        <v>1</v>
      </c>
      <c r="AE22" s="329" t="s">
        <v>49</v>
      </c>
      <c r="AF22" s="327">
        <v>1</v>
      </c>
      <c r="AG22" s="328" t="s">
        <v>49</v>
      </c>
      <c r="AH22" s="325">
        <v>1</v>
      </c>
      <c r="AI22" s="329" t="s">
        <v>49</v>
      </c>
      <c r="AJ22" s="327">
        <v>1</v>
      </c>
      <c r="AK22" s="328" t="s">
        <v>49</v>
      </c>
      <c r="AL22" s="325">
        <v>1</v>
      </c>
      <c r="AM22" s="329" t="s">
        <v>49</v>
      </c>
      <c r="AN22" s="1228">
        <v>0</v>
      </c>
      <c r="AO22" s="379" t="s">
        <v>49</v>
      </c>
      <c r="AP22" s="325">
        <v>1</v>
      </c>
      <c r="AQ22" s="329" t="s">
        <v>49</v>
      </c>
      <c r="AR22" s="327">
        <v>1</v>
      </c>
      <c r="AS22" s="328" t="s">
        <v>49</v>
      </c>
      <c r="AT22" s="325">
        <v>1</v>
      </c>
      <c r="AU22" s="330" t="s">
        <v>49</v>
      </c>
      <c r="AV22" s="525"/>
      <c r="AW22" s="416"/>
      <c r="AX22" s="526"/>
      <c r="AY22" s="527"/>
      <c r="AZ22" s="525"/>
      <c r="BA22" s="416"/>
      <c r="BB22" s="526"/>
      <c r="BC22" s="250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</row>
    <row r="23" spans="1:66" s="1" customFormat="1">
      <c r="A23" s="521" t="s">
        <v>689</v>
      </c>
      <c r="B23" s="522" t="s">
        <v>61</v>
      </c>
      <c r="C23" s="523" t="s">
        <v>58</v>
      </c>
      <c r="D23" s="524" t="s">
        <v>25</v>
      </c>
      <c r="E23" s="12"/>
      <c r="F23" s="324">
        <v>0</v>
      </c>
      <c r="G23" s="342" t="s">
        <v>49</v>
      </c>
      <c r="H23" s="324">
        <v>1</v>
      </c>
      <c r="I23" s="342" t="s">
        <v>49</v>
      </c>
      <c r="J23" s="324">
        <v>1</v>
      </c>
      <c r="K23" s="342" t="s">
        <v>49</v>
      </c>
      <c r="L23" s="324">
        <v>1</v>
      </c>
      <c r="M23" s="342" t="s">
        <v>49</v>
      </c>
      <c r="N23" s="325">
        <v>0</v>
      </c>
      <c r="O23" s="326" t="s">
        <v>49</v>
      </c>
      <c r="P23" s="327">
        <v>0</v>
      </c>
      <c r="Q23" s="328" t="s">
        <v>49</v>
      </c>
      <c r="R23" s="325">
        <v>0</v>
      </c>
      <c r="S23" s="329" t="s">
        <v>49</v>
      </c>
      <c r="T23" s="327">
        <v>1</v>
      </c>
      <c r="U23" s="328" t="s">
        <v>49</v>
      </c>
      <c r="V23" s="325">
        <v>0</v>
      </c>
      <c r="W23" s="329" t="s">
        <v>49</v>
      </c>
      <c r="X23" s="327">
        <v>0</v>
      </c>
      <c r="Y23" s="328" t="s">
        <v>49</v>
      </c>
      <c r="Z23" s="325">
        <v>1</v>
      </c>
      <c r="AA23" s="329" t="s">
        <v>49</v>
      </c>
      <c r="AB23" s="327">
        <v>1</v>
      </c>
      <c r="AC23" s="328" t="s">
        <v>49</v>
      </c>
      <c r="AD23" s="325">
        <v>0</v>
      </c>
      <c r="AE23" s="329" t="s">
        <v>49</v>
      </c>
      <c r="AF23" s="327">
        <v>0</v>
      </c>
      <c r="AG23" s="328" t="s">
        <v>49</v>
      </c>
      <c r="AH23" s="325">
        <v>0</v>
      </c>
      <c r="AI23" s="329" t="s">
        <v>49</v>
      </c>
      <c r="AJ23" s="327">
        <v>1</v>
      </c>
      <c r="AK23" s="328" t="s">
        <v>49</v>
      </c>
      <c r="AL23" s="325">
        <v>1</v>
      </c>
      <c r="AM23" s="329" t="s">
        <v>49</v>
      </c>
      <c r="AN23" s="1228">
        <v>1</v>
      </c>
      <c r="AO23" s="379" t="s">
        <v>49</v>
      </c>
      <c r="AP23" s="325">
        <v>1</v>
      </c>
      <c r="AQ23" s="329" t="s">
        <v>49</v>
      </c>
      <c r="AR23" s="327">
        <v>0</v>
      </c>
      <c r="AS23" s="328" t="s">
        <v>49</v>
      </c>
      <c r="AT23" s="325">
        <v>0</v>
      </c>
      <c r="AU23" s="330" t="s">
        <v>49</v>
      </c>
      <c r="AV23" s="525"/>
      <c r="AW23" s="416"/>
      <c r="AX23" s="526"/>
      <c r="AY23" s="527"/>
      <c r="AZ23" s="525"/>
      <c r="BA23" s="416"/>
      <c r="BB23" s="526"/>
      <c r="BC23" s="250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</row>
    <row r="24" spans="1:66" s="1" customFormat="1">
      <c r="A24" s="521" t="s">
        <v>62</v>
      </c>
      <c r="B24" s="522" t="s">
        <v>63</v>
      </c>
      <c r="C24" s="523" t="s">
        <v>58</v>
      </c>
      <c r="D24" s="524" t="s">
        <v>25</v>
      </c>
      <c r="E24" s="12"/>
      <c r="F24" s="324">
        <v>1</v>
      </c>
      <c r="G24" s="342" t="s">
        <v>49</v>
      </c>
      <c r="H24" s="324">
        <v>1</v>
      </c>
      <c r="I24" s="342" t="s">
        <v>49</v>
      </c>
      <c r="J24" s="324">
        <v>1</v>
      </c>
      <c r="K24" s="342" t="s">
        <v>49</v>
      </c>
      <c r="L24" s="324">
        <v>0</v>
      </c>
      <c r="M24" s="342" t="s">
        <v>49</v>
      </c>
      <c r="N24" s="325">
        <v>0</v>
      </c>
      <c r="O24" s="326" t="s">
        <v>49</v>
      </c>
      <c r="P24" s="327">
        <v>0</v>
      </c>
      <c r="Q24" s="328" t="s">
        <v>49</v>
      </c>
      <c r="R24" s="325">
        <v>1</v>
      </c>
      <c r="S24" s="329" t="s">
        <v>49</v>
      </c>
      <c r="T24" s="327">
        <v>1</v>
      </c>
      <c r="U24" s="328" t="s">
        <v>49</v>
      </c>
      <c r="V24" s="325">
        <v>1</v>
      </c>
      <c r="W24" s="329" t="s">
        <v>49</v>
      </c>
      <c r="X24" s="327">
        <v>1</v>
      </c>
      <c r="Y24" s="328" t="s">
        <v>49</v>
      </c>
      <c r="Z24" s="325">
        <v>1</v>
      </c>
      <c r="AA24" s="329" t="s">
        <v>49</v>
      </c>
      <c r="AB24" s="327">
        <v>1</v>
      </c>
      <c r="AC24" s="328" t="s">
        <v>49</v>
      </c>
      <c r="AD24" s="325">
        <v>0</v>
      </c>
      <c r="AE24" s="329" t="s">
        <v>49</v>
      </c>
      <c r="AF24" s="327">
        <v>0</v>
      </c>
      <c r="AG24" s="328" t="s">
        <v>49</v>
      </c>
      <c r="AH24" s="325">
        <v>1</v>
      </c>
      <c r="AI24" s="329" t="s">
        <v>49</v>
      </c>
      <c r="AJ24" s="327">
        <v>1</v>
      </c>
      <c r="AK24" s="328" t="s">
        <v>49</v>
      </c>
      <c r="AL24" s="325">
        <v>0</v>
      </c>
      <c r="AM24" s="329" t="s">
        <v>49</v>
      </c>
      <c r="AN24" s="1228">
        <v>0</v>
      </c>
      <c r="AO24" s="379" t="s">
        <v>49</v>
      </c>
      <c r="AP24" s="325">
        <v>0</v>
      </c>
      <c r="AQ24" s="329" t="s">
        <v>49</v>
      </c>
      <c r="AR24" s="327">
        <v>0</v>
      </c>
      <c r="AS24" s="328" t="s">
        <v>49</v>
      </c>
      <c r="AT24" s="325">
        <v>0</v>
      </c>
      <c r="AU24" s="330" t="s">
        <v>49</v>
      </c>
      <c r="AV24" s="525"/>
      <c r="AW24" s="416"/>
      <c r="AX24" s="526"/>
      <c r="AY24" s="527"/>
      <c r="AZ24" s="525"/>
      <c r="BA24" s="416"/>
      <c r="BB24" s="526"/>
      <c r="BC24" s="250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</row>
    <row r="25" spans="1:66" s="1" customFormat="1" ht="13" thickBot="1">
      <c r="A25" s="528" t="s">
        <v>64</v>
      </c>
      <c r="B25" s="529" t="s">
        <v>65</v>
      </c>
      <c r="C25" s="530" t="s">
        <v>58</v>
      </c>
      <c r="D25" s="531" t="s">
        <v>25</v>
      </c>
      <c r="E25" s="12"/>
      <c r="F25" s="331">
        <v>0</v>
      </c>
      <c r="G25" s="343" t="s">
        <v>49</v>
      </c>
      <c r="H25" s="331">
        <v>0</v>
      </c>
      <c r="I25" s="343" t="s">
        <v>49</v>
      </c>
      <c r="J25" s="331">
        <v>0</v>
      </c>
      <c r="K25" s="343" t="s">
        <v>49</v>
      </c>
      <c r="L25" s="331">
        <v>0</v>
      </c>
      <c r="M25" s="343" t="s">
        <v>49</v>
      </c>
      <c r="N25" s="332">
        <v>0</v>
      </c>
      <c r="O25" s="333" t="s">
        <v>49</v>
      </c>
      <c r="P25" s="334">
        <v>0</v>
      </c>
      <c r="Q25" s="335" t="s">
        <v>49</v>
      </c>
      <c r="R25" s="332">
        <v>0</v>
      </c>
      <c r="S25" s="336" t="s">
        <v>49</v>
      </c>
      <c r="T25" s="334">
        <v>0</v>
      </c>
      <c r="U25" s="335" t="s">
        <v>49</v>
      </c>
      <c r="V25" s="332">
        <v>0</v>
      </c>
      <c r="W25" s="336" t="s">
        <v>49</v>
      </c>
      <c r="X25" s="334">
        <v>0</v>
      </c>
      <c r="Y25" s="335" t="s">
        <v>49</v>
      </c>
      <c r="Z25" s="332">
        <v>0</v>
      </c>
      <c r="AA25" s="336" t="s">
        <v>49</v>
      </c>
      <c r="AB25" s="334">
        <v>0</v>
      </c>
      <c r="AC25" s="335" t="s">
        <v>49</v>
      </c>
      <c r="AD25" s="332">
        <v>0</v>
      </c>
      <c r="AE25" s="336" t="s">
        <v>49</v>
      </c>
      <c r="AF25" s="334">
        <v>0</v>
      </c>
      <c r="AG25" s="335" t="s">
        <v>49</v>
      </c>
      <c r="AH25" s="332">
        <v>0</v>
      </c>
      <c r="AI25" s="336" t="s">
        <v>49</v>
      </c>
      <c r="AJ25" s="334">
        <v>0</v>
      </c>
      <c r="AK25" s="335" t="s">
        <v>49</v>
      </c>
      <c r="AL25" s="332">
        <v>0</v>
      </c>
      <c r="AM25" s="336" t="s">
        <v>49</v>
      </c>
      <c r="AN25" s="406">
        <v>0</v>
      </c>
      <c r="AO25" s="407" t="s">
        <v>49</v>
      </c>
      <c r="AP25" s="332">
        <v>0</v>
      </c>
      <c r="AQ25" s="336" t="s">
        <v>49</v>
      </c>
      <c r="AR25" s="334">
        <v>0</v>
      </c>
      <c r="AS25" s="335" t="s">
        <v>49</v>
      </c>
      <c r="AT25" s="332">
        <v>0</v>
      </c>
      <c r="AU25" s="337" t="s">
        <v>49</v>
      </c>
      <c r="AV25" s="532"/>
      <c r="AW25" s="533"/>
      <c r="AX25" s="534"/>
      <c r="AY25" s="535"/>
      <c r="AZ25" s="532"/>
      <c r="BA25" s="533"/>
      <c r="BB25" s="534"/>
      <c r="BC25" s="536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</row>
    <row r="26" spans="1:66" s="1" customFormat="1" ht="13" thickBot="1">
      <c r="A26" s="537"/>
      <c r="B26" s="12"/>
      <c r="C26" s="11"/>
      <c r="D26" s="11"/>
      <c r="E26" s="11"/>
      <c r="F26" s="374"/>
      <c r="G26" s="374"/>
      <c r="H26" s="374"/>
      <c r="I26" s="374"/>
      <c r="J26" s="374"/>
      <c r="K26" s="374"/>
      <c r="L26" s="374"/>
      <c r="M26" s="374"/>
      <c r="N26" s="374"/>
      <c r="O26" s="374"/>
      <c r="P26" s="374"/>
      <c r="Q26" s="374"/>
      <c r="R26" s="374"/>
      <c r="S26" s="374"/>
      <c r="T26" s="374"/>
      <c r="U26" s="374"/>
      <c r="V26" s="374"/>
      <c r="W26" s="374"/>
      <c r="X26" s="374"/>
      <c r="Y26" s="374"/>
      <c r="Z26" s="374"/>
      <c r="AA26" s="374"/>
      <c r="AB26" s="374"/>
      <c r="AC26" s="374"/>
      <c r="AD26" s="374"/>
      <c r="AE26" s="374"/>
      <c r="AF26" s="374"/>
      <c r="AG26" s="374"/>
      <c r="AH26" s="374"/>
      <c r="AI26" s="374"/>
      <c r="AJ26" s="374"/>
      <c r="AK26" s="374"/>
      <c r="AL26" s="374"/>
      <c r="AM26" s="374"/>
      <c r="AN26" s="374"/>
      <c r="AO26" s="374"/>
      <c r="AP26" s="374"/>
      <c r="AQ26" s="374"/>
      <c r="AR26" s="374"/>
      <c r="AS26" s="374"/>
      <c r="AT26" s="374"/>
      <c r="AU26" s="374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1"/>
      <c r="BG26" s="11"/>
      <c r="BH26" s="11"/>
      <c r="BI26" s="11"/>
      <c r="BJ26" s="11"/>
      <c r="BK26" s="11"/>
      <c r="BL26" s="11"/>
      <c r="BM26" s="11"/>
      <c r="BN26" s="11"/>
    </row>
    <row r="27" spans="1:66" ht="18">
      <c r="A27" s="551"/>
      <c r="B27" s="114" t="s">
        <v>66</v>
      </c>
      <c r="C27" s="115"/>
      <c r="D27" s="116"/>
      <c r="E27" s="12"/>
      <c r="F27" s="317"/>
      <c r="G27" s="317"/>
      <c r="H27" s="317"/>
      <c r="I27" s="317"/>
      <c r="J27" s="317"/>
      <c r="K27" s="317"/>
      <c r="L27" s="317"/>
      <c r="M27" s="317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  <c r="AA27" s="317"/>
      <c r="AB27" s="317"/>
      <c r="AC27" s="317"/>
      <c r="AD27" s="317"/>
      <c r="AE27" s="317"/>
      <c r="AF27" s="317"/>
      <c r="AG27" s="317"/>
      <c r="AH27" s="317"/>
      <c r="AI27" s="317"/>
      <c r="AJ27" s="317"/>
      <c r="AK27" s="317"/>
      <c r="AL27" s="317"/>
      <c r="AM27" s="317"/>
      <c r="AN27" s="317"/>
      <c r="AO27" s="317"/>
      <c r="AP27" s="317"/>
      <c r="AQ27" s="317"/>
      <c r="AR27" s="317"/>
      <c r="AS27" s="317"/>
      <c r="AT27" s="317"/>
      <c r="AU27" s="317"/>
      <c r="AV27" s="12"/>
      <c r="AW27" s="12"/>
      <c r="AX27" s="12"/>
      <c r="AY27" s="12"/>
      <c r="AZ27" s="12"/>
      <c r="BA27" s="12"/>
      <c r="BB27" s="12"/>
      <c r="BC27" s="12"/>
    </row>
    <row r="28" spans="1:66" s="1" customFormat="1">
      <c r="A28" s="740" t="s">
        <v>67</v>
      </c>
      <c r="B28" s="741" t="s">
        <v>68</v>
      </c>
      <c r="C28" s="506" t="s">
        <v>69</v>
      </c>
      <c r="D28" s="1059" t="s">
        <v>25</v>
      </c>
      <c r="E28" s="12" t="s">
        <v>21</v>
      </c>
      <c r="F28" s="1019">
        <v>100</v>
      </c>
      <c r="G28" s="338" t="s">
        <v>49</v>
      </c>
      <c r="H28" s="1022">
        <v>100</v>
      </c>
      <c r="I28" s="339" t="s">
        <v>49</v>
      </c>
      <c r="J28" s="1024">
        <v>100</v>
      </c>
      <c r="K28" s="339" t="s">
        <v>49</v>
      </c>
      <c r="L28" s="1024">
        <v>0</v>
      </c>
      <c r="M28" s="339" t="s">
        <v>70</v>
      </c>
      <c r="N28" s="1022">
        <v>100</v>
      </c>
      <c r="O28" s="340" t="s">
        <v>49</v>
      </c>
      <c r="P28" s="1019">
        <v>0</v>
      </c>
      <c r="Q28" s="321" t="s">
        <v>70</v>
      </c>
      <c r="R28" s="1022">
        <v>0</v>
      </c>
      <c r="S28" s="341" t="s">
        <v>70</v>
      </c>
      <c r="T28" s="1019">
        <v>100</v>
      </c>
      <c r="U28" s="321" t="s">
        <v>49</v>
      </c>
      <c r="V28" s="1022">
        <v>100</v>
      </c>
      <c r="W28" s="341" t="s">
        <v>49</v>
      </c>
      <c r="X28" s="1019">
        <v>100</v>
      </c>
      <c r="Y28" s="321" t="s">
        <v>49</v>
      </c>
      <c r="Z28" s="1022">
        <v>375</v>
      </c>
      <c r="AA28" s="341" t="s">
        <v>49</v>
      </c>
      <c r="AB28" s="1019">
        <v>100</v>
      </c>
      <c r="AC28" s="321" t="s">
        <v>49</v>
      </c>
      <c r="AD28" s="1022">
        <v>100</v>
      </c>
      <c r="AE28" s="341" t="s">
        <v>49</v>
      </c>
      <c r="AF28" s="1019">
        <v>100</v>
      </c>
      <c r="AG28" s="321" t="s">
        <v>49</v>
      </c>
      <c r="AH28" s="1022">
        <v>100</v>
      </c>
      <c r="AI28" s="341" t="s">
        <v>49</v>
      </c>
      <c r="AJ28" s="1019">
        <v>100</v>
      </c>
      <c r="AK28" s="341" t="s">
        <v>49</v>
      </c>
      <c r="AL28" s="1019">
        <v>135</v>
      </c>
      <c r="AM28" s="341" t="s">
        <v>49</v>
      </c>
      <c r="AN28" s="1019">
        <v>0</v>
      </c>
      <c r="AO28" s="321" t="s">
        <v>70</v>
      </c>
      <c r="AP28" s="1019">
        <v>100</v>
      </c>
      <c r="AQ28" s="321" t="s">
        <v>49</v>
      </c>
      <c r="AR28" s="1022">
        <v>0</v>
      </c>
      <c r="AS28" s="321" t="s">
        <v>70</v>
      </c>
      <c r="AT28" s="1022">
        <v>100</v>
      </c>
      <c r="AU28" s="339" t="s">
        <v>49</v>
      </c>
      <c r="AV28" s="538"/>
      <c r="AW28" s="415"/>
      <c r="AX28" s="539"/>
      <c r="AY28" s="540"/>
      <c r="AZ28" s="538"/>
      <c r="BA28" s="415"/>
      <c r="BB28" s="539"/>
      <c r="BC28" s="415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</row>
    <row r="29" spans="1:66" s="1" customFormat="1">
      <c r="A29" s="521" t="s">
        <v>71</v>
      </c>
      <c r="B29" s="12" t="s">
        <v>72</v>
      </c>
      <c r="C29" s="523" t="s">
        <v>69</v>
      </c>
      <c r="D29" s="524" t="s">
        <v>25</v>
      </c>
      <c r="E29" s="12"/>
      <c r="F29" s="1020">
        <v>25</v>
      </c>
      <c r="G29" s="330" t="s">
        <v>49</v>
      </c>
      <c r="H29" s="1023">
        <v>25</v>
      </c>
      <c r="I29" s="342" t="s">
        <v>49</v>
      </c>
      <c r="J29" s="1025">
        <v>25</v>
      </c>
      <c r="K29" s="342" t="s">
        <v>49</v>
      </c>
      <c r="L29" s="1025">
        <v>25</v>
      </c>
      <c r="M29" s="342" t="s">
        <v>49</v>
      </c>
      <c r="N29" s="1023">
        <v>25</v>
      </c>
      <c r="O29" s="326" t="s">
        <v>49</v>
      </c>
      <c r="P29" s="1020">
        <v>25</v>
      </c>
      <c r="Q29" s="328" t="s">
        <v>49</v>
      </c>
      <c r="R29" s="1023">
        <v>25</v>
      </c>
      <c r="S29" s="329" t="s">
        <v>49</v>
      </c>
      <c r="T29" s="1020">
        <v>25</v>
      </c>
      <c r="U29" s="328" t="s">
        <v>49</v>
      </c>
      <c r="V29" s="1023">
        <v>25</v>
      </c>
      <c r="W29" s="329" t="s">
        <v>49</v>
      </c>
      <c r="X29" s="1020">
        <v>25</v>
      </c>
      <c r="Y29" s="328" t="s">
        <v>49</v>
      </c>
      <c r="Z29" s="1023">
        <v>25</v>
      </c>
      <c r="AA29" s="329" t="s">
        <v>49</v>
      </c>
      <c r="AB29" s="1020">
        <v>15</v>
      </c>
      <c r="AC29" s="328" t="s">
        <v>49</v>
      </c>
      <c r="AD29" s="1023">
        <v>15</v>
      </c>
      <c r="AE29" s="329" t="s">
        <v>49</v>
      </c>
      <c r="AF29" s="1020">
        <v>10</v>
      </c>
      <c r="AG29" s="328" t="s">
        <v>49</v>
      </c>
      <c r="AH29" s="1023">
        <v>10</v>
      </c>
      <c r="AI29" s="329" t="s">
        <v>49</v>
      </c>
      <c r="AJ29" s="1020">
        <v>25</v>
      </c>
      <c r="AK29" s="329" t="s">
        <v>49</v>
      </c>
      <c r="AL29" s="1020">
        <v>25</v>
      </c>
      <c r="AM29" s="328" t="s">
        <v>49</v>
      </c>
      <c r="AN29" s="1020">
        <v>0</v>
      </c>
      <c r="AO29" s="328" t="s">
        <v>70</v>
      </c>
      <c r="AP29" s="1020">
        <v>25</v>
      </c>
      <c r="AQ29" s="328" t="s">
        <v>49</v>
      </c>
      <c r="AR29" s="1023">
        <v>25</v>
      </c>
      <c r="AS29" s="328" t="s">
        <v>49</v>
      </c>
      <c r="AT29" s="1023">
        <v>25</v>
      </c>
      <c r="AU29" s="342" t="s">
        <v>49</v>
      </c>
      <c r="AV29" s="541"/>
      <c r="AW29" s="416"/>
      <c r="AX29" s="542"/>
      <c r="AY29" s="527"/>
      <c r="AZ29" s="541"/>
      <c r="BA29" s="416"/>
      <c r="BB29" s="542"/>
      <c r="BC29" s="416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</row>
    <row r="30" spans="1:66" s="1" customFormat="1">
      <c r="A30" s="521" t="s">
        <v>73</v>
      </c>
      <c r="B30" s="522" t="s">
        <v>74</v>
      </c>
      <c r="C30" s="523" t="s">
        <v>69</v>
      </c>
      <c r="D30" s="524" t="s">
        <v>25</v>
      </c>
      <c r="E30" s="12"/>
      <c r="F30" s="1020">
        <v>125</v>
      </c>
      <c r="G30" s="330" t="s">
        <v>49</v>
      </c>
      <c r="H30" s="1023">
        <v>125</v>
      </c>
      <c r="I30" s="342" t="s">
        <v>49</v>
      </c>
      <c r="J30" s="1025">
        <v>125</v>
      </c>
      <c r="K30" s="342" t="s">
        <v>49</v>
      </c>
      <c r="L30" s="1025">
        <v>125</v>
      </c>
      <c r="M30" s="342" t="s">
        <v>49</v>
      </c>
      <c r="N30" s="1023">
        <v>125</v>
      </c>
      <c r="O30" s="326" t="s">
        <v>49</v>
      </c>
      <c r="P30" s="1020">
        <v>125</v>
      </c>
      <c r="Q30" s="328" t="s">
        <v>49</v>
      </c>
      <c r="R30" s="1023">
        <v>125</v>
      </c>
      <c r="S30" s="329" t="s">
        <v>49</v>
      </c>
      <c r="T30" s="1020">
        <v>125</v>
      </c>
      <c r="U30" s="328" t="s">
        <v>49</v>
      </c>
      <c r="V30" s="1023">
        <v>125</v>
      </c>
      <c r="W30" s="329" t="s">
        <v>49</v>
      </c>
      <c r="X30" s="1020">
        <v>125</v>
      </c>
      <c r="Y30" s="328" t="s">
        <v>49</v>
      </c>
      <c r="Z30" s="1023">
        <v>125</v>
      </c>
      <c r="AA30" s="329" t="s">
        <v>49</v>
      </c>
      <c r="AB30" s="1020">
        <v>125</v>
      </c>
      <c r="AC30" s="328" t="s">
        <v>49</v>
      </c>
      <c r="AD30" s="1023">
        <v>125</v>
      </c>
      <c r="AE30" s="329" t="s">
        <v>49</v>
      </c>
      <c r="AF30" s="1020">
        <v>125</v>
      </c>
      <c r="AG30" s="328" t="s">
        <v>49</v>
      </c>
      <c r="AH30" s="1023">
        <v>125</v>
      </c>
      <c r="AI30" s="329" t="s">
        <v>49</v>
      </c>
      <c r="AJ30" s="1020">
        <v>125</v>
      </c>
      <c r="AK30" s="329" t="s">
        <v>49</v>
      </c>
      <c r="AL30" s="1020">
        <v>125</v>
      </c>
      <c r="AM30" s="328" t="s">
        <v>49</v>
      </c>
      <c r="AN30" s="1020">
        <v>0</v>
      </c>
      <c r="AO30" s="328" t="s">
        <v>70</v>
      </c>
      <c r="AP30" s="1020">
        <v>125</v>
      </c>
      <c r="AQ30" s="328" t="s">
        <v>49</v>
      </c>
      <c r="AR30" s="1023">
        <v>125</v>
      </c>
      <c r="AS30" s="328" t="s">
        <v>49</v>
      </c>
      <c r="AT30" s="1023">
        <v>125</v>
      </c>
      <c r="AU30" s="342" t="s">
        <v>49</v>
      </c>
      <c r="AV30" s="541"/>
      <c r="AW30" s="416"/>
      <c r="AX30" s="542"/>
      <c r="AY30" s="527"/>
      <c r="AZ30" s="541"/>
      <c r="BA30" s="416"/>
      <c r="BB30" s="542"/>
      <c r="BC30" s="416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</row>
    <row r="31" spans="1:66" s="1" customFormat="1">
      <c r="A31" s="521" t="s">
        <v>75</v>
      </c>
      <c r="B31" s="522" t="s">
        <v>76</v>
      </c>
      <c r="C31" s="523" t="s">
        <v>69</v>
      </c>
      <c r="D31" s="524" t="s">
        <v>25</v>
      </c>
      <c r="E31" s="12"/>
      <c r="F31" s="1020">
        <v>0</v>
      </c>
      <c r="G31" s="330" t="s">
        <v>70</v>
      </c>
      <c r="H31" s="1023">
        <v>0</v>
      </c>
      <c r="I31" s="342" t="s">
        <v>70</v>
      </c>
      <c r="J31" s="1025">
        <v>50</v>
      </c>
      <c r="K31" s="342" t="s">
        <v>49</v>
      </c>
      <c r="L31" s="1025">
        <v>0</v>
      </c>
      <c r="M31" s="342" t="s">
        <v>70</v>
      </c>
      <c r="N31" s="1023">
        <v>35</v>
      </c>
      <c r="O31" s="326" t="s">
        <v>49</v>
      </c>
      <c r="P31" s="1020">
        <v>0</v>
      </c>
      <c r="Q31" s="328" t="s">
        <v>70</v>
      </c>
      <c r="R31" s="1023">
        <v>0</v>
      </c>
      <c r="S31" s="329" t="s">
        <v>70</v>
      </c>
      <c r="T31" s="1020">
        <v>0</v>
      </c>
      <c r="U31" s="328" t="s">
        <v>70</v>
      </c>
      <c r="V31" s="1023">
        <v>0</v>
      </c>
      <c r="W31" s="329" t="s">
        <v>70</v>
      </c>
      <c r="X31" s="1020">
        <v>0</v>
      </c>
      <c r="Y31" s="328" t="s">
        <v>70</v>
      </c>
      <c r="Z31" s="1023">
        <v>0</v>
      </c>
      <c r="AA31" s="329" t="s">
        <v>70</v>
      </c>
      <c r="AB31" s="1020">
        <v>7</v>
      </c>
      <c r="AC31" s="328" t="s">
        <v>49</v>
      </c>
      <c r="AD31" s="1023">
        <v>2</v>
      </c>
      <c r="AE31" s="329" t="s">
        <v>49</v>
      </c>
      <c r="AF31" s="1020">
        <v>2</v>
      </c>
      <c r="AG31" s="328" t="s">
        <v>49</v>
      </c>
      <c r="AH31" s="1023">
        <v>1</v>
      </c>
      <c r="AI31" s="329" t="s">
        <v>49</v>
      </c>
      <c r="AJ31" s="1020">
        <v>0</v>
      </c>
      <c r="AK31" s="329" t="s">
        <v>70</v>
      </c>
      <c r="AL31" s="1020">
        <v>20</v>
      </c>
      <c r="AM31" s="328" t="s">
        <v>49</v>
      </c>
      <c r="AN31" s="1020">
        <v>0</v>
      </c>
      <c r="AO31" s="328" t="s">
        <v>70</v>
      </c>
      <c r="AP31" s="1020">
        <v>50</v>
      </c>
      <c r="AQ31" s="328" t="s">
        <v>49</v>
      </c>
      <c r="AR31" s="1023">
        <v>50</v>
      </c>
      <c r="AS31" s="328" t="s">
        <v>49</v>
      </c>
      <c r="AT31" s="1023">
        <v>0</v>
      </c>
      <c r="AU31" s="342" t="s">
        <v>70</v>
      </c>
      <c r="AV31" s="541"/>
      <c r="AW31" s="416"/>
      <c r="AX31" s="542"/>
      <c r="AY31" s="527"/>
      <c r="AZ31" s="541"/>
      <c r="BA31" s="416"/>
      <c r="BB31" s="542"/>
      <c r="BC31" s="416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</row>
    <row r="32" spans="1:66" s="1" customFormat="1">
      <c r="A32" s="521" t="s">
        <v>77</v>
      </c>
      <c r="B32" s="543" t="s">
        <v>78</v>
      </c>
      <c r="C32" s="523" t="s">
        <v>69</v>
      </c>
      <c r="D32" s="524" t="s">
        <v>25</v>
      </c>
      <c r="E32" s="12"/>
      <c r="F32" s="1020">
        <v>0</v>
      </c>
      <c r="G32" s="330" t="s">
        <v>70</v>
      </c>
      <c r="H32" s="1023">
        <v>0</v>
      </c>
      <c r="I32" s="342" t="s">
        <v>70</v>
      </c>
      <c r="J32" s="1025">
        <v>0</v>
      </c>
      <c r="K32" s="342" t="s">
        <v>70</v>
      </c>
      <c r="L32" s="1025">
        <v>0</v>
      </c>
      <c r="M32" s="342" t="s">
        <v>70</v>
      </c>
      <c r="N32" s="1023">
        <v>2</v>
      </c>
      <c r="O32" s="326" t="s">
        <v>49</v>
      </c>
      <c r="P32" s="1020">
        <v>0</v>
      </c>
      <c r="Q32" s="328" t="s">
        <v>70</v>
      </c>
      <c r="R32" s="1023">
        <v>0</v>
      </c>
      <c r="S32" s="329" t="s">
        <v>70</v>
      </c>
      <c r="T32" s="1020">
        <v>0</v>
      </c>
      <c r="U32" s="328" t="s">
        <v>70</v>
      </c>
      <c r="V32" s="1023">
        <v>0</v>
      </c>
      <c r="W32" s="329" t="s">
        <v>70</v>
      </c>
      <c r="X32" s="1020">
        <v>0</v>
      </c>
      <c r="Y32" s="328" t="s">
        <v>70</v>
      </c>
      <c r="Z32" s="1023">
        <v>0</v>
      </c>
      <c r="AA32" s="329" t="s">
        <v>70</v>
      </c>
      <c r="AB32" s="1020">
        <v>0.5</v>
      </c>
      <c r="AC32" s="328" t="s">
        <v>49</v>
      </c>
      <c r="AD32" s="1023">
        <v>0.5</v>
      </c>
      <c r="AE32" s="329" t="s">
        <v>49</v>
      </c>
      <c r="AF32" s="1020">
        <v>0.5</v>
      </c>
      <c r="AG32" s="328" t="s">
        <v>49</v>
      </c>
      <c r="AH32" s="1023">
        <v>0.5</v>
      </c>
      <c r="AI32" s="329" t="s">
        <v>49</v>
      </c>
      <c r="AJ32" s="1020">
        <v>0</v>
      </c>
      <c r="AK32" s="329" t="s">
        <v>70</v>
      </c>
      <c r="AL32" s="1020">
        <v>0</v>
      </c>
      <c r="AM32" s="328" t="s">
        <v>70</v>
      </c>
      <c r="AN32" s="1020">
        <v>0</v>
      </c>
      <c r="AO32" s="328" t="s">
        <v>70</v>
      </c>
      <c r="AP32" s="1020">
        <v>0</v>
      </c>
      <c r="AQ32" s="328" t="s">
        <v>70</v>
      </c>
      <c r="AR32" s="1023">
        <v>0</v>
      </c>
      <c r="AS32" s="328" t="s">
        <v>70</v>
      </c>
      <c r="AT32" s="1023">
        <v>0</v>
      </c>
      <c r="AU32" s="342" t="s">
        <v>70</v>
      </c>
      <c r="AV32" s="541"/>
      <c r="AW32" s="416"/>
      <c r="AX32" s="542"/>
      <c r="AY32" s="527"/>
      <c r="AZ32" s="541"/>
      <c r="BA32" s="416"/>
      <c r="BB32" s="542"/>
      <c r="BC32" s="416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</row>
    <row r="33" spans="1:66" s="1" customFormat="1">
      <c r="A33" s="528" t="s">
        <v>79</v>
      </c>
      <c r="B33" s="544" t="s">
        <v>80</v>
      </c>
      <c r="C33" s="530" t="s">
        <v>81</v>
      </c>
      <c r="D33" s="531" t="s">
        <v>25</v>
      </c>
      <c r="E33" s="12"/>
      <c r="F33" s="1021">
        <v>100</v>
      </c>
      <c r="G33" s="343" t="s">
        <v>49</v>
      </c>
      <c r="H33" s="1021">
        <v>100</v>
      </c>
      <c r="I33" s="343" t="s">
        <v>49</v>
      </c>
      <c r="J33" s="1021">
        <v>100</v>
      </c>
      <c r="K33" s="343" t="s">
        <v>49</v>
      </c>
      <c r="L33" s="1021">
        <v>100</v>
      </c>
      <c r="M33" s="343" t="s">
        <v>49</v>
      </c>
      <c r="N33" s="1021">
        <v>100</v>
      </c>
      <c r="O33" s="343" t="s">
        <v>49</v>
      </c>
      <c r="P33" s="1021">
        <v>100</v>
      </c>
      <c r="Q33" s="343" t="s">
        <v>49</v>
      </c>
      <c r="R33" s="1021">
        <v>100</v>
      </c>
      <c r="S33" s="343" t="s">
        <v>49</v>
      </c>
      <c r="T33" s="1021">
        <v>100</v>
      </c>
      <c r="U33" s="343" t="s">
        <v>49</v>
      </c>
      <c r="V33" s="1021">
        <v>100</v>
      </c>
      <c r="W33" s="343" t="s">
        <v>49</v>
      </c>
      <c r="X33" s="1021">
        <v>100</v>
      </c>
      <c r="Y33" s="343" t="s">
        <v>49</v>
      </c>
      <c r="Z33" s="1021">
        <v>100</v>
      </c>
      <c r="AA33" s="343" t="s">
        <v>49</v>
      </c>
      <c r="AB33" s="1021">
        <v>100</v>
      </c>
      <c r="AC33" s="343" t="s">
        <v>49</v>
      </c>
      <c r="AD33" s="1021">
        <v>100</v>
      </c>
      <c r="AE33" s="343" t="s">
        <v>49</v>
      </c>
      <c r="AF33" s="1021">
        <v>98</v>
      </c>
      <c r="AG33" s="343" t="s">
        <v>49</v>
      </c>
      <c r="AH33" s="1021">
        <v>100</v>
      </c>
      <c r="AI33" s="343" t="s">
        <v>49</v>
      </c>
      <c r="AJ33" s="1021">
        <v>100</v>
      </c>
      <c r="AK33" s="333" t="s">
        <v>49</v>
      </c>
      <c r="AL33" s="1021">
        <v>100</v>
      </c>
      <c r="AM33" s="344" t="s">
        <v>49</v>
      </c>
      <c r="AN33" s="1021">
        <v>0</v>
      </c>
      <c r="AO33" s="344" t="s">
        <v>70</v>
      </c>
      <c r="AP33" s="1021">
        <v>100</v>
      </c>
      <c r="AQ33" s="344" t="s">
        <v>49</v>
      </c>
      <c r="AR33" s="1021">
        <v>100</v>
      </c>
      <c r="AS33" s="343" t="s">
        <v>49</v>
      </c>
      <c r="AT33" s="1021">
        <v>100</v>
      </c>
      <c r="AU33" s="343" t="s">
        <v>49</v>
      </c>
      <c r="AV33" s="512"/>
      <c r="AW33" s="533"/>
      <c r="AX33" s="545"/>
      <c r="AY33" s="546"/>
      <c r="AZ33" s="512"/>
      <c r="BA33" s="533"/>
      <c r="BB33" s="545"/>
      <c r="BC33" s="533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</row>
    <row r="34" spans="1:66">
      <c r="A34" s="40"/>
      <c r="F34" s="317"/>
      <c r="G34" s="317"/>
      <c r="H34" s="317"/>
      <c r="I34" s="317"/>
      <c r="J34" s="317"/>
      <c r="K34" s="317"/>
      <c r="L34" s="317"/>
      <c r="M34" s="317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  <c r="AA34" s="317"/>
      <c r="AB34" s="317"/>
      <c r="AC34" s="317"/>
      <c r="AD34" s="317"/>
      <c r="AE34" s="317"/>
      <c r="AF34" s="317"/>
      <c r="AG34" s="317"/>
      <c r="AH34" s="317"/>
      <c r="AI34" s="317"/>
      <c r="AJ34" s="317"/>
      <c r="AK34" s="317"/>
      <c r="AL34" s="317"/>
      <c r="AM34" s="317"/>
      <c r="AN34" s="317"/>
      <c r="AO34" s="317"/>
      <c r="AP34" s="317"/>
      <c r="AQ34" s="317"/>
      <c r="AR34" s="317"/>
      <c r="AS34" s="317"/>
      <c r="AT34" s="317"/>
      <c r="AU34" s="317"/>
      <c r="AV34" s="12"/>
      <c r="AW34" s="12"/>
      <c r="AX34" s="12"/>
      <c r="AY34" s="12"/>
      <c r="AZ34" s="12"/>
      <c r="BA34" s="12"/>
      <c r="BB34" s="12"/>
      <c r="BC34" s="12"/>
      <c r="BH34" s="12"/>
      <c r="BI34" s="12"/>
      <c r="BJ34" s="12"/>
      <c r="BK34" s="12"/>
      <c r="BL34" s="12"/>
      <c r="BM34" s="12"/>
      <c r="BN34" s="12"/>
    </row>
    <row r="35" spans="1:66" ht="18">
      <c r="A35" s="513"/>
      <c r="B35" s="42" t="s">
        <v>82</v>
      </c>
      <c r="C35" s="51" t="s">
        <v>21</v>
      </c>
      <c r="D35" s="14"/>
      <c r="E35" s="12"/>
      <c r="F35" s="345"/>
      <c r="G35" s="317"/>
      <c r="H35" s="345"/>
      <c r="I35" s="317"/>
      <c r="J35" s="345"/>
      <c r="K35" s="317"/>
      <c r="L35" s="345"/>
      <c r="M35" s="317"/>
      <c r="N35" s="345"/>
      <c r="O35" s="317"/>
      <c r="P35" s="345"/>
      <c r="Q35" s="345"/>
      <c r="R35" s="345"/>
      <c r="S35" s="345"/>
      <c r="T35" s="345"/>
      <c r="U35" s="345"/>
      <c r="V35" s="345"/>
      <c r="W35" s="345"/>
      <c r="X35" s="345"/>
      <c r="Y35" s="345"/>
      <c r="Z35" s="345"/>
      <c r="AA35" s="345"/>
      <c r="AB35" s="345"/>
      <c r="AC35" s="345"/>
      <c r="AD35" s="345"/>
      <c r="AE35" s="345"/>
      <c r="AF35" s="345"/>
      <c r="AG35" s="345"/>
      <c r="AH35" s="345"/>
      <c r="AI35" s="345"/>
      <c r="AJ35" s="345"/>
      <c r="AK35" s="345"/>
      <c r="AL35" s="345"/>
      <c r="AM35" s="345"/>
      <c r="AN35" s="345"/>
      <c r="AO35" s="345"/>
      <c r="AP35" s="345"/>
      <c r="AQ35" s="345"/>
      <c r="AR35" s="345"/>
      <c r="AS35" s="345"/>
      <c r="AT35" s="345"/>
      <c r="AU35" s="317"/>
      <c r="AV35" s="12"/>
      <c r="AW35" s="12"/>
      <c r="AX35" s="12"/>
      <c r="AY35" s="12"/>
      <c r="AZ35" s="12"/>
      <c r="BA35" s="12"/>
      <c r="BB35" s="12"/>
      <c r="BC35" s="12"/>
    </row>
    <row r="36" spans="1:66" s="1" customFormat="1">
      <c r="A36" s="514" t="s">
        <v>83</v>
      </c>
      <c r="B36" s="515" t="s">
        <v>84</v>
      </c>
      <c r="C36" s="516" t="s">
        <v>58</v>
      </c>
      <c r="D36" s="517" t="s">
        <v>25</v>
      </c>
      <c r="E36" s="12" t="s">
        <v>21</v>
      </c>
      <c r="F36" s="365">
        <v>1</v>
      </c>
      <c r="G36" s="346" t="s">
        <v>49</v>
      </c>
      <c r="H36" s="365">
        <v>1</v>
      </c>
      <c r="I36" s="346" t="s">
        <v>49</v>
      </c>
      <c r="J36" s="365">
        <v>1</v>
      </c>
      <c r="K36" s="346" t="s">
        <v>49</v>
      </c>
      <c r="L36" s="365">
        <v>1</v>
      </c>
      <c r="M36" s="346" t="s">
        <v>49</v>
      </c>
      <c r="N36" s="365">
        <v>0</v>
      </c>
      <c r="O36" s="346" t="s">
        <v>49</v>
      </c>
      <c r="P36" s="365">
        <v>1</v>
      </c>
      <c r="Q36" s="346" t="s">
        <v>49</v>
      </c>
      <c r="R36" s="365">
        <v>1</v>
      </c>
      <c r="S36" s="346" t="s">
        <v>49</v>
      </c>
      <c r="T36" s="365">
        <v>0</v>
      </c>
      <c r="U36" s="346" t="s">
        <v>49</v>
      </c>
      <c r="V36" s="365">
        <v>0</v>
      </c>
      <c r="W36" s="346" t="s">
        <v>49</v>
      </c>
      <c r="X36" s="365">
        <v>0</v>
      </c>
      <c r="Y36" s="346" t="s">
        <v>49</v>
      </c>
      <c r="Z36" s="365">
        <v>1</v>
      </c>
      <c r="AA36" s="346" t="s">
        <v>49</v>
      </c>
      <c r="AB36" s="365">
        <v>1</v>
      </c>
      <c r="AC36" s="346" t="s">
        <v>49</v>
      </c>
      <c r="AD36" s="365">
        <v>1</v>
      </c>
      <c r="AE36" s="346" t="s">
        <v>49</v>
      </c>
      <c r="AF36" s="365">
        <v>1</v>
      </c>
      <c r="AG36" s="346" t="s">
        <v>49</v>
      </c>
      <c r="AH36" s="365">
        <v>1</v>
      </c>
      <c r="AI36" s="346" t="s">
        <v>49</v>
      </c>
      <c r="AJ36" s="365">
        <v>0</v>
      </c>
      <c r="AK36" s="346" t="s">
        <v>49</v>
      </c>
      <c r="AL36" s="365">
        <v>1</v>
      </c>
      <c r="AM36" s="346" t="s">
        <v>49</v>
      </c>
      <c r="AN36" s="365">
        <v>0</v>
      </c>
      <c r="AO36" s="346" t="s">
        <v>70</v>
      </c>
      <c r="AP36" s="365">
        <v>0</v>
      </c>
      <c r="AQ36" s="346" t="s">
        <v>49</v>
      </c>
      <c r="AR36" s="365">
        <v>1</v>
      </c>
      <c r="AS36" s="346" t="s">
        <v>49</v>
      </c>
      <c r="AT36" s="365">
        <v>1</v>
      </c>
      <c r="AU36" s="346" t="s">
        <v>49</v>
      </c>
      <c r="AV36" s="547"/>
      <c r="AW36" s="248"/>
      <c r="AX36" s="547"/>
      <c r="AY36" s="248"/>
      <c r="AZ36" s="547"/>
      <c r="BA36" s="248"/>
      <c r="BB36" s="547"/>
      <c r="BC36" s="248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</row>
    <row r="37" spans="1:66" s="1" customFormat="1">
      <c r="A37" s="521" t="s">
        <v>85</v>
      </c>
      <c r="B37" s="522" t="s">
        <v>86</v>
      </c>
      <c r="C37" s="523" t="s">
        <v>58</v>
      </c>
      <c r="D37" s="524" t="s">
        <v>25</v>
      </c>
      <c r="E37" s="12"/>
      <c r="F37" s="324">
        <v>1</v>
      </c>
      <c r="G37" s="342" t="s">
        <v>49</v>
      </c>
      <c r="H37" s="324">
        <v>1</v>
      </c>
      <c r="I37" s="342" t="s">
        <v>49</v>
      </c>
      <c r="J37" s="324">
        <v>1</v>
      </c>
      <c r="K37" s="342" t="s">
        <v>49</v>
      </c>
      <c r="L37" s="324">
        <v>1</v>
      </c>
      <c r="M37" s="342" t="s">
        <v>49</v>
      </c>
      <c r="N37" s="324">
        <v>1</v>
      </c>
      <c r="O37" s="342" t="s">
        <v>49</v>
      </c>
      <c r="P37" s="324">
        <v>1</v>
      </c>
      <c r="Q37" s="342" t="s">
        <v>49</v>
      </c>
      <c r="R37" s="324">
        <v>1</v>
      </c>
      <c r="S37" s="342" t="s">
        <v>49</v>
      </c>
      <c r="T37" s="324">
        <v>1</v>
      </c>
      <c r="U37" s="342" t="s">
        <v>49</v>
      </c>
      <c r="V37" s="324">
        <v>1</v>
      </c>
      <c r="W37" s="342" t="s">
        <v>49</v>
      </c>
      <c r="X37" s="324">
        <v>1</v>
      </c>
      <c r="Y37" s="342" t="s">
        <v>49</v>
      </c>
      <c r="Z37" s="324">
        <v>1</v>
      </c>
      <c r="AA37" s="342" t="s">
        <v>49</v>
      </c>
      <c r="AB37" s="324">
        <v>1</v>
      </c>
      <c r="AC37" s="342" t="s">
        <v>49</v>
      </c>
      <c r="AD37" s="324">
        <v>1</v>
      </c>
      <c r="AE37" s="342" t="s">
        <v>49</v>
      </c>
      <c r="AF37" s="324">
        <v>0</v>
      </c>
      <c r="AG37" s="342" t="s">
        <v>49</v>
      </c>
      <c r="AH37" s="324">
        <v>1</v>
      </c>
      <c r="AI37" s="342" t="s">
        <v>49</v>
      </c>
      <c r="AJ37" s="324">
        <v>1</v>
      </c>
      <c r="AK37" s="342" t="s">
        <v>49</v>
      </c>
      <c r="AL37" s="324">
        <v>1</v>
      </c>
      <c r="AM37" s="342" t="s">
        <v>49</v>
      </c>
      <c r="AN37" s="324">
        <v>0</v>
      </c>
      <c r="AO37" s="342" t="s">
        <v>70</v>
      </c>
      <c r="AP37" s="324">
        <v>1</v>
      </c>
      <c r="AQ37" s="342" t="s">
        <v>49</v>
      </c>
      <c r="AR37" s="324">
        <v>1</v>
      </c>
      <c r="AS37" s="342" t="s">
        <v>49</v>
      </c>
      <c r="AT37" s="324">
        <v>1</v>
      </c>
      <c r="AU37" s="342" t="s">
        <v>49</v>
      </c>
      <c r="AV37" s="548"/>
      <c r="AW37" s="250"/>
      <c r="AX37" s="548"/>
      <c r="AY37" s="250"/>
      <c r="AZ37" s="548"/>
      <c r="BA37" s="250"/>
      <c r="BB37" s="548"/>
      <c r="BC37" s="250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</row>
    <row r="38" spans="1:66" s="1" customFormat="1">
      <c r="A38" s="521" t="s">
        <v>87</v>
      </c>
      <c r="B38" s="522" t="s">
        <v>88</v>
      </c>
      <c r="C38" s="523" t="s">
        <v>58</v>
      </c>
      <c r="D38" s="524" t="s">
        <v>25</v>
      </c>
      <c r="E38" s="12"/>
      <c r="F38" s="324">
        <v>0</v>
      </c>
      <c r="G38" s="342" t="s">
        <v>49</v>
      </c>
      <c r="H38" s="324">
        <v>0</v>
      </c>
      <c r="I38" s="342" t="s">
        <v>49</v>
      </c>
      <c r="J38" s="324">
        <v>0</v>
      </c>
      <c r="K38" s="342" t="s">
        <v>49</v>
      </c>
      <c r="L38" s="324">
        <v>0</v>
      </c>
      <c r="M38" s="342" t="s">
        <v>49</v>
      </c>
      <c r="N38" s="324">
        <v>0</v>
      </c>
      <c r="O38" s="342" t="s">
        <v>49</v>
      </c>
      <c r="P38" s="324">
        <v>0</v>
      </c>
      <c r="Q38" s="342" t="s">
        <v>49</v>
      </c>
      <c r="R38" s="324">
        <v>0</v>
      </c>
      <c r="S38" s="342" t="s">
        <v>49</v>
      </c>
      <c r="T38" s="324">
        <v>0</v>
      </c>
      <c r="U38" s="342" t="s">
        <v>49</v>
      </c>
      <c r="V38" s="324">
        <v>0</v>
      </c>
      <c r="W38" s="342" t="s">
        <v>49</v>
      </c>
      <c r="X38" s="324">
        <v>0</v>
      </c>
      <c r="Y38" s="342" t="s">
        <v>49</v>
      </c>
      <c r="Z38" s="324">
        <v>0</v>
      </c>
      <c r="AA38" s="342" t="s">
        <v>49</v>
      </c>
      <c r="AB38" s="324">
        <v>0</v>
      </c>
      <c r="AC38" s="342" t="s">
        <v>49</v>
      </c>
      <c r="AD38" s="324">
        <v>0</v>
      </c>
      <c r="AE38" s="342" t="s">
        <v>49</v>
      </c>
      <c r="AF38" s="324">
        <v>1</v>
      </c>
      <c r="AG38" s="342" t="s">
        <v>49</v>
      </c>
      <c r="AH38" s="324">
        <v>0</v>
      </c>
      <c r="AI38" s="342" t="s">
        <v>49</v>
      </c>
      <c r="AJ38" s="324">
        <v>0</v>
      </c>
      <c r="AK38" s="342" t="s">
        <v>49</v>
      </c>
      <c r="AL38" s="324">
        <v>0</v>
      </c>
      <c r="AM38" s="342" t="s">
        <v>49</v>
      </c>
      <c r="AN38" s="324">
        <v>0</v>
      </c>
      <c r="AO38" s="342" t="s">
        <v>70</v>
      </c>
      <c r="AP38" s="324">
        <v>0</v>
      </c>
      <c r="AQ38" s="342" t="s">
        <v>49</v>
      </c>
      <c r="AR38" s="324">
        <v>0</v>
      </c>
      <c r="AS38" s="342" t="s">
        <v>49</v>
      </c>
      <c r="AT38" s="324">
        <v>0</v>
      </c>
      <c r="AU38" s="342" t="s">
        <v>49</v>
      </c>
      <c r="AV38" s="548"/>
      <c r="AW38" s="250"/>
      <c r="AX38" s="548"/>
      <c r="AY38" s="250"/>
      <c r="AZ38" s="548"/>
      <c r="BA38" s="250"/>
      <c r="BB38" s="548"/>
      <c r="BC38" s="250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</row>
    <row r="39" spans="1:66" s="1" customFormat="1">
      <c r="A39" s="521" t="s">
        <v>89</v>
      </c>
      <c r="B39" s="522" t="s">
        <v>90</v>
      </c>
      <c r="C39" s="523" t="s">
        <v>58</v>
      </c>
      <c r="D39" s="524" t="s">
        <v>25</v>
      </c>
      <c r="E39" s="12"/>
      <c r="F39" s="324">
        <v>0</v>
      </c>
      <c r="G39" s="342" t="s">
        <v>49</v>
      </c>
      <c r="H39" s="324">
        <v>0</v>
      </c>
      <c r="I39" s="342" t="s">
        <v>49</v>
      </c>
      <c r="J39" s="324">
        <v>0</v>
      </c>
      <c r="K39" s="342" t="s">
        <v>49</v>
      </c>
      <c r="L39" s="324">
        <v>0</v>
      </c>
      <c r="M39" s="342" t="s">
        <v>49</v>
      </c>
      <c r="N39" s="324">
        <v>0</v>
      </c>
      <c r="O39" s="342" t="s">
        <v>49</v>
      </c>
      <c r="P39" s="324">
        <v>0</v>
      </c>
      <c r="Q39" s="342" t="s">
        <v>49</v>
      </c>
      <c r="R39" s="324">
        <v>0</v>
      </c>
      <c r="S39" s="342" t="s">
        <v>49</v>
      </c>
      <c r="T39" s="324">
        <v>0</v>
      </c>
      <c r="U39" s="342" t="s">
        <v>49</v>
      </c>
      <c r="V39" s="324">
        <v>0</v>
      </c>
      <c r="W39" s="342" t="s">
        <v>49</v>
      </c>
      <c r="X39" s="324">
        <v>0</v>
      </c>
      <c r="Y39" s="342" t="s">
        <v>49</v>
      </c>
      <c r="Z39" s="324">
        <v>0</v>
      </c>
      <c r="AA39" s="342" t="s">
        <v>49</v>
      </c>
      <c r="AB39" s="324">
        <v>0</v>
      </c>
      <c r="AC39" s="342" t="s">
        <v>49</v>
      </c>
      <c r="AD39" s="324">
        <v>1</v>
      </c>
      <c r="AE39" s="342" t="s">
        <v>49</v>
      </c>
      <c r="AF39" s="324">
        <v>0</v>
      </c>
      <c r="AG39" s="342" t="s">
        <v>49</v>
      </c>
      <c r="AH39" s="324">
        <v>1</v>
      </c>
      <c r="AI39" s="342" t="s">
        <v>49</v>
      </c>
      <c r="AJ39" s="324">
        <v>0</v>
      </c>
      <c r="AK39" s="342" t="s">
        <v>49</v>
      </c>
      <c r="AL39" s="324">
        <v>1</v>
      </c>
      <c r="AM39" s="342" t="s">
        <v>49</v>
      </c>
      <c r="AN39" s="324">
        <v>0</v>
      </c>
      <c r="AO39" s="342" t="s">
        <v>70</v>
      </c>
      <c r="AP39" s="324">
        <v>0</v>
      </c>
      <c r="AQ39" s="342" t="s">
        <v>49</v>
      </c>
      <c r="AR39" s="324">
        <v>0</v>
      </c>
      <c r="AS39" s="342" t="s">
        <v>49</v>
      </c>
      <c r="AT39" s="324">
        <v>0</v>
      </c>
      <c r="AU39" s="342" t="s">
        <v>49</v>
      </c>
      <c r="AV39" s="548"/>
      <c r="AW39" s="250"/>
      <c r="AX39" s="548"/>
      <c r="AY39" s="250"/>
      <c r="AZ39" s="548"/>
      <c r="BA39" s="250"/>
      <c r="BB39" s="548"/>
      <c r="BC39" s="250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</row>
    <row r="40" spans="1:66" s="1" customFormat="1">
      <c r="A40" s="521" t="s">
        <v>91</v>
      </c>
      <c r="B40" s="543" t="s">
        <v>92</v>
      </c>
      <c r="C40" s="523" t="s">
        <v>58</v>
      </c>
      <c r="D40" s="524" t="s">
        <v>25</v>
      </c>
      <c r="E40" s="12"/>
      <c r="F40" s="347">
        <v>0</v>
      </c>
      <c r="G40" s="348" t="s">
        <v>49</v>
      </c>
      <c r="H40" s="324">
        <v>0</v>
      </c>
      <c r="I40" s="348" t="s">
        <v>49</v>
      </c>
      <c r="J40" s="347">
        <v>0</v>
      </c>
      <c r="K40" s="348" t="s">
        <v>49</v>
      </c>
      <c r="L40" s="347">
        <v>0</v>
      </c>
      <c r="M40" s="348" t="s">
        <v>49</v>
      </c>
      <c r="N40" s="347">
        <v>1</v>
      </c>
      <c r="O40" s="348" t="s">
        <v>49</v>
      </c>
      <c r="P40" s="347">
        <v>0</v>
      </c>
      <c r="Q40" s="348" t="s">
        <v>49</v>
      </c>
      <c r="R40" s="347">
        <v>1</v>
      </c>
      <c r="S40" s="348" t="s">
        <v>49</v>
      </c>
      <c r="T40" s="347">
        <v>0</v>
      </c>
      <c r="U40" s="348" t="s">
        <v>49</v>
      </c>
      <c r="V40" s="347">
        <v>0</v>
      </c>
      <c r="W40" s="348" t="s">
        <v>49</v>
      </c>
      <c r="X40" s="347">
        <v>0</v>
      </c>
      <c r="Y40" s="348" t="s">
        <v>49</v>
      </c>
      <c r="Z40" s="324">
        <v>0</v>
      </c>
      <c r="AA40" s="348" t="s">
        <v>49</v>
      </c>
      <c r="AB40" s="347">
        <v>1</v>
      </c>
      <c r="AC40" s="348" t="s">
        <v>49</v>
      </c>
      <c r="AD40" s="347">
        <v>1</v>
      </c>
      <c r="AE40" s="348" t="s">
        <v>49</v>
      </c>
      <c r="AF40" s="347">
        <v>0</v>
      </c>
      <c r="AG40" s="348" t="s">
        <v>49</v>
      </c>
      <c r="AH40" s="347">
        <v>1</v>
      </c>
      <c r="AI40" s="348" t="s">
        <v>49</v>
      </c>
      <c r="AJ40" s="347">
        <v>1</v>
      </c>
      <c r="AK40" s="348" t="s">
        <v>49</v>
      </c>
      <c r="AL40" s="347">
        <v>0</v>
      </c>
      <c r="AM40" s="348" t="s">
        <v>49</v>
      </c>
      <c r="AN40" s="347">
        <v>0</v>
      </c>
      <c r="AO40" s="348" t="s">
        <v>70</v>
      </c>
      <c r="AP40" s="347">
        <v>1</v>
      </c>
      <c r="AQ40" s="348" t="s">
        <v>49</v>
      </c>
      <c r="AR40" s="347">
        <v>0</v>
      </c>
      <c r="AS40" s="348" t="s">
        <v>49</v>
      </c>
      <c r="AT40" s="347">
        <v>0</v>
      </c>
      <c r="AU40" s="348" t="s">
        <v>49</v>
      </c>
      <c r="AV40" s="549"/>
      <c r="AW40" s="251"/>
      <c r="AX40" s="549"/>
      <c r="AY40" s="251"/>
      <c r="AZ40" s="549"/>
      <c r="BA40" s="251"/>
      <c r="BB40" s="549"/>
      <c r="BC40" s="251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</row>
    <row r="41" spans="1:66" s="1" customFormat="1">
      <c r="A41" s="521" t="s">
        <v>93</v>
      </c>
      <c r="B41" s="543" t="s">
        <v>94</v>
      </c>
      <c r="C41" s="523" t="s">
        <v>58</v>
      </c>
      <c r="D41" s="524" t="s">
        <v>25</v>
      </c>
      <c r="E41" s="12"/>
      <c r="F41" s="324">
        <v>0</v>
      </c>
      <c r="G41" s="342" t="s">
        <v>49</v>
      </c>
      <c r="H41" s="324">
        <v>0</v>
      </c>
      <c r="I41" s="342" t="s">
        <v>49</v>
      </c>
      <c r="J41" s="324">
        <v>0</v>
      </c>
      <c r="K41" s="342" t="s">
        <v>49</v>
      </c>
      <c r="L41" s="324">
        <v>0</v>
      </c>
      <c r="M41" s="342" t="s">
        <v>49</v>
      </c>
      <c r="N41" s="324">
        <v>0</v>
      </c>
      <c r="O41" s="342" t="s">
        <v>49</v>
      </c>
      <c r="P41" s="324">
        <v>0</v>
      </c>
      <c r="Q41" s="342" t="s">
        <v>49</v>
      </c>
      <c r="R41" s="324">
        <v>0</v>
      </c>
      <c r="S41" s="342" t="s">
        <v>49</v>
      </c>
      <c r="T41" s="324">
        <v>0</v>
      </c>
      <c r="U41" s="342" t="s">
        <v>49</v>
      </c>
      <c r="V41" s="324">
        <v>0</v>
      </c>
      <c r="W41" s="342" t="s">
        <v>49</v>
      </c>
      <c r="X41" s="324">
        <v>0</v>
      </c>
      <c r="Y41" s="342" t="s">
        <v>49</v>
      </c>
      <c r="Z41" s="324">
        <v>0</v>
      </c>
      <c r="AA41" s="342" t="s">
        <v>49</v>
      </c>
      <c r="AB41" s="324">
        <v>0</v>
      </c>
      <c r="AC41" s="342" t="s">
        <v>49</v>
      </c>
      <c r="AD41" s="324">
        <v>0</v>
      </c>
      <c r="AE41" s="342" t="s">
        <v>49</v>
      </c>
      <c r="AF41" s="324">
        <v>0</v>
      </c>
      <c r="AG41" s="342" t="s">
        <v>49</v>
      </c>
      <c r="AH41" s="324">
        <v>0</v>
      </c>
      <c r="AI41" s="342" t="s">
        <v>49</v>
      </c>
      <c r="AJ41" s="324">
        <v>0</v>
      </c>
      <c r="AK41" s="342" t="s">
        <v>49</v>
      </c>
      <c r="AL41" s="324">
        <v>0</v>
      </c>
      <c r="AM41" s="342" t="s">
        <v>49</v>
      </c>
      <c r="AN41" s="324">
        <v>0</v>
      </c>
      <c r="AO41" s="342" t="s">
        <v>70</v>
      </c>
      <c r="AP41" s="324">
        <v>0</v>
      </c>
      <c r="AQ41" s="342" t="s">
        <v>49</v>
      </c>
      <c r="AR41" s="324">
        <v>0</v>
      </c>
      <c r="AS41" s="342" t="s">
        <v>49</v>
      </c>
      <c r="AT41" s="324">
        <v>0</v>
      </c>
      <c r="AU41" s="342" t="s">
        <v>49</v>
      </c>
      <c r="AV41" s="548"/>
      <c r="AW41" s="250"/>
      <c r="AX41" s="548"/>
      <c r="AY41" s="250"/>
      <c r="AZ41" s="548"/>
      <c r="BA41" s="250"/>
      <c r="BB41" s="548"/>
      <c r="BC41" s="250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</row>
    <row r="42" spans="1:66" s="1" customFormat="1">
      <c r="A42" s="528" t="s">
        <v>95</v>
      </c>
      <c r="B42" s="544" t="s">
        <v>96</v>
      </c>
      <c r="C42" s="530" t="s">
        <v>58</v>
      </c>
      <c r="D42" s="531" t="s">
        <v>25</v>
      </c>
      <c r="E42" s="12"/>
      <c r="F42" s="331">
        <v>0</v>
      </c>
      <c r="G42" s="343" t="s">
        <v>49</v>
      </c>
      <c r="H42" s="331">
        <v>0</v>
      </c>
      <c r="I42" s="343" t="s">
        <v>49</v>
      </c>
      <c r="J42" s="331">
        <v>0</v>
      </c>
      <c r="K42" s="343" t="s">
        <v>49</v>
      </c>
      <c r="L42" s="331">
        <v>0</v>
      </c>
      <c r="M42" s="343" t="s">
        <v>49</v>
      </c>
      <c r="N42" s="331">
        <v>0</v>
      </c>
      <c r="O42" s="343" t="s">
        <v>49</v>
      </c>
      <c r="P42" s="331">
        <v>0</v>
      </c>
      <c r="Q42" s="343" t="s">
        <v>49</v>
      </c>
      <c r="R42" s="331">
        <v>0</v>
      </c>
      <c r="S42" s="343" t="s">
        <v>49</v>
      </c>
      <c r="T42" s="331">
        <v>0</v>
      </c>
      <c r="U42" s="343" t="s">
        <v>49</v>
      </c>
      <c r="V42" s="331">
        <v>0</v>
      </c>
      <c r="W42" s="343" t="s">
        <v>49</v>
      </c>
      <c r="X42" s="331">
        <v>0</v>
      </c>
      <c r="Y42" s="343" t="s">
        <v>49</v>
      </c>
      <c r="Z42" s="331">
        <v>0</v>
      </c>
      <c r="AA42" s="343" t="s">
        <v>49</v>
      </c>
      <c r="AB42" s="331">
        <v>0</v>
      </c>
      <c r="AC42" s="343" t="s">
        <v>49</v>
      </c>
      <c r="AD42" s="331">
        <v>0</v>
      </c>
      <c r="AE42" s="343" t="s">
        <v>49</v>
      </c>
      <c r="AF42" s="331">
        <v>1</v>
      </c>
      <c r="AG42" s="343" t="s">
        <v>49</v>
      </c>
      <c r="AH42" s="331">
        <v>0</v>
      </c>
      <c r="AI42" s="343" t="s">
        <v>49</v>
      </c>
      <c r="AJ42" s="331">
        <v>0</v>
      </c>
      <c r="AK42" s="343" t="s">
        <v>49</v>
      </c>
      <c r="AL42" s="331">
        <v>0</v>
      </c>
      <c r="AM42" s="343" t="s">
        <v>49</v>
      </c>
      <c r="AN42" s="331">
        <v>0</v>
      </c>
      <c r="AO42" s="343" t="s">
        <v>70</v>
      </c>
      <c r="AP42" s="331">
        <v>0</v>
      </c>
      <c r="AQ42" s="343" t="s">
        <v>49</v>
      </c>
      <c r="AR42" s="331">
        <v>0</v>
      </c>
      <c r="AS42" s="343" t="s">
        <v>49</v>
      </c>
      <c r="AT42" s="331">
        <v>0</v>
      </c>
      <c r="AU42" s="343" t="s">
        <v>49</v>
      </c>
      <c r="AV42" s="550"/>
      <c r="AW42" s="536"/>
      <c r="AX42" s="550"/>
      <c r="AY42" s="536"/>
      <c r="AZ42" s="550"/>
      <c r="BA42" s="536"/>
      <c r="BB42" s="550"/>
      <c r="BC42" s="536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</row>
    <row r="43" spans="1:66">
      <c r="A43" s="40"/>
      <c r="F43" s="317"/>
      <c r="G43" s="317"/>
      <c r="H43" s="317"/>
      <c r="I43" s="317"/>
      <c r="J43" s="317"/>
      <c r="K43" s="317"/>
      <c r="L43" s="317"/>
      <c r="M43" s="317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  <c r="AA43" s="317"/>
      <c r="AB43" s="317"/>
      <c r="AC43" s="317"/>
      <c r="AD43" s="317"/>
      <c r="AE43" s="317"/>
      <c r="AF43" s="317"/>
      <c r="AG43" s="317"/>
      <c r="AH43" s="317"/>
      <c r="AI43" s="317"/>
      <c r="AJ43" s="317"/>
      <c r="AK43" s="317"/>
      <c r="AL43" s="317"/>
      <c r="AM43" s="317"/>
      <c r="AN43" s="317"/>
      <c r="AO43" s="317"/>
      <c r="AP43" s="317"/>
      <c r="AQ43" s="317"/>
      <c r="AR43" s="317"/>
      <c r="AS43" s="317"/>
      <c r="AT43" s="317"/>
      <c r="AU43" s="317"/>
      <c r="AV43" s="12"/>
      <c r="AW43" s="12"/>
      <c r="AX43" s="12"/>
      <c r="AY43" s="12"/>
      <c r="AZ43" s="12"/>
      <c r="BA43" s="12"/>
      <c r="BB43" s="12"/>
      <c r="BC43" s="12"/>
    </row>
    <row r="44" spans="1:66" s="12" customFormat="1" ht="18.5" thickBot="1">
      <c r="A44" s="551"/>
      <c r="B44" s="114" t="s">
        <v>97</v>
      </c>
      <c r="C44" s="115" t="s">
        <v>21</v>
      </c>
      <c r="D44" s="116"/>
      <c r="F44" s="317"/>
      <c r="G44" s="317"/>
      <c r="H44" s="317"/>
      <c r="I44" s="317"/>
      <c r="J44" s="317"/>
      <c r="K44" s="317"/>
      <c r="L44" s="317"/>
      <c r="M44" s="317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  <c r="AA44" s="317"/>
      <c r="AB44" s="317"/>
      <c r="AC44" s="317"/>
      <c r="AD44" s="317"/>
      <c r="AE44" s="317"/>
      <c r="AF44" s="317"/>
      <c r="AG44" s="317"/>
      <c r="AH44" s="317"/>
      <c r="AI44" s="317"/>
      <c r="AJ44" s="317"/>
      <c r="AK44" s="317"/>
      <c r="AL44" s="317"/>
      <c r="AM44" s="317"/>
      <c r="AN44" s="317"/>
      <c r="AO44" s="317"/>
      <c r="AP44" s="317"/>
      <c r="AQ44" s="317"/>
      <c r="AR44" s="317"/>
      <c r="AS44" s="317"/>
      <c r="AT44" s="317"/>
      <c r="AU44" s="317"/>
      <c r="BD44" s="23"/>
      <c r="BE44" s="23"/>
    </row>
    <row r="45" spans="1:66" s="12" customFormat="1">
      <c r="A45" s="65" t="s">
        <v>98</v>
      </c>
      <c r="B45" s="66" t="s">
        <v>99</v>
      </c>
      <c r="C45" s="112" t="s">
        <v>100</v>
      </c>
      <c r="D45" s="113" t="s">
        <v>47</v>
      </c>
      <c r="F45" s="349">
        <v>4.2771220000000003</v>
      </c>
      <c r="G45" s="381" t="s">
        <v>52</v>
      </c>
      <c r="H45" s="349">
        <v>10.744408</v>
      </c>
      <c r="I45" s="381" t="s">
        <v>52</v>
      </c>
      <c r="J45" s="349">
        <v>40.700000000000003</v>
      </c>
      <c r="K45" s="381" t="s">
        <v>52</v>
      </c>
      <c r="L45" s="349">
        <v>35.700000000000003</v>
      </c>
      <c r="M45" s="381" t="s">
        <v>52</v>
      </c>
      <c r="N45" s="349">
        <v>0.41199999999999998</v>
      </c>
      <c r="O45" s="381" t="s">
        <v>52</v>
      </c>
      <c r="P45" s="349">
        <v>0.95899999999999996</v>
      </c>
      <c r="Q45" s="381" t="s">
        <v>52</v>
      </c>
      <c r="R45" s="349">
        <v>1.8</v>
      </c>
      <c r="S45" s="381" t="s">
        <v>52</v>
      </c>
      <c r="T45" s="349">
        <v>31.565999999999999</v>
      </c>
      <c r="U45" s="381" t="s">
        <v>52</v>
      </c>
      <c r="V45" s="349">
        <v>18.538</v>
      </c>
      <c r="W45" s="381" t="s">
        <v>52</v>
      </c>
      <c r="X45" s="349">
        <v>9.5239999999999991</v>
      </c>
      <c r="Y45" s="381" t="s">
        <v>52</v>
      </c>
      <c r="Z45" s="349">
        <v>44.045000000000002</v>
      </c>
      <c r="AA45" s="381" t="s">
        <v>52</v>
      </c>
      <c r="AB45" s="349">
        <v>3.0579999999999998</v>
      </c>
      <c r="AC45" s="381" t="s">
        <v>52</v>
      </c>
      <c r="AD45" s="349">
        <v>0</v>
      </c>
      <c r="AE45" s="381" t="s">
        <v>70</v>
      </c>
      <c r="AF45" s="349">
        <v>0</v>
      </c>
      <c r="AG45" s="381" t="s">
        <v>70</v>
      </c>
      <c r="AH45" s="349">
        <v>0</v>
      </c>
      <c r="AI45" s="381" t="s">
        <v>70</v>
      </c>
      <c r="AJ45" s="349">
        <v>8.0040000000000013</v>
      </c>
      <c r="AK45" s="381" t="s">
        <v>52</v>
      </c>
      <c r="AL45" s="349">
        <v>0</v>
      </c>
      <c r="AM45" s="381" t="s">
        <v>70</v>
      </c>
      <c r="AN45" s="349">
        <v>11.8</v>
      </c>
      <c r="AO45" s="381" t="s">
        <v>52</v>
      </c>
      <c r="AP45" s="349">
        <v>0</v>
      </c>
      <c r="AQ45" s="381" t="s">
        <v>70</v>
      </c>
      <c r="AR45" s="349">
        <v>0</v>
      </c>
      <c r="AS45" s="381" t="s">
        <v>70</v>
      </c>
      <c r="AT45" s="349">
        <v>0.9</v>
      </c>
      <c r="AU45" s="381" t="s">
        <v>52</v>
      </c>
      <c r="AV45" s="552"/>
      <c r="AW45" s="553"/>
      <c r="AX45" s="552"/>
      <c r="AY45" s="553"/>
      <c r="AZ45" s="552"/>
      <c r="BA45" s="553"/>
      <c r="BB45" s="552"/>
      <c r="BC45" s="553"/>
      <c r="BD45" s="1051">
        <f>F45+H45+J45+L45+N45+P45+R45+T45+V45+X45+Z45+AB45+AD45+AF45+AH45+AJ45+AL45+AN45+AP45+AR45+AT45+AV45+AX45+AZ45+BB45</f>
        <v>222.02753000000001</v>
      </c>
      <c r="BE45" s="315" t="s">
        <v>52</v>
      </c>
    </row>
    <row r="46" spans="1:66" s="288" customFormat="1">
      <c r="A46" s="1052" t="s">
        <v>101</v>
      </c>
      <c r="B46" s="1053" t="s">
        <v>102</v>
      </c>
      <c r="C46" s="1054" t="s">
        <v>100</v>
      </c>
      <c r="D46" s="1055" t="s">
        <v>47</v>
      </c>
      <c r="E46" s="1056"/>
      <c r="F46" s="742">
        <v>4.2771220000000003</v>
      </c>
      <c r="G46" s="743" t="s">
        <v>52</v>
      </c>
      <c r="H46" s="742">
        <v>10.744408</v>
      </c>
      <c r="I46" s="743" t="s">
        <v>52</v>
      </c>
      <c r="J46" s="742">
        <v>40.700000000000003</v>
      </c>
      <c r="K46" s="743" t="s">
        <v>52</v>
      </c>
      <c r="L46" s="742">
        <v>35.700000000000003</v>
      </c>
      <c r="M46" s="743" t="s">
        <v>52</v>
      </c>
      <c r="N46" s="742">
        <v>0.41199999999999998</v>
      </c>
      <c r="O46" s="743" t="s">
        <v>52</v>
      </c>
      <c r="P46" s="742">
        <v>0.95899999999999996</v>
      </c>
      <c r="Q46" s="743" t="s">
        <v>52</v>
      </c>
      <c r="R46" s="742">
        <v>1.8</v>
      </c>
      <c r="S46" s="743" t="s">
        <v>52</v>
      </c>
      <c r="T46" s="742">
        <v>31.565999999999999</v>
      </c>
      <c r="U46" s="743" t="s">
        <v>52</v>
      </c>
      <c r="V46" s="742">
        <v>18.538</v>
      </c>
      <c r="W46" s="743" t="s">
        <v>52</v>
      </c>
      <c r="X46" s="742">
        <v>9.5239999999999991</v>
      </c>
      <c r="Y46" s="743" t="s">
        <v>52</v>
      </c>
      <c r="Z46" s="742">
        <v>44.045000000000002</v>
      </c>
      <c r="AA46" s="743" t="s">
        <v>52</v>
      </c>
      <c r="AB46" s="742">
        <v>3.0579999999999998</v>
      </c>
      <c r="AC46" s="743" t="s">
        <v>52</v>
      </c>
      <c r="AD46" s="742">
        <v>0</v>
      </c>
      <c r="AE46" s="743" t="s">
        <v>70</v>
      </c>
      <c r="AF46" s="742">
        <v>0</v>
      </c>
      <c r="AG46" s="743" t="s">
        <v>70</v>
      </c>
      <c r="AH46" s="742">
        <v>0</v>
      </c>
      <c r="AI46" s="743" t="s">
        <v>70</v>
      </c>
      <c r="AJ46" s="742">
        <v>8.0040000000000013</v>
      </c>
      <c r="AK46" s="743" t="s">
        <v>52</v>
      </c>
      <c r="AL46" s="742">
        <v>0</v>
      </c>
      <c r="AM46" s="743" t="s">
        <v>70</v>
      </c>
      <c r="AN46" s="742">
        <v>11.8</v>
      </c>
      <c r="AO46" s="743" t="s">
        <v>52</v>
      </c>
      <c r="AP46" s="742">
        <v>0</v>
      </c>
      <c r="AQ46" s="743" t="s">
        <v>70</v>
      </c>
      <c r="AR46" s="742">
        <v>0</v>
      </c>
      <c r="AS46" s="743" t="s">
        <v>70</v>
      </c>
      <c r="AT46" s="742">
        <v>0.9</v>
      </c>
      <c r="AU46" s="743" t="s">
        <v>52</v>
      </c>
      <c r="AV46" s="1057"/>
      <c r="AW46" s="1058"/>
      <c r="AX46" s="1057"/>
      <c r="AY46" s="1058"/>
      <c r="AZ46" s="1057"/>
      <c r="BA46" s="1058"/>
      <c r="BB46" s="1057"/>
      <c r="BC46" s="1058"/>
      <c r="BD46" s="742">
        <f>F46+H46+J46+L46+N46+P46+R46+T46+V46+X46+Z46+AB46+AD46+AF46+AH46+AJ46+AL46+AN46+AP46+AR46+AT46+AV46+AX46+AZ46+BB46</f>
        <v>222.02753000000001</v>
      </c>
      <c r="BE46" s="743" t="s">
        <v>52</v>
      </c>
    </row>
    <row r="47" spans="1:66" s="12" customFormat="1">
      <c r="A47" s="20" t="s">
        <v>103</v>
      </c>
      <c r="B47" s="59" t="s">
        <v>104</v>
      </c>
      <c r="C47" s="554" t="s">
        <v>105</v>
      </c>
      <c r="D47" s="64" t="s">
        <v>25</v>
      </c>
      <c r="E47" s="11"/>
      <c r="F47" s="350">
        <v>4</v>
      </c>
      <c r="G47" s="382" t="s">
        <v>49</v>
      </c>
      <c r="H47" s="350">
        <v>4</v>
      </c>
      <c r="I47" s="382" t="s">
        <v>49</v>
      </c>
      <c r="J47" s="350">
        <v>16</v>
      </c>
      <c r="K47" s="382" t="s">
        <v>49</v>
      </c>
      <c r="L47" s="350">
        <v>14</v>
      </c>
      <c r="M47" s="382" t="s">
        <v>49</v>
      </c>
      <c r="N47" s="350">
        <v>0</v>
      </c>
      <c r="O47" s="382" t="s">
        <v>70</v>
      </c>
      <c r="P47" s="350">
        <v>0</v>
      </c>
      <c r="Q47" s="382" t="s">
        <v>70</v>
      </c>
      <c r="R47" s="350">
        <v>1</v>
      </c>
      <c r="S47" s="382" t="s">
        <v>49</v>
      </c>
      <c r="T47" s="350">
        <v>7</v>
      </c>
      <c r="U47" s="382" t="s">
        <v>49</v>
      </c>
      <c r="V47" s="350">
        <v>12</v>
      </c>
      <c r="W47" s="382" t="s">
        <v>49</v>
      </c>
      <c r="X47" s="350">
        <v>10</v>
      </c>
      <c r="Y47" s="382" t="s">
        <v>49</v>
      </c>
      <c r="Z47" s="350">
        <v>7</v>
      </c>
      <c r="AA47" s="382" t="s">
        <v>49</v>
      </c>
      <c r="AB47" s="350">
        <v>2</v>
      </c>
      <c r="AC47" s="382" t="s">
        <v>49</v>
      </c>
      <c r="AD47" s="350">
        <v>0</v>
      </c>
      <c r="AE47" s="382" t="s">
        <v>70</v>
      </c>
      <c r="AF47" s="350">
        <v>0</v>
      </c>
      <c r="AG47" s="382" t="s">
        <v>70</v>
      </c>
      <c r="AH47" s="350">
        <v>1</v>
      </c>
      <c r="AI47" s="382" t="s">
        <v>49</v>
      </c>
      <c r="AJ47" s="350">
        <v>8</v>
      </c>
      <c r="AK47" s="382" t="s">
        <v>49</v>
      </c>
      <c r="AL47" s="350">
        <v>0</v>
      </c>
      <c r="AM47" s="382" t="s">
        <v>70</v>
      </c>
      <c r="AN47" s="350">
        <v>1</v>
      </c>
      <c r="AO47" s="382" t="s">
        <v>49</v>
      </c>
      <c r="AP47" s="350">
        <v>0</v>
      </c>
      <c r="AQ47" s="382" t="s">
        <v>70</v>
      </c>
      <c r="AR47" s="350">
        <v>0</v>
      </c>
      <c r="AS47" s="382" t="s">
        <v>70</v>
      </c>
      <c r="AT47" s="350">
        <v>0</v>
      </c>
      <c r="AU47" s="382" t="s">
        <v>70</v>
      </c>
      <c r="AV47" s="118"/>
      <c r="AW47" s="109"/>
      <c r="AX47" s="118"/>
      <c r="AY47" s="109"/>
      <c r="AZ47" s="118"/>
      <c r="BA47" s="109"/>
      <c r="BB47" s="118"/>
      <c r="BC47" s="109"/>
      <c r="BD47" s="982">
        <f t="shared" ref="BD47:BD55" si="0">F47+H47+J47+L47+N47+P47+R47+T47+V47+X47+Z47+AB47+AD47+AF47+AH47+AJ47+AL47+AN47+AP47+AR47+AT47+AV47+AX47+AZ47+BB47</f>
        <v>87</v>
      </c>
      <c r="BE47" s="109" t="s">
        <v>49</v>
      </c>
    </row>
    <row r="48" spans="1:66" s="12" customFormat="1" ht="14.5">
      <c r="A48" s="20" t="s">
        <v>106</v>
      </c>
      <c r="B48" s="59" t="s">
        <v>107</v>
      </c>
      <c r="C48" s="554" t="s">
        <v>108</v>
      </c>
      <c r="D48" s="64" t="s">
        <v>25</v>
      </c>
      <c r="E48" s="11"/>
      <c r="F48" s="351">
        <v>65992.320000000007</v>
      </c>
      <c r="G48" s="382" t="s">
        <v>52</v>
      </c>
      <c r="H48" s="351">
        <v>247622.39999999999</v>
      </c>
      <c r="I48" s="382" t="s">
        <v>52</v>
      </c>
      <c r="J48" s="351">
        <v>2480129.2799999998</v>
      </c>
      <c r="K48" s="382" t="s">
        <v>52</v>
      </c>
      <c r="L48" s="351">
        <v>192871</v>
      </c>
      <c r="M48" s="382" t="s">
        <v>52</v>
      </c>
      <c r="N48" s="351">
        <v>0</v>
      </c>
      <c r="O48" s="382" t="s">
        <v>70</v>
      </c>
      <c r="P48" s="351">
        <v>0</v>
      </c>
      <c r="Q48" s="382" t="s">
        <v>70</v>
      </c>
      <c r="R48" s="351">
        <v>16848</v>
      </c>
      <c r="S48" s="382" t="s">
        <v>52</v>
      </c>
      <c r="T48" s="351">
        <v>236563</v>
      </c>
      <c r="U48" s="382" t="s">
        <v>52</v>
      </c>
      <c r="V48" s="351">
        <v>44240.256000000001</v>
      </c>
      <c r="W48" s="382" t="s">
        <v>52</v>
      </c>
      <c r="X48" s="351">
        <v>239241.60000000001</v>
      </c>
      <c r="Y48" s="382" t="s">
        <v>52</v>
      </c>
      <c r="Z48" s="351">
        <v>238723.20000000001</v>
      </c>
      <c r="AA48" s="382" t="s">
        <v>52</v>
      </c>
      <c r="AB48" s="351">
        <v>27043.200000000001</v>
      </c>
      <c r="AC48" s="382" t="s">
        <v>52</v>
      </c>
      <c r="AD48" s="351">
        <v>0</v>
      </c>
      <c r="AE48" s="382" t="s">
        <v>70</v>
      </c>
      <c r="AF48" s="351">
        <v>0</v>
      </c>
      <c r="AG48" s="382" t="s">
        <v>70</v>
      </c>
      <c r="AH48" s="351">
        <v>3888</v>
      </c>
      <c r="AI48" s="382" t="s">
        <v>52</v>
      </c>
      <c r="AJ48" s="351">
        <v>503452.8</v>
      </c>
      <c r="AK48" s="382" t="s">
        <v>52</v>
      </c>
      <c r="AL48" s="351">
        <v>0</v>
      </c>
      <c r="AM48" s="382" t="s">
        <v>70</v>
      </c>
      <c r="AN48" s="351">
        <v>10320</v>
      </c>
      <c r="AO48" s="382" t="s">
        <v>52</v>
      </c>
      <c r="AP48" s="351">
        <v>0</v>
      </c>
      <c r="AQ48" s="382" t="s">
        <v>70</v>
      </c>
      <c r="AR48" s="351">
        <v>0</v>
      </c>
      <c r="AS48" s="382" t="s">
        <v>70</v>
      </c>
      <c r="AT48" s="351">
        <v>0</v>
      </c>
      <c r="AU48" s="382" t="s">
        <v>70</v>
      </c>
      <c r="AV48" s="118"/>
      <c r="AW48" s="109"/>
      <c r="AX48" s="118"/>
      <c r="AY48" s="109"/>
      <c r="AZ48" s="118"/>
      <c r="BA48" s="109"/>
      <c r="BB48" s="118"/>
      <c r="BC48" s="109"/>
      <c r="BD48" s="982">
        <f t="shared" si="0"/>
        <v>4306935.0560000008</v>
      </c>
      <c r="BE48" s="109" t="s">
        <v>52</v>
      </c>
    </row>
    <row r="49" spans="1:57" s="12" customFormat="1">
      <c r="A49" s="20" t="s">
        <v>109</v>
      </c>
      <c r="B49" s="59" t="s">
        <v>110</v>
      </c>
      <c r="C49" s="554" t="s">
        <v>111</v>
      </c>
      <c r="D49" s="64" t="s">
        <v>25</v>
      </c>
      <c r="E49" s="11"/>
      <c r="F49" s="351">
        <v>59.1</v>
      </c>
      <c r="G49" s="382" t="s">
        <v>52</v>
      </c>
      <c r="H49" s="351">
        <v>806</v>
      </c>
      <c r="I49" s="382" t="s">
        <v>52</v>
      </c>
      <c r="J49" s="351">
        <v>6623</v>
      </c>
      <c r="K49" s="382" t="s">
        <v>52</v>
      </c>
      <c r="L49" s="351">
        <v>2103</v>
      </c>
      <c r="M49" s="382" t="s">
        <v>52</v>
      </c>
      <c r="N49" s="351">
        <v>0</v>
      </c>
      <c r="O49" s="382" t="s">
        <v>70</v>
      </c>
      <c r="P49" s="351">
        <v>0</v>
      </c>
      <c r="Q49" s="382" t="s">
        <v>70</v>
      </c>
      <c r="R49" s="351">
        <v>0</v>
      </c>
      <c r="S49" s="382" t="s">
        <v>70</v>
      </c>
      <c r="T49" s="351">
        <v>325</v>
      </c>
      <c r="U49" s="382" t="s">
        <v>52</v>
      </c>
      <c r="V49" s="351">
        <v>525</v>
      </c>
      <c r="W49" s="382" t="s">
        <v>52</v>
      </c>
      <c r="X49" s="351">
        <v>625</v>
      </c>
      <c r="Y49" s="382" t="s">
        <v>52</v>
      </c>
      <c r="Z49" s="351">
        <v>713.2</v>
      </c>
      <c r="AA49" s="382" t="s">
        <v>52</v>
      </c>
      <c r="AB49" s="351">
        <v>26</v>
      </c>
      <c r="AC49" s="382" t="s">
        <v>52</v>
      </c>
      <c r="AD49" s="351">
        <v>0</v>
      </c>
      <c r="AE49" s="382" t="s">
        <v>70</v>
      </c>
      <c r="AF49" s="351">
        <v>0</v>
      </c>
      <c r="AG49" s="382" t="s">
        <v>70</v>
      </c>
      <c r="AH49" s="351">
        <v>0</v>
      </c>
      <c r="AI49" s="382" t="s">
        <v>70</v>
      </c>
      <c r="AJ49" s="351">
        <v>134</v>
      </c>
      <c r="AK49" s="382" t="s">
        <v>52</v>
      </c>
      <c r="AL49" s="351">
        <v>0</v>
      </c>
      <c r="AM49" s="382" t="s">
        <v>70</v>
      </c>
      <c r="AN49" s="351">
        <v>660</v>
      </c>
      <c r="AO49" s="382" t="s">
        <v>52</v>
      </c>
      <c r="AP49" s="351">
        <v>0</v>
      </c>
      <c r="AQ49" s="382" t="s">
        <v>70</v>
      </c>
      <c r="AR49" s="351">
        <v>0</v>
      </c>
      <c r="AS49" s="382" t="s">
        <v>70</v>
      </c>
      <c r="AT49" s="351">
        <v>0</v>
      </c>
      <c r="AU49" s="382" t="s">
        <v>70</v>
      </c>
      <c r="AV49" s="118"/>
      <c r="AW49" s="109"/>
      <c r="AX49" s="118"/>
      <c r="AY49" s="109"/>
      <c r="AZ49" s="118"/>
      <c r="BA49" s="109"/>
      <c r="BB49" s="118"/>
      <c r="BC49" s="109"/>
      <c r="BD49" s="982">
        <f t="shared" si="0"/>
        <v>12599.300000000001</v>
      </c>
      <c r="BE49" s="109" t="s">
        <v>52</v>
      </c>
    </row>
    <row r="50" spans="1:57" s="12" customFormat="1">
      <c r="A50" s="20" t="s">
        <v>112</v>
      </c>
      <c r="B50" s="59" t="s">
        <v>113</v>
      </c>
      <c r="C50" s="554" t="s">
        <v>105</v>
      </c>
      <c r="D50" s="64" t="s">
        <v>25</v>
      </c>
      <c r="E50" s="11"/>
      <c r="F50" s="350">
        <v>2</v>
      </c>
      <c r="G50" s="382" t="s">
        <v>49</v>
      </c>
      <c r="H50" s="350">
        <v>1</v>
      </c>
      <c r="I50" s="382" t="s">
        <v>49</v>
      </c>
      <c r="J50" s="350">
        <v>7</v>
      </c>
      <c r="K50" s="382" t="s">
        <v>49</v>
      </c>
      <c r="L50" s="350">
        <v>12</v>
      </c>
      <c r="M50" s="382" t="s">
        <v>49</v>
      </c>
      <c r="N50" s="350">
        <v>0</v>
      </c>
      <c r="O50" s="382" t="s">
        <v>70</v>
      </c>
      <c r="P50" s="350">
        <v>0</v>
      </c>
      <c r="Q50" s="382" t="s">
        <v>70</v>
      </c>
      <c r="R50" s="350">
        <v>0</v>
      </c>
      <c r="S50" s="382" t="s">
        <v>70</v>
      </c>
      <c r="T50" s="350">
        <v>4</v>
      </c>
      <c r="U50" s="382" t="s">
        <v>49</v>
      </c>
      <c r="V50" s="350">
        <v>8</v>
      </c>
      <c r="W50" s="382" t="s">
        <v>49</v>
      </c>
      <c r="X50" s="350">
        <v>7</v>
      </c>
      <c r="Y50" s="382" t="s">
        <v>49</v>
      </c>
      <c r="Z50" s="350">
        <v>6</v>
      </c>
      <c r="AA50" s="382" t="s">
        <v>49</v>
      </c>
      <c r="AB50" s="350">
        <v>1</v>
      </c>
      <c r="AC50" s="382" t="s">
        <v>49</v>
      </c>
      <c r="AD50" s="350">
        <v>0</v>
      </c>
      <c r="AE50" s="382" t="s">
        <v>70</v>
      </c>
      <c r="AF50" s="350">
        <v>0</v>
      </c>
      <c r="AG50" s="382" t="s">
        <v>70</v>
      </c>
      <c r="AH50" s="350">
        <v>0</v>
      </c>
      <c r="AI50" s="382" t="s">
        <v>70</v>
      </c>
      <c r="AJ50" s="350">
        <v>1</v>
      </c>
      <c r="AK50" s="382" t="s">
        <v>49</v>
      </c>
      <c r="AL50" s="350">
        <v>0</v>
      </c>
      <c r="AM50" s="382" t="s">
        <v>70</v>
      </c>
      <c r="AN50" s="350">
        <v>0</v>
      </c>
      <c r="AO50" s="382" t="s">
        <v>70</v>
      </c>
      <c r="AP50" s="350">
        <v>0</v>
      </c>
      <c r="AQ50" s="382" t="s">
        <v>70</v>
      </c>
      <c r="AR50" s="350">
        <v>0</v>
      </c>
      <c r="AS50" s="382" t="s">
        <v>70</v>
      </c>
      <c r="AT50" s="350">
        <v>0</v>
      </c>
      <c r="AU50" s="382" t="s">
        <v>70</v>
      </c>
      <c r="AV50" s="118"/>
      <c r="AW50" s="109"/>
      <c r="AX50" s="118"/>
      <c r="AY50" s="109"/>
      <c r="AZ50" s="118"/>
      <c r="BA50" s="109"/>
      <c r="BB50" s="118"/>
      <c r="BC50" s="109"/>
      <c r="BD50" s="982">
        <f t="shared" si="0"/>
        <v>49</v>
      </c>
      <c r="BE50" s="109" t="s">
        <v>49</v>
      </c>
    </row>
    <row r="51" spans="1:57" s="12" customFormat="1" ht="14.5">
      <c r="A51" s="20" t="s">
        <v>114</v>
      </c>
      <c r="B51" s="59" t="s">
        <v>115</v>
      </c>
      <c r="C51" s="554" t="s">
        <v>108</v>
      </c>
      <c r="D51" s="64" t="s">
        <v>25</v>
      </c>
      <c r="E51" s="11"/>
      <c r="F51" s="351">
        <v>4821.12</v>
      </c>
      <c r="G51" s="382" t="s">
        <v>52</v>
      </c>
      <c r="H51" s="351">
        <v>34214.400000000001</v>
      </c>
      <c r="I51" s="382" t="s">
        <v>52</v>
      </c>
      <c r="J51" s="351">
        <v>209001.60000000001</v>
      </c>
      <c r="K51" s="382" t="s">
        <v>52</v>
      </c>
      <c r="L51" s="351">
        <v>96362</v>
      </c>
      <c r="M51" s="382" t="s">
        <v>52</v>
      </c>
      <c r="N51" s="351">
        <v>0</v>
      </c>
      <c r="O51" s="382" t="s">
        <v>70</v>
      </c>
      <c r="P51" s="351">
        <v>0</v>
      </c>
      <c r="Q51" s="382" t="s">
        <v>70</v>
      </c>
      <c r="R51" s="351">
        <v>0</v>
      </c>
      <c r="S51" s="382" t="s">
        <v>70</v>
      </c>
      <c r="T51" s="351">
        <v>65232</v>
      </c>
      <c r="U51" s="382" t="s">
        <v>52</v>
      </c>
      <c r="V51" s="351">
        <v>23599.295999999998</v>
      </c>
      <c r="W51" s="382" t="s">
        <v>52</v>
      </c>
      <c r="X51" s="351">
        <v>115948.8</v>
      </c>
      <c r="Y51" s="382" t="s">
        <v>52</v>
      </c>
      <c r="Z51" s="351">
        <v>116035.2</v>
      </c>
      <c r="AA51" s="382" t="s">
        <v>52</v>
      </c>
      <c r="AB51" s="351">
        <v>10108.799999999999</v>
      </c>
      <c r="AC51" s="382" t="s">
        <v>52</v>
      </c>
      <c r="AD51" s="351">
        <v>0</v>
      </c>
      <c r="AE51" s="382" t="s">
        <v>70</v>
      </c>
      <c r="AF51" s="351">
        <v>0</v>
      </c>
      <c r="AG51" s="382" t="s">
        <v>70</v>
      </c>
      <c r="AH51" s="351">
        <v>0</v>
      </c>
      <c r="AI51" s="382" t="s">
        <v>70</v>
      </c>
      <c r="AJ51" s="351">
        <v>23328</v>
      </c>
      <c r="AK51" s="382" t="s">
        <v>52</v>
      </c>
      <c r="AL51" s="351">
        <v>0</v>
      </c>
      <c r="AM51" s="382" t="s">
        <v>70</v>
      </c>
      <c r="AN51" s="351">
        <v>0</v>
      </c>
      <c r="AO51" s="382" t="s">
        <v>70</v>
      </c>
      <c r="AP51" s="351">
        <v>0</v>
      </c>
      <c r="AQ51" s="382" t="s">
        <v>70</v>
      </c>
      <c r="AR51" s="351">
        <v>0</v>
      </c>
      <c r="AS51" s="382" t="s">
        <v>70</v>
      </c>
      <c r="AT51" s="351">
        <v>0</v>
      </c>
      <c r="AU51" s="382" t="s">
        <v>70</v>
      </c>
      <c r="AV51" s="118"/>
      <c r="AW51" s="109"/>
      <c r="AX51" s="118"/>
      <c r="AY51" s="109"/>
      <c r="AZ51" s="118"/>
      <c r="BA51" s="109"/>
      <c r="BB51" s="118"/>
      <c r="BC51" s="109"/>
      <c r="BD51" s="982">
        <f t="shared" si="0"/>
        <v>698651.21600000001</v>
      </c>
      <c r="BE51" s="109" t="s">
        <v>52</v>
      </c>
    </row>
    <row r="52" spans="1:57" s="12" customFormat="1">
      <c r="A52" s="20" t="s">
        <v>116</v>
      </c>
      <c r="B52" s="59" t="s">
        <v>117</v>
      </c>
      <c r="C52" s="554" t="s">
        <v>105</v>
      </c>
      <c r="D52" s="64" t="s">
        <v>25</v>
      </c>
      <c r="E52" s="11"/>
      <c r="F52" s="350">
        <v>0</v>
      </c>
      <c r="G52" s="382" t="s">
        <v>70</v>
      </c>
      <c r="H52" s="350">
        <v>2</v>
      </c>
      <c r="I52" s="382" t="s">
        <v>49</v>
      </c>
      <c r="J52" s="350">
        <v>6</v>
      </c>
      <c r="K52" s="382" t="s">
        <v>49</v>
      </c>
      <c r="L52" s="350">
        <v>2</v>
      </c>
      <c r="M52" s="382" t="s">
        <v>49</v>
      </c>
      <c r="N52" s="350">
        <v>0</v>
      </c>
      <c r="O52" s="382" t="s">
        <v>70</v>
      </c>
      <c r="P52" s="350">
        <v>0</v>
      </c>
      <c r="Q52" s="382" t="s">
        <v>70</v>
      </c>
      <c r="R52" s="350">
        <v>0</v>
      </c>
      <c r="S52" s="382" t="s">
        <v>70</v>
      </c>
      <c r="T52" s="350">
        <v>1</v>
      </c>
      <c r="U52" s="382" t="s">
        <v>49</v>
      </c>
      <c r="V52" s="350">
        <v>1</v>
      </c>
      <c r="W52" s="382" t="s">
        <v>49</v>
      </c>
      <c r="X52" s="350">
        <v>1</v>
      </c>
      <c r="Y52" s="382" t="s">
        <v>49</v>
      </c>
      <c r="Z52" s="350">
        <v>0</v>
      </c>
      <c r="AA52" s="382" t="s">
        <v>70</v>
      </c>
      <c r="AB52" s="350">
        <v>0</v>
      </c>
      <c r="AC52" s="382" t="s">
        <v>70</v>
      </c>
      <c r="AD52" s="350">
        <v>0</v>
      </c>
      <c r="AE52" s="382" t="s">
        <v>70</v>
      </c>
      <c r="AF52" s="350">
        <v>0</v>
      </c>
      <c r="AG52" s="382" t="s">
        <v>70</v>
      </c>
      <c r="AH52" s="350">
        <v>0</v>
      </c>
      <c r="AI52" s="382" t="s">
        <v>70</v>
      </c>
      <c r="AJ52" s="350">
        <v>2</v>
      </c>
      <c r="AK52" s="382" t="s">
        <v>49</v>
      </c>
      <c r="AL52" s="350">
        <v>0</v>
      </c>
      <c r="AM52" s="382" t="s">
        <v>70</v>
      </c>
      <c r="AN52" s="350">
        <v>0</v>
      </c>
      <c r="AO52" s="382" t="s">
        <v>70</v>
      </c>
      <c r="AP52" s="350">
        <v>0</v>
      </c>
      <c r="AQ52" s="382" t="s">
        <v>70</v>
      </c>
      <c r="AR52" s="350">
        <v>0</v>
      </c>
      <c r="AS52" s="382" t="s">
        <v>70</v>
      </c>
      <c r="AT52" s="350">
        <v>0</v>
      </c>
      <c r="AU52" s="382" t="s">
        <v>70</v>
      </c>
      <c r="AV52" s="118"/>
      <c r="AW52" s="109"/>
      <c r="AX52" s="118"/>
      <c r="AY52" s="109"/>
      <c r="AZ52" s="118"/>
      <c r="BA52" s="109"/>
      <c r="BB52" s="118"/>
      <c r="BC52" s="109"/>
      <c r="BD52" s="982">
        <f t="shared" si="0"/>
        <v>15</v>
      </c>
      <c r="BE52" s="109" t="s">
        <v>49</v>
      </c>
    </row>
    <row r="53" spans="1:57" s="12" customFormat="1" ht="14.5">
      <c r="A53" s="20" t="s">
        <v>118</v>
      </c>
      <c r="B53" s="59" t="s">
        <v>119</v>
      </c>
      <c r="C53" s="554" t="s">
        <v>108</v>
      </c>
      <c r="D53" s="64" t="s">
        <v>25</v>
      </c>
      <c r="E53" s="11"/>
      <c r="F53" s="351">
        <v>0</v>
      </c>
      <c r="G53" s="382" t="s">
        <v>70</v>
      </c>
      <c r="H53" s="351">
        <v>209088</v>
      </c>
      <c r="I53" s="382" t="s">
        <v>52</v>
      </c>
      <c r="J53" s="351">
        <v>2105740.7999999998</v>
      </c>
      <c r="K53" s="382" t="s">
        <v>52</v>
      </c>
      <c r="L53" s="351">
        <v>96509</v>
      </c>
      <c r="M53" s="382" t="s">
        <v>52</v>
      </c>
      <c r="N53" s="351">
        <v>0</v>
      </c>
      <c r="O53" s="382" t="s">
        <v>70</v>
      </c>
      <c r="P53" s="351">
        <v>0</v>
      </c>
      <c r="Q53" s="382" t="s">
        <v>70</v>
      </c>
      <c r="R53" s="351">
        <v>0</v>
      </c>
      <c r="S53" s="382" t="s">
        <v>70</v>
      </c>
      <c r="T53" s="351">
        <v>142560</v>
      </c>
      <c r="U53" s="382" t="s">
        <v>52</v>
      </c>
      <c r="V53" s="351">
        <v>6393.6</v>
      </c>
      <c r="W53" s="382" t="s">
        <v>52</v>
      </c>
      <c r="X53" s="351">
        <v>56419.199999999997</v>
      </c>
      <c r="Y53" s="382" t="s">
        <v>52</v>
      </c>
      <c r="Z53" s="351">
        <v>0</v>
      </c>
      <c r="AA53" s="382" t="s">
        <v>70</v>
      </c>
      <c r="AB53" s="351">
        <v>0</v>
      </c>
      <c r="AC53" s="382" t="s">
        <v>70</v>
      </c>
      <c r="AD53" s="351">
        <v>0</v>
      </c>
      <c r="AE53" s="382" t="s">
        <v>70</v>
      </c>
      <c r="AF53" s="351">
        <v>0</v>
      </c>
      <c r="AG53" s="382" t="s">
        <v>70</v>
      </c>
      <c r="AH53" s="351">
        <v>0</v>
      </c>
      <c r="AI53" s="382" t="s">
        <v>70</v>
      </c>
      <c r="AJ53" s="351">
        <v>94176</v>
      </c>
      <c r="AK53" s="382" t="s">
        <v>52</v>
      </c>
      <c r="AL53" s="351">
        <v>0</v>
      </c>
      <c r="AM53" s="382" t="s">
        <v>70</v>
      </c>
      <c r="AN53" s="351">
        <v>0</v>
      </c>
      <c r="AO53" s="382" t="s">
        <v>70</v>
      </c>
      <c r="AP53" s="351">
        <v>0</v>
      </c>
      <c r="AQ53" s="382" t="s">
        <v>70</v>
      </c>
      <c r="AR53" s="351">
        <v>0</v>
      </c>
      <c r="AS53" s="382" t="s">
        <v>70</v>
      </c>
      <c r="AT53" s="351">
        <v>0</v>
      </c>
      <c r="AU53" s="382" t="s">
        <v>70</v>
      </c>
      <c r="AV53" s="118"/>
      <c r="AW53" s="109"/>
      <c r="AX53" s="118"/>
      <c r="AY53" s="109"/>
      <c r="AZ53" s="118"/>
      <c r="BA53" s="109"/>
      <c r="BB53" s="118"/>
      <c r="BC53" s="109"/>
      <c r="BD53" s="982">
        <f t="shared" si="0"/>
        <v>2710886.6</v>
      </c>
      <c r="BE53" s="109" t="s">
        <v>52</v>
      </c>
    </row>
    <row r="54" spans="1:57" s="12" customFormat="1">
      <c r="A54" s="20" t="s">
        <v>120</v>
      </c>
      <c r="B54" s="59" t="s">
        <v>121</v>
      </c>
      <c r="C54" s="554" t="s">
        <v>105</v>
      </c>
      <c r="D54" s="64" t="s">
        <v>25</v>
      </c>
      <c r="E54" s="11"/>
      <c r="F54" s="350">
        <v>2</v>
      </c>
      <c r="G54" s="382" t="s">
        <v>49</v>
      </c>
      <c r="H54" s="350">
        <v>1</v>
      </c>
      <c r="I54" s="382" t="s">
        <v>49</v>
      </c>
      <c r="J54" s="350">
        <v>9</v>
      </c>
      <c r="K54" s="382" t="s">
        <v>49</v>
      </c>
      <c r="L54" s="350">
        <v>8</v>
      </c>
      <c r="M54" s="382" t="s">
        <v>49</v>
      </c>
      <c r="N54" s="350">
        <v>0</v>
      </c>
      <c r="O54" s="382" t="s">
        <v>70</v>
      </c>
      <c r="P54" s="350">
        <v>0</v>
      </c>
      <c r="Q54" s="382" t="s">
        <v>70</v>
      </c>
      <c r="R54" s="350">
        <v>1</v>
      </c>
      <c r="S54" s="382" t="s">
        <v>49</v>
      </c>
      <c r="T54" s="350">
        <v>4</v>
      </c>
      <c r="U54" s="382" t="s">
        <v>49</v>
      </c>
      <c r="V54" s="350">
        <v>10</v>
      </c>
      <c r="W54" s="382" t="s">
        <v>49</v>
      </c>
      <c r="X54" s="350">
        <v>8</v>
      </c>
      <c r="Y54" s="382" t="s">
        <v>49</v>
      </c>
      <c r="Z54" s="350">
        <v>9</v>
      </c>
      <c r="AA54" s="382" t="s">
        <v>49</v>
      </c>
      <c r="AB54" s="350">
        <v>1</v>
      </c>
      <c r="AC54" s="382" t="s">
        <v>49</v>
      </c>
      <c r="AD54" s="350">
        <v>0</v>
      </c>
      <c r="AE54" s="382" t="s">
        <v>70</v>
      </c>
      <c r="AF54" s="350">
        <v>0</v>
      </c>
      <c r="AG54" s="382" t="s">
        <v>70</v>
      </c>
      <c r="AH54" s="350">
        <v>0</v>
      </c>
      <c r="AI54" s="382" t="s">
        <v>70</v>
      </c>
      <c r="AJ54" s="350">
        <v>5</v>
      </c>
      <c r="AK54" s="382" t="s">
        <v>49</v>
      </c>
      <c r="AL54" s="350">
        <v>0</v>
      </c>
      <c r="AM54" s="382" t="s">
        <v>70</v>
      </c>
      <c r="AN54" s="350">
        <v>0</v>
      </c>
      <c r="AO54" s="382" t="s">
        <v>70</v>
      </c>
      <c r="AP54" s="350">
        <v>0</v>
      </c>
      <c r="AQ54" s="382" t="s">
        <v>70</v>
      </c>
      <c r="AR54" s="350">
        <v>0</v>
      </c>
      <c r="AS54" s="382" t="s">
        <v>70</v>
      </c>
      <c r="AT54" s="350">
        <v>0</v>
      </c>
      <c r="AU54" s="382" t="s">
        <v>70</v>
      </c>
      <c r="AV54" s="118"/>
      <c r="AW54" s="109"/>
      <c r="AX54" s="118"/>
      <c r="AY54" s="109"/>
      <c r="AZ54" s="118"/>
      <c r="BA54" s="109"/>
      <c r="BB54" s="118"/>
      <c r="BC54" s="109"/>
      <c r="BD54" s="982">
        <f t="shared" si="0"/>
        <v>58</v>
      </c>
      <c r="BE54" s="109" t="s">
        <v>49</v>
      </c>
    </row>
    <row r="55" spans="1:57" s="12" customFormat="1" ht="13" thickBot="1">
      <c r="A55" s="21" t="s">
        <v>122</v>
      </c>
      <c r="B55" s="68" t="s">
        <v>123</v>
      </c>
      <c r="C55" s="555" t="s">
        <v>105</v>
      </c>
      <c r="D55" s="102" t="s">
        <v>25</v>
      </c>
      <c r="E55" s="11"/>
      <c r="F55" s="352">
        <v>2</v>
      </c>
      <c r="G55" s="383" t="s">
        <v>49</v>
      </c>
      <c r="H55" s="352">
        <v>1</v>
      </c>
      <c r="I55" s="383" t="s">
        <v>49</v>
      </c>
      <c r="J55" s="352">
        <v>9</v>
      </c>
      <c r="K55" s="383" t="s">
        <v>49</v>
      </c>
      <c r="L55" s="352">
        <v>8</v>
      </c>
      <c r="M55" s="383" t="s">
        <v>49</v>
      </c>
      <c r="N55" s="352">
        <v>0</v>
      </c>
      <c r="O55" s="383" t="s">
        <v>70</v>
      </c>
      <c r="P55" s="352">
        <v>0</v>
      </c>
      <c r="Q55" s="383" t="s">
        <v>70</v>
      </c>
      <c r="R55" s="352">
        <v>1</v>
      </c>
      <c r="S55" s="383" t="s">
        <v>49</v>
      </c>
      <c r="T55" s="352">
        <v>4</v>
      </c>
      <c r="U55" s="383" t="s">
        <v>49</v>
      </c>
      <c r="V55" s="352">
        <v>10</v>
      </c>
      <c r="W55" s="383" t="s">
        <v>49</v>
      </c>
      <c r="X55" s="352">
        <v>8</v>
      </c>
      <c r="Y55" s="383" t="s">
        <v>49</v>
      </c>
      <c r="Z55" s="352">
        <v>9</v>
      </c>
      <c r="AA55" s="383" t="s">
        <v>49</v>
      </c>
      <c r="AB55" s="352">
        <v>1</v>
      </c>
      <c r="AC55" s="383" t="s">
        <v>49</v>
      </c>
      <c r="AD55" s="352">
        <v>0</v>
      </c>
      <c r="AE55" s="383" t="s">
        <v>70</v>
      </c>
      <c r="AF55" s="352">
        <v>0</v>
      </c>
      <c r="AG55" s="383" t="s">
        <v>70</v>
      </c>
      <c r="AH55" s="352">
        <v>0</v>
      </c>
      <c r="AI55" s="383" t="s">
        <v>70</v>
      </c>
      <c r="AJ55" s="352">
        <v>5</v>
      </c>
      <c r="AK55" s="383" t="s">
        <v>49</v>
      </c>
      <c r="AL55" s="352">
        <v>0</v>
      </c>
      <c r="AM55" s="383" t="s">
        <v>70</v>
      </c>
      <c r="AN55" s="352">
        <v>0</v>
      </c>
      <c r="AO55" s="383" t="s">
        <v>70</v>
      </c>
      <c r="AP55" s="352">
        <v>0</v>
      </c>
      <c r="AQ55" s="383" t="s">
        <v>70</v>
      </c>
      <c r="AR55" s="352">
        <v>0</v>
      </c>
      <c r="AS55" s="383" t="s">
        <v>70</v>
      </c>
      <c r="AT55" s="352">
        <v>0</v>
      </c>
      <c r="AU55" s="383" t="s">
        <v>70</v>
      </c>
      <c r="AV55" s="119"/>
      <c r="AW55" s="110"/>
      <c r="AX55" s="119"/>
      <c r="AY55" s="110"/>
      <c r="AZ55" s="119"/>
      <c r="BA55" s="110"/>
      <c r="BB55" s="119"/>
      <c r="BC55" s="110"/>
      <c r="BD55" s="661">
        <f t="shared" si="0"/>
        <v>58</v>
      </c>
      <c r="BE55" s="110" t="s">
        <v>49</v>
      </c>
    </row>
    <row r="56" spans="1:57" s="12" customFormat="1" ht="13" thickBot="1">
      <c r="A56" s="11"/>
      <c r="C56" s="11"/>
      <c r="D56" s="11"/>
      <c r="E56" s="11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16"/>
      <c r="U56" s="316"/>
      <c r="V56" s="316"/>
      <c r="W56" s="316"/>
      <c r="X56" s="316"/>
      <c r="Y56" s="316"/>
      <c r="Z56" s="316"/>
      <c r="AA56" s="316"/>
      <c r="AB56" s="316"/>
      <c r="AC56" s="316"/>
      <c r="AD56" s="316"/>
      <c r="AE56" s="316"/>
      <c r="AF56" s="316"/>
      <c r="AG56" s="316"/>
      <c r="AH56" s="316"/>
      <c r="AI56" s="316"/>
      <c r="AJ56" s="316"/>
      <c r="AK56" s="316"/>
      <c r="AL56" s="316"/>
      <c r="AM56" s="316"/>
      <c r="AN56" s="316"/>
      <c r="AO56" s="316"/>
      <c r="AP56" s="316"/>
      <c r="AQ56" s="316"/>
      <c r="AR56" s="316"/>
      <c r="AS56" s="316"/>
      <c r="AT56" s="316"/>
      <c r="AU56" s="316"/>
      <c r="BD56" s="981"/>
    </row>
    <row r="57" spans="1:57" s="12" customFormat="1" ht="18">
      <c r="A57" s="551"/>
      <c r="B57" s="114" t="s">
        <v>124</v>
      </c>
      <c r="C57" s="115" t="s">
        <v>21</v>
      </c>
      <c r="D57" s="116"/>
      <c r="E57" s="11"/>
      <c r="F57" s="316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6"/>
      <c r="AC57" s="316"/>
      <c r="AD57" s="316"/>
      <c r="AE57" s="316"/>
      <c r="AF57" s="316"/>
      <c r="AG57" s="316"/>
      <c r="AH57" s="316"/>
      <c r="AI57" s="316"/>
      <c r="AJ57" s="316"/>
      <c r="AK57" s="316"/>
      <c r="AL57" s="316"/>
      <c r="AM57" s="316"/>
      <c r="AN57" s="316"/>
      <c r="AO57" s="316"/>
      <c r="AP57" s="316"/>
      <c r="AQ57" s="316"/>
      <c r="AR57" s="316"/>
      <c r="AS57" s="316"/>
      <c r="AT57" s="316"/>
      <c r="AU57" s="316"/>
      <c r="BD57" s="981"/>
    </row>
    <row r="58" spans="1:57" s="12" customFormat="1">
      <c r="A58" s="117" t="s">
        <v>125</v>
      </c>
      <c r="B58" s="1039" t="s">
        <v>126</v>
      </c>
      <c r="C58" s="112" t="s">
        <v>127</v>
      </c>
      <c r="D58" s="113" t="s">
        <v>47</v>
      </c>
      <c r="E58" s="11"/>
      <c r="F58" s="353">
        <v>0</v>
      </c>
      <c r="G58" s="354" t="s">
        <v>70</v>
      </c>
      <c r="H58" s="353">
        <v>0</v>
      </c>
      <c r="I58" s="355" t="s">
        <v>70</v>
      </c>
      <c r="J58" s="353">
        <v>0</v>
      </c>
      <c r="K58" s="355" t="s">
        <v>70</v>
      </c>
      <c r="L58" s="353">
        <v>0</v>
      </c>
      <c r="M58" s="355" t="s">
        <v>70</v>
      </c>
      <c r="N58" s="353">
        <v>0</v>
      </c>
      <c r="O58" s="355" t="s">
        <v>70</v>
      </c>
      <c r="P58" s="353">
        <v>0</v>
      </c>
      <c r="Q58" s="355" t="s">
        <v>70</v>
      </c>
      <c r="R58" s="353">
        <v>0</v>
      </c>
      <c r="S58" s="355" t="s">
        <v>70</v>
      </c>
      <c r="T58" s="353">
        <v>0</v>
      </c>
      <c r="U58" s="355" t="s">
        <v>70</v>
      </c>
      <c r="V58" s="353">
        <v>0</v>
      </c>
      <c r="W58" s="355" t="s">
        <v>70</v>
      </c>
      <c r="X58" s="353">
        <v>0</v>
      </c>
      <c r="Y58" s="355" t="s">
        <v>70</v>
      </c>
      <c r="Z58" s="353">
        <v>0</v>
      </c>
      <c r="AA58" s="355" t="s">
        <v>70</v>
      </c>
      <c r="AB58" s="353">
        <v>0</v>
      </c>
      <c r="AC58" s="355" t="s">
        <v>70</v>
      </c>
      <c r="AD58" s="353">
        <v>0</v>
      </c>
      <c r="AE58" s="355" t="s">
        <v>70</v>
      </c>
      <c r="AF58" s="353">
        <v>0</v>
      </c>
      <c r="AG58" s="355" t="s">
        <v>70</v>
      </c>
      <c r="AH58" s="353">
        <v>0</v>
      </c>
      <c r="AI58" s="355" t="s">
        <v>70</v>
      </c>
      <c r="AJ58" s="353">
        <v>0</v>
      </c>
      <c r="AK58" s="355" t="s">
        <v>70</v>
      </c>
      <c r="AL58" s="353">
        <v>0</v>
      </c>
      <c r="AM58" s="355" t="s">
        <v>70</v>
      </c>
      <c r="AN58" s="353">
        <v>0</v>
      </c>
      <c r="AO58" s="355" t="s">
        <v>70</v>
      </c>
      <c r="AP58" s="353">
        <v>0</v>
      </c>
      <c r="AQ58" s="355" t="s">
        <v>70</v>
      </c>
      <c r="AR58" s="353">
        <v>0</v>
      </c>
      <c r="AS58" s="355" t="s">
        <v>70</v>
      </c>
      <c r="AT58" s="353">
        <v>0</v>
      </c>
      <c r="AU58" s="355" t="s">
        <v>70</v>
      </c>
      <c r="AV58" s="556"/>
      <c r="AW58" s="553"/>
      <c r="AX58" s="556"/>
      <c r="AY58" s="553"/>
      <c r="AZ58" s="556"/>
      <c r="BA58" s="553"/>
      <c r="BB58" s="556"/>
      <c r="BC58" s="553"/>
      <c r="BD58" s="584">
        <f>F58+H58+J58+L58+N58+P58+R58+T58+V58+X58+Z58+AB58+AD58+AF58+AH58+AJ58+AL58+AN58+AP58+AR58+AT58+AV58+AX58+AZ58+BB58</f>
        <v>0</v>
      </c>
      <c r="BE58" s="381" t="s">
        <v>70</v>
      </c>
    </row>
    <row r="59" spans="1:57" s="12" customFormat="1">
      <c r="A59" s="103" t="s">
        <v>128</v>
      </c>
      <c r="B59" s="599" t="s">
        <v>129</v>
      </c>
      <c r="C59" s="83" t="s">
        <v>127</v>
      </c>
      <c r="D59" s="64" t="s">
        <v>47</v>
      </c>
      <c r="E59" s="11"/>
      <c r="F59" s="356">
        <v>0</v>
      </c>
      <c r="G59" s="357" t="s">
        <v>70</v>
      </c>
      <c r="H59" s="356">
        <v>0.34200000000000003</v>
      </c>
      <c r="I59" s="358" t="s">
        <v>130</v>
      </c>
      <c r="J59" s="356">
        <v>0</v>
      </c>
      <c r="K59" s="358" t="s">
        <v>70</v>
      </c>
      <c r="L59" s="356">
        <v>0</v>
      </c>
      <c r="M59" s="359" t="s">
        <v>70</v>
      </c>
      <c r="N59" s="356">
        <v>0</v>
      </c>
      <c r="O59" s="358" t="s">
        <v>70</v>
      </c>
      <c r="P59" s="356">
        <v>0</v>
      </c>
      <c r="Q59" s="358" t="s">
        <v>70</v>
      </c>
      <c r="R59" s="356">
        <v>0</v>
      </c>
      <c r="S59" s="358" t="s">
        <v>70</v>
      </c>
      <c r="T59" s="356">
        <v>0</v>
      </c>
      <c r="U59" s="358" t="s">
        <v>70</v>
      </c>
      <c r="V59" s="356">
        <v>0</v>
      </c>
      <c r="W59" s="358" t="s">
        <v>70</v>
      </c>
      <c r="X59" s="356">
        <v>0</v>
      </c>
      <c r="Y59" s="358" t="s">
        <v>70</v>
      </c>
      <c r="Z59" s="356">
        <v>0</v>
      </c>
      <c r="AA59" s="358" t="s">
        <v>70</v>
      </c>
      <c r="AB59" s="356">
        <v>0</v>
      </c>
      <c r="AC59" s="358" t="s">
        <v>70</v>
      </c>
      <c r="AD59" s="356">
        <v>0</v>
      </c>
      <c r="AE59" s="358" t="s">
        <v>70</v>
      </c>
      <c r="AF59" s="356">
        <v>0</v>
      </c>
      <c r="AG59" s="358" t="s">
        <v>70</v>
      </c>
      <c r="AH59" s="356">
        <v>0</v>
      </c>
      <c r="AI59" s="358" t="s">
        <v>70</v>
      </c>
      <c r="AJ59" s="356">
        <v>0</v>
      </c>
      <c r="AK59" s="358" t="s">
        <v>70</v>
      </c>
      <c r="AL59" s="356">
        <v>0</v>
      </c>
      <c r="AM59" s="358" t="s">
        <v>70</v>
      </c>
      <c r="AN59" s="356">
        <v>0</v>
      </c>
      <c r="AO59" s="358" t="s">
        <v>70</v>
      </c>
      <c r="AP59" s="356">
        <v>0</v>
      </c>
      <c r="AQ59" s="358" t="s">
        <v>70</v>
      </c>
      <c r="AR59" s="356">
        <v>0</v>
      </c>
      <c r="AS59" s="358" t="s">
        <v>70</v>
      </c>
      <c r="AT59" s="356">
        <v>0</v>
      </c>
      <c r="AU59" s="358" t="s">
        <v>70</v>
      </c>
      <c r="AV59" s="118"/>
      <c r="AW59" s="109"/>
      <c r="AX59" s="118"/>
      <c r="AY59" s="109"/>
      <c r="AZ59" s="118"/>
      <c r="BA59" s="109"/>
      <c r="BB59" s="118"/>
      <c r="BC59" s="109"/>
      <c r="BD59" s="982">
        <f t="shared" ref="BD59:BD65" si="1">F59+H59+J59+L59+N59+P59+R59+T59+V59+X59+Z59+AB59+AD59+AF59+AH59+AJ59+AL59+AN59+AP59+AR59+AT59+AV59+AX59+AZ59+BB59</f>
        <v>0.34200000000000003</v>
      </c>
      <c r="BE59" s="382" t="s">
        <v>130</v>
      </c>
    </row>
    <row r="60" spans="1:57" s="12" customFormat="1">
      <c r="A60" s="103" t="s">
        <v>131</v>
      </c>
      <c r="B60" s="599" t="s">
        <v>132</v>
      </c>
      <c r="C60" s="554" t="s">
        <v>127</v>
      </c>
      <c r="D60" s="64" t="s">
        <v>47</v>
      </c>
      <c r="E60" s="11"/>
      <c r="F60" s="356">
        <v>0</v>
      </c>
      <c r="G60" s="357" t="s">
        <v>70</v>
      </c>
      <c r="H60" s="356">
        <v>0</v>
      </c>
      <c r="I60" s="358" t="s">
        <v>70</v>
      </c>
      <c r="J60" s="356">
        <v>3.2429999999999999</v>
      </c>
      <c r="K60" s="358" t="s">
        <v>130</v>
      </c>
      <c r="L60" s="356">
        <v>6.484</v>
      </c>
      <c r="M60" s="359" t="s">
        <v>130</v>
      </c>
      <c r="N60" s="356">
        <v>0</v>
      </c>
      <c r="O60" s="358" t="s">
        <v>70</v>
      </c>
      <c r="P60" s="356">
        <v>0</v>
      </c>
      <c r="Q60" s="358" t="s">
        <v>70</v>
      </c>
      <c r="R60" s="356">
        <v>0</v>
      </c>
      <c r="S60" s="358" t="s">
        <v>70</v>
      </c>
      <c r="T60" s="356">
        <v>2.871</v>
      </c>
      <c r="U60" s="358" t="s">
        <v>130</v>
      </c>
      <c r="V60" s="356">
        <v>0</v>
      </c>
      <c r="W60" s="358" t="s">
        <v>70</v>
      </c>
      <c r="X60" s="356">
        <v>0</v>
      </c>
      <c r="Y60" s="358" t="s">
        <v>70</v>
      </c>
      <c r="Z60" s="356">
        <v>23.693000000000001</v>
      </c>
      <c r="AA60" s="358" t="s">
        <v>130</v>
      </c>
      <c r="AB60" s="356">
        <v>0</v>
      </c>
      <c r="AC60" s="358" t="s">
        <v>70</v>
      </c>
      <c r="AD60" s="356">
        <v>0</v>
      </c>
      <c r="AE60" s="358" t="s">
        <v>70</v>
      </c>
      <c r="AF60" s="356">
        <v>0</v>
      </c>
      <c r="AG60" s="358" t="s">
        <v>70</v>
      </c>
      <c r="AH60" s="356">
        <v>0</v>
      </c>
      <c r="AI60" s="358" t="s">
        <v>70</v>
      </c>
      <c r="AJ60" s="356">
        <v>2.573</v>
      </c>
      <c r="AK60" s="358" t="s">
        <v>130</v>
      </c>
      <c r="AL60" s="356">
        <v>0</v>
      </c>
      <c r="AM60" s="358" t="s">
        <v>70</v>
      </c>
      <c r="AN60" s="356">
        <v>16.713999999999999</v>
      </c>
      <c r="AO60" s="358" t="s">
        <v>52</v>
      </c>
      <c r="AP60" s="356">
        <v>3.395</v>
      </c>
      <c r="AQ60" s="358" t="s">
        <v>130</v>
      </c>
      <c r="AR60" s="356">
        <v>0</v>
      </c>
      <c r="AS60" s="358" t="s">
        <v>70</v>
      </c>
      <c r="AT60" s="356">
        <v>0</v>
      </c>
      <c r="AU60" s="358" t="s">
        <v>70</v>
      </c>
      <c r="AV60" s="118"/>
      <c r="AW60" s="109"/>
      <c r="AX60" s="118"/>
      <c r="AY60" s="109"/>
      <c r="AZ60" s="118"/>
      <c r="BA60" s="109"/>
      <c r="BB60" s="118"/>
      <c r="BC60" s="109"/>
      <c r="BD60" s="982">
        <f t="shared" si="1"/>
        <v>58.973000000000006</v>
      </c>
      <c r="BE60" s="382" t="s">
        <v>130</v>
      </c>
    </row>
    <row r="61" spans="1:57" s="12" customFormat="1">
      <c r="A61" s="103" t="s">
        <v>133</v>
      </c>
      <c r="B61" s="54" t="s">
        <v>134</v>
      </c>
      <c r="C61" s="554" t="s">
        <v>127</v>
      </c>
      <c r="D61" s="64" t="s">
        <v>47</v>
      </c>
      <c r="E61" s="11"/>
      <c r="F61" s="356">
        <v>0</v>
      </c>
      <c r="G61" s="357" t="s">
        <v>70</v>
      </c>
      <c r="H61" s="356">
        <v>0</v>
      </c>
      <c r="I61" s="358" t="s">
        <v>70</v>
      </c>
      <c r="J61" s="356">
        <v>0</v>
      </c>
      <c r="K61" s="358" t="s">
        <v>70</v>
      </c>
      <c r="L61" s="356">
        <v>0</v>
      </c>
      <c r="M61" s="358" t="s">
        <v>70</v>
      </c>
      <c r="N61" s="356">
        <v>0</v>
      </c>
      <c r="O61" s="358" t="s">
        <v>70</v>
      </c>
      <c r="P61" s="356">
        <v>0</v>
      </c>
      <c r="Q61" s="358" t="s">
        <v>70</v>
      </c>
      <c r="R61" s="356">
        <v>0</v>
      </c>
      <c r="S61" s="358" t="s">
        <v>70</v>
      </c>
      <c r="T61" s="356">
        <v>0</v>
      </c>
      <c r="U61" s="358" t="s">
        <v>70</v>
      </c>
      <c r="V61" s="356">
        <v>0</v>
      </c>
      <c r="W61" s="358" t="s">
        <v>70</v>
      </c>
      <c r="X61" s="356">
        <v>0</v>
      </c>
      <c r="Y61" s="358" t="s">
        <v>70</v>
      </c>
      <c r="Z61" s="356">
        <v>0</v>
      </c>
      <c r="AA61" s="358" t="s">
        <v>70</v>
      </c>
      <c r="AB61" s="356">
        <v>0</v>
      </c>
      <c r="AC61" s="358" t="s">
        <v>70</v>
      </c>
      <c r="AD61" s="356">
        <v>0</v>
      </c>
      <c r="AE61" s="358" t="s">
        <v>70</v>
      </c>
      <c r="AF61" s="356">
        <v>0</v>
      </c>
      <c r="AG61" s="358" t="s">
        <v>70</v>
      </c>
      <c r="AH61" s="356">
        <v>0</v>
      </c>
      <c r="AI61" s="358" t="s">
        <v>70</v>
      </c>
      <c r="AJ61" s="356">
        <v>0.312</v>
      </c>
      <c r="AK61" s="358" t="s">
        <v>130</v>
      </c>
      <c r="AL61" s="356">
        <v>0</v>
      </c>
      <c r="AM61" s="358" t="s">
        <v>70</v>
      </c>
      <c r="AN61" s="356">
        <v>25.954999999999998</v>
      </c>
      <c r="AO61" s="358" t="s">
        <v>52</v>
      </c>
      <c r="AP61" s="356">
        <v>0</v>
      </c>
      <c r="AQ61" s="358" t="s">
        <v>70</v>
      </c>
      <c r="AR61" s="356">
        <v>0</v>
      </c>
      <c r="AS61" s="358" t="s">
        <v>70</v>
      </c>
      <c r="AT61" s="356">
        <v>0</v>
      </c>
      <c r="AU61" s="358" t="s">
        <v>70</v>
      </c>
      <c r="AV61" s="118"/>
      <c r="AW61" s="109"/>
      <c r="AX61" s="118"/>
      <c r="AY61" s="109"/>
      <c r="AZ61" s="118"/>
      <c r="BA61" s="109"/>
      <c r="BB61" s="118"/>
      <c r="BC61" s="109"/>
      <c r="BD61" s="982">
        <f t="shared" si="1"/>
        <v>26.266999999999999</v>
      </c>
      <c r="BE61" s="382" t="s">
        <v>52</v>
      </c>
    </row>
    <row r="62" spans="1:57" s="12" customFormat="1">
      <c r="A62" s="103" t="s">
        <v>135</v>
      </c>
      <c r="B62" s="54" t="s">
        <v>136</v>
      </c>
      <c r="C62" s="554" t="s">
        <v>127</v>
      </c>
      <c r="D62" s="64" t="s">
        <v>47</v>
      </c>
      <c r="E62" s="11"/>
      <c r="F62" s="356">
        <v>0</v>
      </c>
      <c r="G62" s="357" t="s">
        <v>70</v>
      </c>
      <c r="H62" s="356">
        <v>0</v>
      </c>
      <c r="I62" s="358" t="s">
        <v>70</v>
      </c>
      <c r="J62" s="356">
        <v>0</v>
      </c>
      <c r="K62" s="358" t="s">
        <v>70</v>
      </c>
      <c r="L62" s="356">
        <v>0</v>
      </c>
      <c r="M62" s="358" t="s">
        <v>70</v>
      </c>
      <c r="N62" s="356">
        <v>0</v>
      </c>
      <c r="O62" s="358" t="s">
        <v>70</v>
      </c>
      <c r="P62" s="356">
        <v>0</v>
      </c>
      <c r="Q62" s="358" t="s">
        <v>70</v>
      </c>
      <c r="R62" s="356">
        <v>0</v>
      </c>
      <c r="S62" s="358" t="s">
        <v>70</v>
      </c>
      <c r="T62" s="356">
        <v>0</v>
      </c>
      <c r="U62" s="358" t="s">
        <v>70</v>
      </c>
      <c r="V62" s="356">
        <v>0</v>
      </c>
      <c r="W62" s="358" t="s">
        <v>70</v>
      </c>
      <c r="X62" s="356">
        <v>0</v>
      </c>
      <c r="Y62" s="358" t="s">
        <v>70</v>
      </c>
      <c r="Z62" s="356">
        <v>0</v>
      </c>
      <c r="AA62" s="358" t="s">
        <v>70</v>
      </c>
      <c r="AB62" s="356">
        <v>0</v>
      </c>
      <c r="AC62" s="358" t="s">
        <v>70</v>
      </c>
      <c r="AD62" s="356">
        <v>0</v>
      </c>
      <c r="AE62" s="358" t="s">
        <v>70</v>
      </c>
      <c r="AF62" s="356">
        <v>0</v>
      </c>
      <c r="AG62" s="358" t="s">
        <v>70</v>
      </c>
      <c r="AH62" s="356">
        <v>0</v>
      </c>
      <c r="AI62" s="358" t="s">
        <v>70</v>
      </c>
      <c r="AJ62" s="356">
        <v>0</v>
      </c>
      <c r="AK62" s="358" t="s">
        <v>70</v>
      </c>
      <c r="AL62" s="356">
        <v>0</v>
      </c>
      <c r="AM62" s="358" t="s">
        <v>70</v>
      </c>
      <c r="AN62" s="356">
        <v>0</v>
      </c>
      <c r="AO62" s="358" t="s">
        <v>70</v>
      </c>
      <c r="AP62" s="356">
        <v>0</v>
      </c>
      <c r="AQ62" s="358" t="s">
        <v>70</v>
      </c>
      <c r="AR62" s="356">
        <v>0</v>
      </c>
      <c r="AS62" s="358" t="s">
        <v>70</v>
      </c>
      <c r="AT62" s="356">
        <v>0</v>
      </c>
      <c r="AU62" s="358" t="s">
        <v>70</v>
      </c>
      <c r="AV62" s="118"/>
      <c r="AW62" s="109"/>
      <c r="AX62" s="118"/>
      <c r="AY62" s="109"/>
      <c r="AZ62" s="118"/>
      <c r="BA62" s="109"/>
      <c r="BB62" s="118"/>
      <c r="BC62" s="109"/>
      <c r="BD62" s="982">
        <f t="shared" si="1"/>
        <v>0</v>
      </c>
      <c r="BE62" s="382" t="s">
        <v>70</v>
      </c>
    </row>
    <row r="63" spans="1:57" s="12" customFormat="1">
      <c r="A63" s="103" t="s">
        <v>137</v>
      </c>
      <c r="B63" s="54" t="s">
        <v>138</v>
      </c>
      <c r="C63" s="554" t="s">
        <v>127</v>
      </c>
      <c r="D63" s="64" t="s">
        <v>47</v>
      </c>
      <c r="E63" s="11"/>
      <c r="F63" s="356">
        <v>0</v>
      </c>
      <c r="G63" s="357" t="s">
        <v>70</v>
      </c>
      <c r="H63" s="356">
        <v>0</v>
      </c>
      <c r="I63" s="358" t="s">
        <v>70</v>
      </c>
      <c r="J63" s="356">
        <v>0</v>
      </c>
      <c r="K63" s="358" t="s">
        <v>70</v>
      </c>
      <c r="L63" s="356">
        <v>0</v>
      </c>
      <c r="M63" s="358" t="s">
        <v>70</v>
      </c>
      <c r="N63" s="356">
        <v>0</v>
      </c>
      <c r="O63" s="358" t="s">
        <v>70</v>
      </c>
      <c r="P63" s="356">
        <v>0</v>
      </c>
      <c r="Q63" s="358" t="s">
        <v>70</v>
      </c>
      <c r="R63" s="356">
        <v>0</v>
      </c>
      <c r="S63" s="358" t="s">
        <v>70</v>
      </c>
      <c r="T63" s="356">
        <v>0</v>
      </c>
      <c r="U63" s="358" t="s">
        <v>70</v>
      </c>
      <c r="V63" s="356">
        <v>0</v>
      </c>
      <c r="W63" s="358" t="s">
        <v>70</v>
      </c>
      <c r="X63" s="356">
        <v>0</v>
      </c>
      <c r="Y63" s="358" t="s">
        <v>70</v>
      </c>
      <c r="Z63" s="356">
        <v>0</v>
      </c>
      <c r="AA63" s="358" t="s">
        <v>70</v>
      </c>
      <c r="AB63" s="356">
        <v>0</v>
      </c>
      <c r="AC63" s="358" t="s">
        <v>70</v>
      </c>
      <c r="AD63" s="356">
        <v>0</v>
      </c>
      <c r="AE63" s="358" t="s">
        <v>70</v>
      </c>
      <c r="AF63" s="356">
        <v>0</v>
      </c>
      <c r="AG63" s="358" t="s">
        <v>70</v>
      </c>
      <c r="AH63" s="356">
        <v>0</v>
      </c>
      <c r="AI63" s="358" t="s">
        <v>70</v>
      </c>
      <c r="AJ63" s="356">
        <v>0</v>
      </c>
      <c r="AK63" s="358" t="s">
        <v>70</v>
      </c>
      <c r="AL63" s="356">
        <v>0</v>
      </c>
      <c r="AM63" s="358" t="s">
        <v>70</v>
      </c>
      <c r="AN63" s="356">
        <v>0</v>
      </c>
      <c r="AO63" s="358" t="s">
        <v>70</v>
      </c>
      <c r="AP63" s="356">
        <v>0</v>
      </c>
      <c r="AQ63" s="358" t="s">
        <v>70</v>
      </c>
      <c r="AR63" s="356">
        <v>0</v>
      </c>
      <c r="AS63" s="358" t="s">
        <v>70</v>
      </c>
      <c r="AT63" s="356">
        <v>0</v>
      </c>
      <c r="AU63" s="358" t="s">
        <v>70</v>
      </c>
      <c r="AV63" s="118"/>
      <c r="AW63" s="109"/>
      <c r="AX63" s="118"/>
      <c r="AY63" s="109"/>
      <c r="AZ63" s="118"/>
      <c r="BA63" s="109"/>
      <c r="BB63" s="118"/>
      <c r="BC63" s="109"/>
      <c r="BD63" s="982">
        <f t="shared" si="1"/>
        <v>0</v>
      </c>
      <c r="BE63" s="382" t="s">
        <v>70</v>
      </c>
    </row>
    <row r="64" spans="1:57" s="12" customFormat="1">
      <c r="A64" s="103" t="s">
        <v>139</v>
      </c>
      <c r="B64" s="599" t="s">
        <v>140</v>
      </c>
      <c r="C64" s="554" t="s">
        <v>127</v>
      </c>
      <c r="D64" s="64" t="s">
        <v>47</v>
      </c>
      <c r="E64" s="11"/>
      <c r="F64" s="356">
        <v>0</v>
      </c>
      <c r="G64" s="357" t="s">
        <v>70</v>
      </c>
      <c r="H64" s="356">
        <v>0</v>
      </c>
      <c r="I64" s="358" t="s">
        <v>70</v>
      </c>
      <c r="J64" s="356">
        <v>0</v>
      </c>
      <c r="K64" s="358" t="s">
        <v>70</v>
      </c>
      <c r="L64" s="356">
        <v>0</v>
      </c>
      <c r="M64" s="358" t="s">
        <v>70</v>
      </c>
      <c r="N64" s="356">
        <v>0</v>
      </c>
      <c r="O64" s="359" t="s">
        <v>70</v>
      </c>
      <c r="P64" s="356">
        <v>0</v>
      </c>
      <c r="Q64" s="359" t="s">
        <v>70</v>
      </c>
      <c r="R64" s="356">
        <v>0</v>
      </c>
      <c r="S64" s="359" t="s">
        <v>70</v>
      </c>
      <c r="T64" s="356">
        <v>0</v>
      </c>
      <c r="U64" s="358" t="s">
        <v>70</v>
      </c>
      <c r="V64" s="356">
        <v>0</v>
      </c>
      <c r="W64" s="358" t="s">
        <v>70</v>
      </c>
      <c r="X64" s="356">
        <v>0</v>
      </c>
      <c r="Y64" s="358" t="s">
        <v>70</v>
      </c>
      <c r="Z64" s="356">
        <v>0</v>
      </c>
      <c r="AA64" s="358" t="s">
        <v>70</v>
      </c>
      <c r="AB64" s="356">
        <v>0</v>
      </c>
      <c r="AC64" s="358" t="s">
        <v>70</v>
      </c>
      <c r="AD64" s="356">
        <v>0</v>
      </c>
      <c r="AE64" s="358" t="s">
        <v>70</v>
      </c>
      <c r="AF64" s="356">
        <v>0</v>
      </c>
      <c r="AG64" s="358" t="s">
        <v>70</v>
      </c>
      <c r="AH64" s="356">
        <v>0</v>
      </c>
      <c r="AI64" s="358" t="s">
        <v>70</v>
      </c>
      <c r="AJ64" s="356">
        <v>0</v>
      </c>
      <c r="AK64" s="358" t="s">
        <v>70</v>
      </c>
      <c r="AL64" s="356">
        <v>7.26</v>
      </c>
      <c r="AM64" s="358" t="s">
        <v>130</v>
      </c>
      <c r="AN64" s="356">
        <v>0</v>
      </c>
      <c r="AO64" s="358" t="s">
        <v>70</v>
      </c>
      <c r="AP64" s="356">
        <v>4.585</v>
      </c>
      <c r="AQ64" s="358" t="s">
        <v>130</v>
      </c>
      <c r="AR64" s="356">
        <v>0</v>
      </c>
      <c r="AS64" s="358" t="s">
        <v>70</v>
      </c>
      <c r="AT64" s="356">
        <v>0</v>
      </c>
      <c r="AU64" s="358" t="s">
        <v>70</v>
      </c>
      <c r="AV64" s="118"/>
      <c r="AW64" s="109"/>
      <c r="AX64" s="118"/>
      <c r="AY64" s="109"/>
      <c r="AZ64" s="118"/>
      <c r="BA64" s="109"/>
      <c r="BB64" s="118"/>
      <c r="BC64" s="109"/>
      <c r="BD64" s="982">
        <f t="shared" si="1"/>
        <v>11.844999999999999</v>
      </c>
      <c r="BE64" s="382" t="s">
        <v>130</v>
      </c>
    </row>
    <row r="65" spans="1:57" s="12" customFormat="1">
      <c r="A65" s="104" t="s">
        <v>141</v>
      </c>
      <c r="B65" s="105" t="s">
        <v>142</v>
      </c>
      <c r="C65" s="555" t="s">
        <v>127</v>
      </c>
      <c r="D65" s="102" t="s">
        <v>47</v>
      </c>
      <c r="E65" s="11"/>
      <c r="F65" s="360">
        <v>0</v>
      </c>
      <c r="G65" s="361" t="s">
        <v>70</v>
      </c>
      <c r="H65" s="360">
        <v>0</v>
      </c>
      <c r="I65" s="362" t="s">
        <v>70</v>
      </c>
      <c r="J65" s="360">
        <v>0</v>
      </c>
      <c r="K65" s="362" t="s">
        <v>70</v>
      </c>
      <c r="L65" s="360">
        <v>0</v>
      </c>
      <c r="M65" s="362" t="s">
        <v>70</v>
      </c>
      <c r="N65" s="360">
        <v>0</v>
      </c>
      <c r="O65" s="362" t="s">
        <v>70</v>
      </c>
      <c r="P65" s="360">
        <v>0</v>
      </c>
      <c r="Q65" s="362" t="s">
        <v>70</v>
      </c>
      <c r="R65" s="360">
        <v>0</v>
      </c>
      <c r="S65" s="362" t="s">
        <v>70</v>
      </c>
      <c r="T65" s="360">
        <v>0</v>
      </c>
      <c r="U65" s="362" t="s">
        <v>70</v>
      </c>
      <c r="V65" s="360">
        <v>0</v>
      </c>
      <c r="W65" s="362" t="s">
        <v>70</v>
      </c>
      <c r="X65" s="360">
        <v>0</v>
      </c>
      <c r="Y65" s="362" t="s">
        <v>70</v>
      </c>
      <c r="Z65" s="360">
        <v>0</v>
      </c>
      <c r="AA65" s="362" t="s">
        <v>70</v>
      </c>
      <c r="AB65" s="360">
        <v>0</v>
      </c>
      <c r="AC65" s="362" t="s">
        <v>70</v>
      </c>
      <c r="AD65" s="360">
        <v>0</v>
      </c>
      <c r="AE65" s="362" t="s">
        <v>70</v>
      </c>
      <c r="AF65" s="360">
        <v>0</v>
      </c>
      <c r="AG65" s="362" t="s">
        <v>70</v>
      </c>
      <c r="AH65" s="360">
        <v>0</v>
      </c>
      <c r="AI65" s="362" t="s">
        <v>70</v>
      </c>
      <c r="AJ65" s="360">
        <v>0</v>
      </c>
      <c r="AK65" s="362" t="s">
        <v>70</v>
      </c>
      <c r="AL65" s="360">
        <v>0</v>
      </c>
      <c r="AM65" s="362" t="s">
        <v>70</v>
      </c>
      <c r="AN65" s="360">
        <v>0</v>
      </c>
      <c r="AO65" s="362" t="s">
        <v>70</v>
      </c>
      <c r="AP65" s="360">
        <v>0</v>
      </c>
      <c r="AQ65" s="362" t="s">
        <v>70</v>
      </c>
      <c r="AR65" s="360">
        <v>0</v>
      </c>
      <c r="AS65" s="362" t="s">
        <v>70</v>
      </c>
      <c r="AT65" s="360">
        <v>0</v>
      </c>
      <c r="AU65" s="362" t="s">
        <v>70</v>
      </c>
      <c r="AV65" s="119"/>
      <c r="AW65" s="110"/>
      <c r="AX65" s="119"/>
      <c r="AY65" s="110"/>
      <c r="AZ65" s="119"/>
      <c r="BA65" s="110"/>
      <c r="BB65" s="119"/>
      <c r="BC65" s="110"/>
      <c r="BD65" s="661">
        <f t="shared" si="1"/>
        <v>0</v>
      </c>
      <c r="BE65" s="383" t="s">
        <v>70</v>
      </c>
    </row>
    <row r="66" spans="1:57" s="12" customFormat="1">
      <c r="A66" s="11"/>
      <c r="C66" s="11"/>
      <c r="D66" s="11"/>
      <c r="E66" s="11"/>
      <c r="F66" s="756"/>
      <c r="G66" s="756"/>
      <c r="H66" s="756"/>
      <c r="I66" s="756"/>
      <c r="J66" s="756"/>
      <c r="K66" s="756"/>
      <c r="L66" s="756"/>
      <c r="M66" s="756"/>
      <c r="N66" s="756"/>
      <c r="O66" s="756"/>
      <c r="P66" s="756"/>
      <c r="Q66" s="756"/>
      <c r="R66" s="756"/>
      <c r="S66" s="756"/>
      <c r="T66" s="756"/>
      <c r="U66" s="756"/>
      <c r="V66" s="756"/>
      <c r="W66" s="756"/>
      <c r="X66" s="756"/>
      <c r="Y66" s="756"/>
      <c r="Z66" s="756"/>
      <c r="AA66" s="756"/>
      <c r="AB66" s="756"/>
      <c r="AC66" s="756"/>
      <c r="AD66" s="756"/>
      <c r="AE66" s="756"/>
      <c r="AF66" s="756"/>
      <c r="AG66" s="756"/>
      <c r="AH66" s="756"/>
      <c r="AI66" s="756"/>
      <c r="AJ66" s="756"/>
      <c r="AK66" s="756"/>
      <c r="AL66" s="756"/>
      <c r="AM66" s="756"/>
      <c r="AN66" s="756"/>
      <c r="AO66" s="756"/>
      <c r="AP66" s="756"/>
      <c r="AQ66" s="756"/>
      <c r="AR66" s="756"/>
      <c r="AS66" s="756"/>
      <c r="AT66" s="756"/>
      <c r="AU66" s="11"/>
      <c r="AV66" s="11"/>
      <c r="AW66" s="11"/>
      <c r="AX66" s="11"/>
      <c r="AY66" s="11"/>
      <c r="AZ66" s="11"/>
      <c r="BA66" s="11"/>
      <c r="BB66" s="11"/>
      <c r="BC66" s="11"/>
      <c r="BD66" s="756"/>
      <c r="BE66" s="11"/>
    </row>
    <row r="67" spans="1:57" s="12" customFormat="1" ht="13" thickBot="1">
      <c r="A67" s="40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</row>
    <row r="68" spans="1:57" s="12" customFormat="1">
      <c r="A68" s="267"/>
      <c r="B68" s="268"/>
      <c r="C68" s="269"/>
      <c r="D68" s="270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</row>
    <row r="69" spans="1:57" s="12" customFormat="1">
      <c r="A69" s="489" t="s">
        <v>143</v>
      </c>
      <c r="B69"/>
      <c r="C69" s="1136" t="s">
        <v>144</v>
      </c>
      <c r="D69" s="271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</row>
    <row r="70" spans="1:57" s="12" customFormat="1">
      <c r="A70" s="272"/>
      <c r="B70" s="316"/>
      <c r="C70" s="316"/>
      <c r="D70" s="271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</row>
    <row r="71" spans="1:57" s="12" customFormat="1">
      <c r="A71" s="489" t="s">
        <v>145</v>
      </c>
      <c r="B71"/>
      <c r="C71" s="1136" t="s">
        <v>144</v>
      </c>
      <c r="D71" s="271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</row>
    <row r="72" spans="1:57" s="12" customFormat="1">
      <c r="A72" s="272"/>
      <c r="B72" s="316"/>
      <c r="C72" s="878"/>
      <c r="D72" s="271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</row>
    <row r="73" spans="1:57" s="12" customFormat="1">
      <c r="A73" s="489" t="s">
        <v>146</v>
      </c>
      <c r="B73" s="316"/>
      <c r="C73" s="1136" t="s">
        <v>147</v>
      </c>
      <c r="D73" s="274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</row>
    <row r="74" spans="1:57" ht="13" thickBot="1">
      <c r="A74" s="275"/>
      <c r="B74" s="276"/>
      <c r="C74" s="277"/>
      <c r="D74" s="278"/>
    </row>
    <row r="75" spans="1:57">
      <c r="A75" s="40"/>
      <c r="B75" s="73"/>
    </row>
    <row r="76" spans="1:57">
      <c r="A76" s="40"/>
    </row>
    <row r="77" spans="1:57">
      <c r="A77" s="40"/>
    </row>
    <row r="78" spans="1:57">
      <c r="A78" s="40"/>
    </row>
    <row r="79" spans="1:57">
      <c r="A79" s="40"/>
    </row>
    <row r="80" spans="1:57">
      <c r="A80" s="40"/>
    </row>
    <row r="81" spans="1:1">
      <c r="A81" s="40"/>
    </row>
    <row r="82" spans="1:1">
      <c r="A82" s="40"/>
    </row>
    <row r="83" spans="1:1">
      <c r="A83" s="40"/>
    </row>
    <row r="84" spans="1:1">
      <c r="A84" s="40"/>
    </row>
    <row r="85" spans="1:1">
      <c r="A85" s="40"/>
    </row>
    <row r="86" spans="1:1">
      <c r="A86" s="40"/>
    </row>
    <row r="87" spans="1:1">
      <c r="A87" s="40"/>
    </row>
    <row r="88" spans="1:1">
      <c r="A88" s="40"/>
    </row>
    <row r="89" spans="1:1">
      <c r="A89" s="40"/>
    </row>
    <row r="90" spans="1:1">
      <c r="A90" s="40"/>
    </row>
    <row r="91" spans="1:1">
      <c r="A91" s="40"/>
    </row>
    <row r="92" spans="1:1">
      <c r="A92" s="40"/>
    </row>
    <row r="93" spans="1:1">
      <c r="A93" s="40"/>
    </row>
    <row r="94" spans="1:1">
      <c r="A94" s="40"/>
    </row>
    <row r="95" spans="1:1">
      <c r="A95" s="40"/>
    </row>
    <row r="96" spans="1:1">
      <c r="A96" s="40"/>
    </row>
    <row r="97" spans="1:1">
      <c r="A97" s="40"/>
    </row>
    <row r="98" spans="1:1">
      <c r="A98" s="40"/>
    </row>
    <row r="99" spans="1:1">
      <c r="A99" s="40"/>
    </row>
    <row r="100" spans="1:1">
      <c r="A100" s="40"/>
    </row>
    <row r="101" spans="1:1">
      <c r="A101" s="40"/>
    </row>
    <row r="102" spans="1:1">
      <c r="A102" s="40"/>
    </row>
    <row r="103" spans="1:1">
      <c r="A103" s="40"/>
    </row>
    <row r="104" spans="1:1">
      <c r="A104" s="40"/>
    </row>
    <row r="105" spans="1:1">
      <c r="A105" s="40"/>
    </row>
    <row r="106" spans="1:1">
      <c r="A106" s="40"/>
    </row>
    <row r="107" spans="1:1">
      <c r="A107" s="40"/>
    </row>
    <row r="108" spans="1:1">
      <c r="A108" s="40"/>
    </row>
    <row r="109" spans="1:1">
      <c r="A109" s="40"/>
    </row>
    <row r="110" spans="1:1">
      <c r="A110" s="40"/>
    </row>
    <row r="111" spans="1:1">
      <c r="A111" s="40"/>
    </row>
    <row r="112" spans="1:1">
      <c r="A112" s="40"/>
    </row>
    <row r="113" spans="1:1">
      <c r="A113" s="40"/>
    </row>
    <row r="114" spans="1:1">
      <c r="A114" s="40"/>
    </row>
    <row r="115" spans="1:1">
      <c r="A115" s="40"/>
    </row>
    <row r="116" spans="1:1">
      <c r="A116" s="40"/>
    </row>
    <row r="117" spans="1:1">
      <c r="A117" s="40"/>
    </row>
    <row r="118" spans="1:1">
      <c r="A118" s="40"/>
    </row>
    <row r="119" spans="1:1">
      <c r="A119" s="40"/>
    </row>
    <row r="120" spans="1:1">
      <c r="A120" s="40"/>
    </row>
    <row r="121" spans="1:1">
      <c r="A121" s="40"/>
    </row>
    <row r="122" spans="1:1">
      <c r="A122" s="40"/>
    </row>
    <row r="123" spans="1:1">
      <c r="A123" s="40"/>
    </row>
    <row r="124" spans="1:1">
      <c r="A124" s="40"/>
    </row>
    <row r="125" spans="1:1">
      <c r="A125" s="40"/>
    </row>
    <row r="126" spans="1:1">
      <c r="A126" s="40"/>
    </row>
    <row r="127" spans="1:1">
      <c r="A127" s="40"/>
    </row>
    <row r="128" spans="1:1">
      <c r="A128" s="40"/>
    </row>
    <row r="129" spans="1:1">
      <c r="A129" s="40"/>
    </row>
    <row r="130" spans="1:1">
      <c r="A130" s="40"/>
    </row>
    <row r="131" spans="1:1">
      <c r="A131" s="40"/>
    </row>
    <row r="132" spans="1:1">
      <c r="A132" s="40"/>
    </row>
    <row r="133" spans="1:1">
      <c r="A133" s="40"/>
    </row>
    <row r="134" spans="1:1">
      <c r="A134" s="40"/>
    </row>
    <row r="135" spans="1:1">
      <c r="A135" s="40"/>
    </row>
    <row r="136" spans="1:1">
      <c r="A136" s="40"/>
    </row>
    <row r="137" spans="1:1">
      <c r="A137" s="40"/>
    </row>
    <row r="138" spans="1:1">
      <c r="A138" s="40"/>
    </row>
    <row r="139" spans="1:1">
      <c r="A139" s="40"/>
    </row>
    <row r="140" spans="1:1">
      <c r="A140" s="40"/>
    </row>
    <row r="141" spans="1:1">
      <c r="A141" s="40"/>
    </row>
    <row r="142" spans="1:1">
      <c r="A142" s="40"/>
    </row>
    <row r="143" spans="1:1">
      <c r="A143" s="40"/>
    </row>
    <row r="144" spans="1:1">
      <c r="A144" s="40"/>
    </row>
    <row r="145" spans="1:1">
      <c r="A145" s="40"/>
    </row>
    <row r="146" spans="1:1">
      <c r="A146" s="40"/>
    </row>
    <row r="147" spans="1:1">
      <c r="A147" s="40"/>
    </row>
    <row r="148" spans="1:1">
      <c r="A148" s="40"/>
    </row>
    <row r="149" spans="1:1">
      <c r="A149" s="40"/>
    </row>
    <row r="150" spans="1:1">
      <c r="A150" s="40"/>
    </row>
    <row r="151" spans="1:1">
      <c r="A151" s="40"/>
    </row>
    <row r="152" spans="1:1">
      <c r="A152" s="40"/>
    </row>
    <row r="153" spans="1:1">
      <c r="A153" s="40"/>
    </row>
    <row r="154" spans="1:1">
      <c r="A154" s="40"/>
    </row>
    <row r="155" spans="1:1">
      <c r="A155" s="40"/>
    </row>
    <row r="156" spans="1:1">
      <c r="A156" s="40"/>
    </row>
    <row r="157" spans="1:1">
      <c r="A157" s="40"/>
    </row>
    <row r="158" spans="1:1">
      <c r="A158" s="40"/>
    </row>
    <row r="159" spans="1:1">
      <c r="A159" s="40"/>
    </row>
    <row r="160" spans="1:1">
      <c r="A160" s="40"/>
    </row>
    <row r="161" spans="1:1">
      <c r="A161" s="40"/>
    </row>
    <row r="162" spans="1:1">
      <c r="A162" s="40"/>
    </row>
    <row r="163" spans="1:1">
      <c r="A163" s="40"/>
    </row>
    <row r="164" spans="1:1">
      <c r="A164" s="40"/>
    </row>
    <row r="165" spans="1:1">
      <c r="A165" s="40"/>
    </row>
    <row r="166" spans="1:1">
      <c r="A166" s="40"/>
    </row>
    <row r="167" spans="1:1">
      <c r="A167" s="40"/>
    </row>
    <row r="168" spans="1:1">
      <c r="A168" s="40"/>
    </row>
    <row r="169" spans="1:1">
      <c r="A169" s="40"/>
    </row>
    <row r="170" spans="1:1">
      <c r="A170" s="40"/>
    </row>
    <row r="171" spans="1:1">
      <c r="A171" s="40"/>
    </row>
    <row r="172" spans="1:1">
      <c r="A172" s="40"/>
    </row>
    <row r="173" spans="1:1">
      <c r="A173" s="40"/>
    </row>
    <row r="174" spans="1:1">
      <c r="A174" s="40"/>
    </row>
    <row r="175" spans="1:1">
      <c r="A175" s="40"/>
    </row>
    <row r="176" spans="1:1">
      <c r="A176" s="40"/>
    </row>
    <row r="177" spans="1:1">
      <c r="A177" s="40"/>
    </row>
    <row r="178" spans="1:1">
      <c r="A178" s="40"/>
    </row>
    <row r="179" spans="1:1">
      <c r="A179" s="40"/>
    </row>
    <row r="180" spans="1:1">
      <c r="A180" s="40"/>
    </row>
    <row r="181" spans="1:1">
      <c r="A181" s="40"/>
    </row>
    <row r="182" spans="1:1">
      <c r="A182" s="40"/>
    </row>
    <row r="183" spans="1:1">
      <c r="A183" s="40"/>
    </row>
    <row r="184" spans="1:1">
      <c r="A184" s="40"/>
    </row>
    <row r="185" spans="1:1">
      <c r="A185" s="40"/>
    </row>
    <row r="186" spans="1:1">
      <c r="A186" s="40"/>
    </row>
    <row r="187" spans="1:1">
      <c r="A187" s="40"/>
    </row>
    <row r="188" spans="1:1">
      <c r="A188" s="40"/>
    </row>
    <row r="189" spans="1:1">
      <c r="A189" s="40"/>
    </row>
    <row r="190" spans="1:1">
      <c r="A190" s="40"/>
    </row>
    <row r="191" spans="1:1">
      <c r="A191" s="40"/>
    </row>
    <row r="192" spans="1:1">
      <c r="A192" s="40"/>
    </row>
    <row r="193" spans="1:1">
      <c r="A193" s="40"/>
    </row>
    <row r="194" spans="1:1">
      <c r="A194" s="40"/>
    </row>
    <row r="195" spans="1:1">
      <c r="A195" s="40"/>
    </row>
    <row r="196" spans="1:1">
      <c r="A196" s="40"/>
    </row>
    <row r="197" spans="1:1">
      <c r="A197" s="40"/>
    </row>
    <row r="198" spans="1:1">
      <c r="A198" s="40"/>
    </row>
    <row r="199" spans="1:1">
      <c r="A199" s="40"/>
    </row>
    <row r="200" spans="1:1">
      <c r="A200" s="40"/>
    </row>
    <row r="201" spans="1:1">
      <c r="A201" s="40"/>
    </row>
    <row r="202" spans="1:1">
      <c r="A202" s="40"/>
    </row>
    <row r="203" spans="1:1">
      <c r="A203" s="40"/>
    </row>
    <row r="204" spans="1:1">
      <c r="A204" s="40"/>
    </row>
    <row r="205" spans="1:1">
      <c r="A205" s="40"/>
    </row>
    <row r="206" spans="1:1">
      <c r="A206" s="40"/>
    </row>
    <row r="207" spans="1:1">
      <c r="A207" s="40"/>
    </row>
    <row r="208" spans="1:1">
      <c r="A208" s="40"/>
    </row>
    <row r="209" spans="1:1">
      <c r="A209" s="40"/>
    </row>
    <row r="210" spans="1:1">
      <c r="A210" s="40"/>
    </row>
    <row r="211" spans="1:1">
      <c r="A211" s="40"/>
    </row>
    <row r="212" spans="1:1">
      <c r="A212" s="40"/>
    </row>
    <row r="213" spans="1:1">
      <c r="A213" s="40"/>
    </row>
    <row r="214" spans="1:1">
      <c r="A214" s="40"/>
    </row>
    <row r="215" spans="1:1">
      <c r="A215" s="40"/>
    </row>
    <row r="216" spans="1:1">
      <c r="A216" s="40"/>
    </row>
    <row r="217" spans="1:1">
      <c r="A217" s="40"/>
    </row>
    <row r="218" spans="1:1">
      <c r="A218" s="40"/>
    </row>
    <row r="219" spans="1:1">
      <c r="A219" s="40"/>
    </row>
    <row r="220" spans="1:1">
      <c r="A220" s="40"/>
    </row>
    <row r="221" spans="1:1">
      <c r="A221" s="40"/>
    </row>
    <row r="222" spans="1:1">
      <c r="A222" s="40"/>
    </row>
    <row r="223" spans="1:1">
      <c r="A223" s="40"/>
    </row>
    <row r="224" spans="1:1">
      <c r="A224" s="40"/>
    </row>
    <row r="225" spans="1:1">
      <c r="A225" s="40"/>
    </row>
    <row r="226" spans="1:1">
      <c r="A226" s="40"/>
    </row>
    <row r="227" spans="1:1">
      <c r="A227" s="40"/>
    </row>
    <row r="228" spans="1:1">
      <c r="A228" s="40"/>
    </row>
    <row r="229" spans="1:1">
      <c r="A229" s="40"/>
    </row>
    <row r="230" spans="1:1">
      <c r="A230" s="40"/>
    </row>
    <row r="231" spans="1:1">
      <c r="A231" s="40"/>
    </row>
    <row r="232" spans="1:1">
      <c r="A232" s="40"/>
    </row>
    <row r="233" spans="1:1">
      <c r="A233" s="40"/>
    </row>
    <row r="234" spans="1:1">
      <c r="A234" s="40"/>
    </row>
    <row r="235" spans="1:1">
      <c r="A235" s="40"/>
    </row>
    <row r="236" spans="1:1">
      <c r="A236" s="40"/>
    </row>
    <row r="237" spans="1:1">
      <c r="A237" s="40"/>
    </row>
    <row r="238" spans="1:1">
      <c r="A238" s="40"/>
    </row>
    <row r="239" spans="1:1">
      <c r="A239" s="40"/>
    </row>
    <row r="240" spans="1:1">
      <c r="A240" s="40"/>
    </row>
    <row r="241" spans="1:1">
      <c r="A241" s="40"/>
    </row>
    <row r="242" spans="1:1">
      <c r="A242" s="40"/>
    </row>
    <row r="243" spans="1:1">
      <c r="A243" s="40"/>
    </row>
    <row r="244" spans="1:1">
      <c r="A244" s="40"/>
    </row>
    <row r="245" spans="1:1">
      <c r="A245" s="40"/>
    </row>
    <row r="246" spans="1:1">
      <c r="A246" s="40"/>
    </row>
    <row r="247" spans="1:1">
      <c r="A247" s="40"/>
    </row>
    <row r="248" spans="1:1">
      <c r="A248" s="40"/>
    </row>
    <row r="249" spans="1:1">
      <c r="A249" s="40"/>
    </row>
    <row r="250" spans="1:1">
      <c r="A250" s="40"/>
    </row>
    <row r="251" spans="1:1">
      <c r="A251" s="40"/>
    </row>
    <row r="252" spans="1:1">
      <c r="A252" s="40"/>
    </row>
    <row r="253" spans="1:1">
      <c r="A253" s="40"/>
    </row>
    <row r="254" spans="1:1">
      <c r="A254" s="40"/>
    </row>
    <row r="255" spans="1:1">
      <c r="A255" s="40"/>
    </row>
    <row r="256" spans="1:1">
      <c r="A256" s="40"/>
    </row>
    <row r="257" spans="1:1">
      <c r="A257" s="40"/>
    </row>
    <row r="258" spans="1:1">
      <c r="A258" s="40"/>
    </row>
    <row r="259" spans="1:1">
      <c r="A259" s="40"/>
    </row>
    <row r="260" spans="1:1">
      <c r="A260" s="40"/>
    </row>
    <row r="261" spans="1:1">
      <c r="A261" s="40"/>
    </row>
    <row r="262" spans="1:1">
      <c r="A262" s="40"/>
    </row>
    <row r="263" spans="1:1">
      <c r="A263" s="40"/>
    </row>
    <row r="264" spans="1:1">
      <c r="A264" s="40"/>
    </row>
    <row r="265" spans="1:1">
      <c r="A265" s="40"/>
    </row>
    <row r="266" spans="1:1">
      <c r="A266" s="40"/>
    </row>
    <row r="267" spans="1:1">
      <c r="A267" s="40"/>
    </row>
    <row r="268" spans="1:1">
      <c r="A268" s="40"/>
    </row>
    <row r="269" spans="1:1">
      <c r="A269" s="40"/>
    </row>
    <row r="270" spans="1:1">
      <c r="A270" s="40"/>
    </row>
    <row r="271" spans="1:1">
      <c r="A271" s="40"/>
    </row>
    <row r="272" spans="1:1">
      <c r="A272" s="40"/>
    </row>
    <row r="273" spans="1:1">
      <c r="A273" s="40"/>
    </row>
    <row r="274" spans="1:1">
      <c r="A274" s="40"/>
    </row>
    <row r="275" spans="1:1">
      <c r="A275" s="40"/>
    </row>
    <row r="276" spans="1:1">
      <c r="A276" s="40"/>
    </row>
    <row r="277" spans="1:1">
      <c r="A277" s="40"/>
    </row>
    <row r="278" spans="1:1">
      <c r="A278" s="40"/>
    </row>
    <row r="279" spans="1:1">
      <c r="A279" s="40"/>
    </row>
    <row r="280" spans="1:1">
      <c r="A280" s="40"/>
    </row>
    <row r="281" spans="1:1">
      <c r="A281" s="40"/>
    </row>
    <row r="282" spans="1:1">
      <c r="A282" s="40"/>
    </row>
    <row r="283" spans="1:1">
      <c r="A283" s="40"/>
    </row>
    <row r="284" spans="1:1">
      <c r="A284" s="40"/>
    </row>
    <row r="285" spans="1:1">
      <c r="A285" s="40"/>
    </row>
    <row r="286" spans="1:1">
      <c r="A286" s="40"/>
    </row>
    <row r="287" spans="1:1">
      <c r="A287" s="40"/>
    </row>
    <row r="288" spans="1:1">
      <c r="A288" s="40"/>
    </row>
    <row r="289" spans="1:1">
      <c r="A289" s="40"/>
    </row>
    <row r="290" spans="1:1">
      <c r="A290" s="40"/>
    </row>
    <row r="291" spans="1:1">
      <c r="A291" s="40"/>
    </row>
    <row r="292" spans="1:1">
      <c r="A292" s="40"/>
    </row>
    <row r="293" spans="1:1">
      <c r="A293" s="40"/>
    </row>
    <row r="294" spans="1:1">
      <c r="A294" s="40"/>
    </row>
    <row r="295" spans="1:1">
      <c r="A295" s="40"/>
    </row>
    <row r="296" spans="1:1">
      <c r="A296" s="40"/>
    </row>
    <row r="297" spans="1:1">
      <c r="A297" s="40"/>
    </row>
    <row r="298" spans="1:1">
      <c r="A298" s="40"/>
    </row>
    <row r="299" spans="1:1">
      <c r="A299" s="40"/>
    </row>
    <row r="300" spans="1:1">
      <c r="A300" s="40"/>
    </row>
    <row r="301" spans="1:1">
      <c r="A301" s="40"/>
    </row>
    <row r="302" spans="1:1">
      <c r="A302" s="40"/>
    </row>
    <row r="303" spans="1:1">
      <c r="A303" s="40"/>
    </row>
    <row r="304" spans="1:1">
      <c r="A304" s="40"/>
    </row>
    <row r="305" spans="1:1">
      <c r="A305" s="40"/>
    </row>
    <row r="306" spans="1:1">
      <c r="A306" s="40"/>
    </row>
    <row r="307" spans="1:1">
      <c r="A307" s="40"/>
    </row>
    <row r="308" spans="1:1">
      <c r="A308" s="40"/>
    </row>
    <row r="309" spans="1:1">
      <c r="A309" s="40"/>
    </row>
    <row r="310" spans="1:1">
      <c r="A310" s="40"/>
    </row>
    <row r="311" spans="1:1">
      <c r="A311" s="40"/>
    </row>
    <row r="312" spans="1:1">
      <c r="A312" s="40"/>
    </row>
    <row r="313" spans="1:1">
      <c r="A313" s="40"/>
    </row>
    <row r="314" spans="1:1">
      <c r="A314" s="40"/>
    </row>
    <row r="315" spans="1:1">
      <c r="A315" s="40"/>
    </row>
    <row r="316" spans="1:1">
      <c r="A316" s="40"/>
    </row>
    <row r="317" spans="1:1">
      <c r="A317" s="40"/>
    </row>
    <row r="318" spans="1:1">
      <c r="A318" s="40"/>
    </row>
    <row r="319" spans="1:1">
      <c r="A319" s="40"/>
    </row>
    <row r="320" spans="1:1">
      <c r="A320" s="40"/>
    </row>
    <row r="321" spans="1:1">
      <c r="A321" s="40"/>
    </row>
    <row r="322" spans="1:1">
      <c r="A322" s="40"/>
    </row>
    <row r="323" spans="1:1">
      <c r="A323" s="40"/>
    </row>
    <row r="324" spans="1:1">
      <c r="A324" s="40"/>
    </row>
    <row r="325" spans="1:1">
      <c r="A325" s="40"/>
    </row>
    <row r="326" spans="1:1">
      <c r="A326" s="40"/>
    </row>
    <row r="327" spans="1:1">
      <c r="A327" s="40"/>
    </row>
    <row r="328" spans="1:1">
      <c r="A328" s="40"/>
    </row>
    <row r="329" spans="1:1">
      <c r="A329" s="40"/>
    </row>
    <row r="330" spans="1:1">
      <c r="A330" s="40"/>
    </row>
    <row r="331" spans="1:1">
      <c r="A331" s="40"/>
    </row>
    <row r="332" spans="1:1">
      <c r="A332" s="40"/>
    </row>
    <row r="333" spans="1:1">
      <c r="A333" s="40"/>
    </row>
    <row r="334" spans="1:1">
      <c r="A334" s="40"/>
    </row>
    <row r="335" spans="1:1">
      <c r="A335" s="40"/>
    </row>
    <row r="336" spans="1:1">
      <c r="A336" s="40"/>
    </row>
    <row r="337" spans="1:1">
      <c r="A337" s="40"/>
    </row>
    <row r="338" spans="1:1">
      <c r="A338" s="40"/>
    </row>
    <row r="339" spans="1:1">
      <c r="A339" s="40"/>
    </row>
    <row r="340" spans="1:1">
      <c r="A340" s="40"/>
    </row>
    <row r="341" spans="1:1">
      <c r="A341" s="40"/>
    </row>
    <row r="342" spans="1:1">
      <c r="A342" s="40"/>
    </row>
    <row r="343" spans="1:1">
      <c r="A343" s="40"/>
    </row>
    <row r="344" spans="1:1">
      <c r="A344" s="40"/>
    </row>
    <row r="345" spans="1:1">
      <c r="A345" s="40"/>
    </row>
    <row r="346" spans="1:1">
      <c r="A346" s="40"/>
    </row>
    <row r="347" spans="1:1">
      <c r="A347" s="40"/>
    </row>
    <row r="348" spans="1:1">
      <c r="A348" s="40"/>
    </row>
    <row r="349" spans="1:1">
      <c r="A349" s="40"/>
    </row>
    <row r="350" spans="1:1">
      <c r="A350" s="40"/>
    </row>
    <row r="351" spans="1:1">
      <c r="A351" s="40"/>
    </row>
    <row r="352" spans="1:1">
      <c r="A352" s="40"/>
    </row>
    <row r="353" spans="1:1">
      <c r="A353" s="40"/>
    </row>
    <row r="354" spans="1:1">
      <c r="A354" s="40"/>
    </row>
    <row r="355" spans="1:1">
      <c r="A355" s="40"/>
    </row>
    <row r="356" spans="1:1">
      <c r="A356" s="40"/>
    </row>
    <row r="357" spans="1:1">
      <c r="A357" s="40"/>
    </row>
    <row r="358" spans="1:1">
      <c r="A358" s="40"/>
    </row>
    <row r="359" spans="1:1">
      <c r="A359" s="40"/>
    </row>
    <row r="360" spans="1:1">
      <c r="A360" s="40"/>
    </row>
    <row r="361" spans="1:1">
      <c r="A361" s="40"/>
    </row>
    <row r="362" spans="1:1">
      <c r="A362" s="40"/>
    </row>
    <row r="363" spans="1:1">
      <c r="A363" s="40"/>
    </row>
    <row r="364" spans="1:1">
      <c r="A364" s="40"/>
    </row>
    <row r="365" spans="1:1">
      <c r="A365" s="40"/>
    </row>
    <row r="366" spans="1:1">
      <c r="A366" s="40"/>
    </row>
    <row r="367" spans="1:1">
      <c r="A367" s="40"/>
    </row>
    <row r="368" spans="1:1">
      <c r="A368" s="40"/>
    </row>
    <row r="369" spans="1:1">
      <c r="A369" s="40"/>
    </row>
    <row r="370" spans="1:1">
      <c r="A370" s="40"/>
    </row>
    <row r="371" spans="1:1">
      <c r="A371" s="40"/>
    </row>
    <row r="372" spans="1:1">
      <c r="A372" s="40"/>
    </row>
    <row r="373" spans="1:1">
      <c r="A373" s="40"/>
    </row>
    <row r="374" spans="1:1">
      <c r="A374" s="40"/>
    </row>
    <row r="375" spans="1:1">
      <c r="A375" s="40"/>
    </row>
    <row r="376" spans="1:1">
      <c r="A376" s="40"/>
    </row>
    <row r="377" spans="1:1">
      <c r="A377" s="40"/>
    </row>
    <row r="378" spans="1:1">
      <c r="A378" s="40"/>
    </row>
    <row r="379" spans="1:1">
      <c r="A379" s="40"/>
    </row>
    <row r="380" spans="1:1">
      <c r="A380" s="40"/>
    </row>
    <row r="381" spans="1:1">
      <c r="A381" s="40"/>
    </row>
    <row r="382" spans="1:1">
      <c r="A382" s="40"/>
    </row>
    <row r="383" spans="1:1">
      <c r="A383" s="40"/>
    </row>
    <row r="384" spans="1:1">
      <c r="A384" s="40"/>
    </row>
    <row r="385" spans="1:1">
      <c r="A385" s="40"/>
    </row>
    <row r="386" spans="1:1">
      <c r="A386" s="40"/>
    </row>
    <row r="387" spans="1:1">
      <c r="A387" s="40"/>
    </row>
    <row r="388" spans="1:1">
      <c r="A388" s="40"/>
    </row>
    <row r="389" spans="1:1">
      <c r="A389" s="40"/>
    </row>
    <row r="390" spans="1:1">
      <c r="A390" s="40"/>
    </row>
    <row r="391" spans="1:1">
      <c r="A391" s="40"/>
    </row>
    <row r="392" spans="1:1">
      <c r="A392" s="40"/>
    </row>
    <row r="393" spans="1:1">
      <c r="A393" s="40"/>
    </row>
    <row r="394" spans="1:1">
      <c r="A394" s="40"/>
    </row>
    <row r="395" spans="1:1">
      <c r="A395" s="40"/>
    </row>
    <row r="396" spans="1:1">
      <c r="A396" s="40"/>
    </row>
    <row r="397" spans="1:1">
      <c r="A397" s="40"/>
    </row>
    <row r="398" spans="1:1">
      <c r="A398" s="40"/>
    </row>
    <row r="399" spans="1:1">
      <c r="A399" s="40"/>
    </row>
    <row r="400" spans="1:1">
      <c r="A400" s="40"/>
    </row>
    <row r="401" spans="1:1">
      <c r="A401" s="40"/>
    </row>
    <row r="402" spans="1:1">
      <c r="A402" s="40"/>
    </row>
    <row r="403" spans="1:1">
      <c r="A403" s="40"/>
    </row>
    <row r="404" spans="1:1">
      <c r="A404" s="40"/>
    </row>
    <row r="405" spans="1:1">
      <c r="A405" s="40"/>
    </row>
    <row r="406" spans="1:1">
      <c r="A406" s="40"/>
    </row>
    <row r="407" spans="1:1">
      <c r="A407" s="40"/>
    </row>
    <row r="408" spans="1:1">
      <c r="A408" s="40"/>
    </row>
    <row r="409" spans="1:1">
      <c r="A409" s="40"/>
    </row>
    <row r="410" spans="1:1">
      <c r="A410" s="40"/>
    </row>
    <row r="411" spans="1:1">
      <c r="A411" s="40"/>
    </row>
    <row r="412" spans="1:1">
      <c r="A412" s="40"/>
    </row>
    <row r="413" spans="1:1">
      <c r="A413" s="40"/>
    </row>
    <row r="414" spans="1:1">
      <c r="A414" s="40"/>
    </row>
    <row r="415" spans="1:1">
      <c r="A415" s="40"/>
    </row>
    <row r="416" spans="1:1">
      <c r="A416" s="40"/>
    </row>
    <row r="417" spans="1:1">
      <c r="A417" s="40"/>
    </row>
    <row r="418" spans="1:1">
      <c r="A418" s="40"/>
    </row>
    <row r="419" spans="1:1">
      <c r="A419" s="40"/>
    </row>
    <row r="420" spans="1:1">
      <c r="A420" s="40"/>
    </row>
    <row r="421" spans="1:1">
      <c r="A421" s="40"/>
    </row>
    <row r="422" spans="1:1">
      <c r="A422" s="40"/>
    </row>
    <row r="423" spans="1:1">
      <c r="A423" s="40"/>
    </row>
    <row r="424" spans="1:1">
      <c r="A424" s="40"/>
    </row>
    <row r="425" spans="1:1">
      <c r="A425" s="40"/>
    </row>
    <row r="426" spans="1:1">
      <c r="A426" s="40"/>
    </row>
    <row r="427" spans="1:1">
      <c r="A427" s="40"/>
    </row>
    <row r="428" spans="1:1">
      <c r="A428" s="40"/>
    </row>
    <row r="429" spans="1:1">
      <c r="A429" s="40"/>
    </row>
    <row r="430" spans="1:1">
      <c r="A430" s="40"/>
    </row>
    <row r="431" spans="1:1">
      <c r="A431" s="40"/>
    </row>
    <row r="432" spans="1:1">
      <c r="A432" s="40"/>
    </row>
    <row r="433" spans="1:1">
      <c r="A433" s="40"/>
    </row>
    <row r="434" spans="1:1">
      <c r="A434" s="40"/>
    </row>
    <row r="435" spans="1:1">
      <c r="A435" s="40"/>
    </row>
    <row r="436" spans="1:1">
      <c r="A436" s="40"/>
    </row>
    <row r="437" spans="1:1">
      <c r="A437" s="40"/>
    </row>
    <row r="438" spans="1:1">
      <c r="A438" s="40"/>
    </row>
    <row r="439" spans="1:1">
      <c r="A439" s="40"/>
    </row>
    <row r="440" spans="1:1">
      <c r="A440" s="40"/>
    </row>
    <row r="441" spans="1:1">
      <c r="A441" s="40"/>
    </row>
    <row r="442" spans="1:1">
      <c r="A442" s="40"/>
    </row>
    <row r="443" spans="1:1">
      <c r="A443" s="40"/>
    </row>
    <row r="444" spans="1:1">
      <c r="A444" s="40"/>
    </row>
    <row r="445" spans="1:1">
      <c r="A445" s="40"/>
    </row>
    <row r="446" spans="1:1">
      <c r="A446" s="40"/>
    </row>
    <row r="447" spans="1:1">
      <c r="A447" s="40"/>
    </row>
    <row r="448" spans="1:1">
      <c r="A448" s="40"/>
    </row>
    <row r="449" spans="1:1">
      <c r="A449" s="40"/>
    </row>
    <row r="450" spans="1:1">
      <c r="A450" s="40"/>
    </row>
    <row r="451" spans="1:1">
      <c r="A451" s="40"/>
    </row>
    <row r="452" spans="1:1">
      <c r="A452" s="40"/>
    </row>
    <row r="453" spans="1:1">
      <c r="A453" s="40"/>
    </row>
    <row r="454" spans="1:1">
      <c r="A454" s="40"/>
    </row>
    <row r="455" spans="1:1">
      <c r="A455" s="40"/>
    </row>
    <row r="456" spans="1:1">
      <c r="A456" s="40"/>
    </row>
    <row r="457" spans="1:1">
      <c r="A457" s="40"/>
    </row>
    <row r="458" spans="1:1">
      <c r="A458" s="40"/>
    </row>
    <row r="459" spans="1:1">
      <c r="A459" s="40"/>
    </row>
    <row r="460" spans="1:1">
      <c r="A460" s="40"/>
    </row>
    <row r="461" spans="1:1">
      <c r="A461" s="40"/>
    </row>
    <row r="462" spans="1:1">
      <c r="A462" s="40"/>
    </row>
    <row r="463" spans="1:1">
      <c r="A463" s="40"/>
    </row>
    <row r="464" spans="1:1">
      <c r="A464" s="40"/>
    </row>
    <row r="465" spans="1:1">
      <c r="A465" s="40"/>
    </row>
    <row r="466" spans="1:1">
      <c r="A466" s="40"/>
    </row>
    <row r="467" spans="1:1">
      <c r="A467" s="40"/>
    </row>
    <row r="468" spans="1:1">
      <c r="A468" s="40"/>
    </row>
    <row r="469" spans="1:1">
      <c r="A469" s="40"/>
    </row>
    <row r="470" spans="1:1">
      <c r="A470" s="40"/>
    </row>
    <row r="471" spans="1:1">
      <c r="A471" s="40"/>
    </row>
    <row r="472" spans="1:1">
      <c r="A472" s="40"/>
    </row>
    <row r="473" spans="1:1">
      <c r="A473" s="40"/>
    </row>
    <row r="474" spans="1:1">
      <c r="A474" s="40"/>
    </row>
    <row r="475" spans="1:1">
      <c r="A475" s="40"/>
    </row>
    <row r="476" spans="1:1">
      <c r="A476" s="40"/>
    </row>
    <row r="477" spans="1:1">
      <c r="A477" s="40"/>
    </row>
    <row r="478" spans="1:1">
      <c r="A478" s="40"/>
    </row>
    <row r="479" spans="1:1">
      <c r="A479" s="40"/>
    </row>
    <row r="480" spans="1:1">
      <c r="A480" s="40"/>
    </row>
    <row r="481" spans="1:1">
      <c r="A481" s="40"/>
    </row>
    <row r="482" spans="1:1">
      <c r="A482" s="40"/>
    </row>
    <row r="483" spans="1:1">
      <c r="A483" s="40"/>
    </row>
    <row r="484" spans="1:1">
      <c r="A484" s="40"/>
    </row>
    <row r="485" spans="1:1">
      <c r="A485" s="40"/>
    </row>
    <row r="486" spans="1:1">
      <c r="A486" s="40"/>
    </row>
    <row r="487" spans="1:1">
      <c r="A487" s="40"/>
    </row>
    <row r="488" spans="1:1">
      <c r="A488" s="40"/>
    </row>
    <row r="489" spans="1:1">
      <c r="A489" s="40"/>
    </row>
    <row r="490" spans="1:1">
      <c r="A490" s="40"/>
    </row>
    <row r="491" spans="1:1">
      <c r="A491" s="40"/>
    </row>
    <row r="492" spans="1:1">
      <c r="A492" s="40"/>
    </row>
    <row r="493" spans="1:1">
      <c r="A493" s="40"/>
    </row>
    <row r="494" spans="1:1">
      <c r="A494" s="40"/>
    </row>
    <row r="495" spans="1:1">
      <c r="A495" s="40"/>
    </row>
    <row r="496" spans="1:1">
      <c r="A496" s="40"/>
    </row>
    <row r="497" spans="1:1">
      <c r="A497" s="40"/>
    </row>
    <row r="498" spans="1:1">
      <c r="A498" s="40"/>
    </row>
    <row r="499" spans="1:1">
      <c r="A499" s="40"/>
    </row>
    <row r="500" spans="1:1">
      <c r="A500" s="40"/>
    </row>
    <row r="501" spans="1:1">
      <c r="A501" s="40"/>
    </row>
    <row r="502" spans="1:1">
      <c r="A502" s="40"/>
    </row>
    <row r="503" spans="1:1">
      <c r="A503" s="40"/>
    </row>
    <row r="504" spans="1:1">
      <c r="A504" s="40"/>
    </row>
    <row r="505" spans="1:1">
      <c r="A505" s="40"/>
    </row>
    <row r="506" spans="1:1">
      <c r="A506" s="40"/>
    </row>
    <row r="507" spans="1:1">
      <c r="A507" s="40"/>
    </row>
    <row r="508" spans="1:1">
      <c r="A508" s="40"/>
    </row>
    <row r="509" spans="1:1">
      <c r="A509" s="40"/>
    </row>
    <row r="510" spans="1:1">
      <c r="A510" s="40"/>
    </row>
    <row r="511" spans="1:1">
      <c r="A511" s="40"/>
    </row>
    <row r="512" spans="1:1">
      <c r="A512" s="40"/>
    </row>
    <row r="513" spans="1:1">
      <c r="A513" s="40"/>
    </row>
    <row r="514" spans="1:1">
      <c r="A514" s="40"/>
    </row>
    <row r="515" spans="1:1">
      <c r="A515" s="40"/>
    </row>
    <row r="516" spans="1:1">
      <c r="A516" s="40"/>
    </row>
    <row r="517" spans="1:1">
      <c r="A517" s="40"/>
    </row>
    <row r="518" spans="1:1">
      <c r="A518" s="40"/>
    </row>
    <row r="519" spans="1:1">
      <c r="A519" s="40"/>
    </row>
    <row r="520" spans="1:1">
      <c r="A520" s="40"/>
    </row>
    <row r="521" spans="1:1">
      <c r="A521" s="40"/>
    </row>
    <row r="522" spans="1:1">
      <c r="A522" s="40"/>
    </row>
    <row r="523" spans="1:1">
      <c r="A523" s="40"/>
    </row>
    <row r="524" spans="1:1">
      <c r="A524" s="40"/>
    </row>
    <row r="525" spans="1:1">
      <c r="A525" s="40"/>
    </row>
    <row r="526" spans="1:1">
      <c r="A526" s="40"/>
    </row>
    <row r="527" spans="1:1">
      <c r="A527" s="40"/>
    </row>
    <row r="528" spans="1:1">
      <c r="A528" s="40"/>
    </row>
    <row r="529" spans="1:1">
      <c r="A529" s="40"/>
    </row>
    <row r="530" spans="1:1">
      <c r="A530" s="40"/>
    </row>
  </sheetData>
  <mergeCells count="52">
    <mergeCell ref="N9:O9"/>
    <mergeCell ref="BD9:BE9"/>
    <mergeCell ref="F9:G9"/>
    <mergeCell ref="H9:I9"/>
    <mergeCell ref="J9:K9"/>
    <mergeCell ref="L9:M9"/>
    <mergeCell ref="P9:Q9"/>
    <mergeCell ref="R9:S9"/>
    <mergeCell ref="T9:U9"/>
    <mergeCell ref="V9:W9"/>
    <mergeCell ref="X9:Y9"/>
    <mergeCell ref="AR9:AS9"/>
    <mergeCell ref="AL9:AM9"/>
    <mergeCell ref="AN9:AO9"/>
    <mergeCell ref="AP9:AQ9"/>
    <mergeCell ref="AH9:AI9"/>
    <mergeCell ref="BD10:BE10"/>
    <mergeCell ref="N10:O10"/>
    <mergeCell ref="Z10:AA10"/>
    <mergeCell ref="AB10:AC10"/>
    <mergeCell ref="AD10:AE10"/>
    <mergeCell ref="AF10:AG10"/>
    <mergeCell ref="P10:Q10"/>
    <mergeCell ref="R10:S10"/>
    <mergeCell ref="T10:U10"/>
    <mergeCell ref="V10:W10"/>
    <mergeCell ref="AH10:AI10"/>
    <mergeCell ref="AJ10:AK10"/>
    <mergeCell ref="F10:G10"/>
    <mergeCell ref="H10:I10"/>
    <mergeCell ref="J10:K10"/>
    <mergeCell ref="L10:M10"/>
    <mergeCell ref="X10:Y10"/>
    <mergeCell ref="AJ9:AK9"/>
    <mergeCell ref="Z9:AA9"/>
    <mergeCell ref="AB9:AC9"/>
    <mergeCell ref="AD9:AE9"/>
    <mergeCell ref="AF9:AG9"/>
    <mergeCell ref="AV9:AW9"/>
    <mergeCell ref="AV10:AW10"/>
    <mergeCell ref="AL10:AM10"/>
    <mergeCell ref="AT9:AU9"/>
    <mergeCell ref="AT10:AU10"/>
    <mergeCell ref="AR10:AS10"/>
    <mergeCell ref="AN10:AO10"/>
    <mergeCell ref="AP10:AQ10"/>
    <mergeCell ref="BB9:BC9"/>
    <mergeCell ref="BB10:BC10"/>
    <mergeCell ref="AX9:AY9"/>
    <mergeCell ref="AX10:AY10"/>
    <mergeCell ref="AZ9:BA9"/>
    <mergeCell ref="AZ10:BA10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45" orientation="landscape" r:id="rId1"/>
  <headerFooter alignWithMargins="0">
    <oddFooter>&amp;L&amp;1#&amp;"Arial"&amp;11&amp;K000000SW Internal Commercial</oddFooter>
  </headerFooter>
  <ignoredErrors>
    <ignoredError sqref="C16:C18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N519"/>
  <sheetViews>
    <sheetView zoomScaleNormal="100" workbookViewId="0">
      <selection sqref="A1:XFD1048576"/>
    </sheetView>
  </sheetViews>
  <sheetFormatPr defaultColWidth="9.26953125" defaultRowHeight="12.5"/>
  <cols>
    <col min="1" max="1" width="16.453125" style="23" customWidth="1"/>
    <col min="2" max="2" width="44.54296875" style="23" bestFit="1" customWidth="1"/>
    <col min="3" max="3" width="9" style="25" bestFit="1" customWidth="1"/>
    <col min="4" max="4" width="7.7265625" style="25" customWidth="1"/>
    <col min="5" max="5" width="1.7265625" style="23" customWidth="1"/>
    <col min="6" max="6" width="10.54296875" style="23" customWidth="1"/>
    <col min="7" max="7" width="4.7265625" style="23" customWidth="1"/>
    <col min="8" max="8" width="10.7265625" style="23" customWidth="1"/>
    <col min="9" max="9" width="4.7265625" style="23" customWidth="1"/>
    <col min="10" max="10" width="9.453125" style="23" bestFit="1" customWidth="1"/>
    <col min="11" max="11" width="4.7265625" style="23" customWidth="1"/>
    <col min="12" max="12" width="9.453125" style="23" bestFit="1" customWidth="1"/>
    <col min="13" max="13" width="4.7265625" style="23" customWidth="1"/>
    <col min="14" max="14" width="8.7265625" style="23" customWidth="1"/>
    <col min="15" max="15" width="4.7265625" style="23" customWidth="1"/>
    <col min="16" max="16" width="11.26953125" style="23" customWidth="1"/>
    <col min="17" max="17" width="4.7265625" style="23" customWidth="1"/>
    <col min="18" max="18" width="12.26953125" style="23" customWidth="1"/>
    <col min="19" max="19" width="4.7265625" style="23" customWidth="1"/>
    <col min="20" max="20" width="13.81640625" style="23" customWidth="1"/>
    <col min="21" max="21" width="5.54296875" style="23" customWidth="1"/>
    <col min="22" max="22" width="10.26953125" style="23" customWidth="1"/>
    <col min="23" max="23" width="5.7265625" style="23" customWidth="1"/>
    <col min="24" max="24" width="15.26953125" style="23" customWidth="1"/>
    <col min="25" max="25" width="6.7265625" style="23" customWidth="1"/>
    <col min="26" max="26" width="10.453125" style="23" customWidth="1"/>
    <col min="27" max="27" width="4.7265625" style="23" customWidth="1"/>
    <col min="28" max="28" width="10.453125" style="23" customWidth="1"/>
    <col min="29" max="29" width="4.7265625" style="23" customWidth="1"/>
    <col min="30" max="30" width="11.54296875" style="23" customWidth="1"/>
    <col min="31" max="31" width="4.7265625" style="23" customWidth="1"/>
    <col min="32" max="32" width="10.453125" style="23" customWidth="1"/>
    <col min="33" max="33" width="4.7265625" style="23" customWidth="1"/>
    <col min="34" max="34" width="10.453125" style="23" customWidth="1"/>
    <col min="35" max="35" width="4.7265625" style="23" customWidth="1"/>
    <col min="36" max="36" width="12.81640625" style="23" customWidth="1"/>
    <col min="37" max="37" width="4.7265625" style="23" customWidth="1"/>
    <col min="38" max="38" width="10.453125" style="23" customWidth="1"/>
    <col min="39" max="39" width="4.7265625" style="23" customWidth="1"/>
    <col min="40" max="40" width="10.453125" style="23" customWidth="1"/>
    <col min="41" max="41" width="4.7265625" style="23" customWidth="1"/>
    <col min="42" max="42" width="14" style="23" customWidth="1"/>
    <col min="43" max="43" width="4.7265625" style="23" customWidth="1"/>
    <col min="44" max="44" width="11.81640625" style="23" customWidth="1"/>
    <col min="45" max="45" width="4.7265625" style="23" customWidth="1"/>
    <col min="46" max="46" width="10.453125" style="23" customWidth="1"/>
    <col min="47" max="47" width="4.7265625" style="23" customWidth="1"/>
    <col min="48" max="48" width="10.453125" style="23" hidden="1" customWidth="1"/>
    <col min="49" max="49" width="4.7265625" style="23" hidden="1" customWidth="1"/>
    <col min="50" max="50" width="10.453125" style="23" hidden="1" customWidth="1"/>
    <col min="51" max="51" width="4.7265625" style="23" hidden="1" customWidth="1"/>
    <col min="52" max="52" width="10.453125" style="23" hidden="1" customWidth="1"/>
    <col min="53" max="53" width="4.7265625" style="23" hidden="1" customWidth="1"/>
    <col min="54" max="54" width="10.453125" style="23" hidden="1" customWidth="1"/>
    <col min="55" max="55" width="4.7265625" style="23" hidden="1" customWidth="1"/>
    <col min="56" max="56" width="9.26953125" style="23" bestFit="1" customWidth="1"/>
    <col min="57" max="57" width="4.7265625" style="23" customWidth="1"/>
    <col min="58" max="65" width="9.36328125" style="23" customWidth="1"/>
    <col min="66" max="16384" width="9.26953125" style="23"/>
  </cols>
  <sheetData>
    <row r="1" spans="1:66" s="37" customFormat="1" ht="20">
      <c r="A1" s="34" t="s">
        <v>0</v>
      </c>
      <c r="B1" s="35"/>
      <c r="C1" s="1026"/>
      <c r="D1" s="102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23"/>
      <c r="BG1" s="23"/>
      <c r="BH1" s="23"/>
      <c r="BI1" s="23"/>
      <c r="BJ1" s="23"/>
      <c r="BK1" s="23"/>
      <c r="BL1" s="23"/>
      <c r="BM1" s="23"/>
      <c r="BN1" s="23"/>
    </row>
    <row r="2" spans="1:66" s="37" customFormat="1" ht="20">
      <c r="A2" s="1027"/>
      <c r="B2" s="1028"/>
      <c r="C2" s="1026"/>
      <c r="D2" s="102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23"/>
      <c r="BG2" s="23"/>
      <c r="BH2" s="23"/>
      <c r="BI2" s="23"/>
      <c r="BJ2" s="23"/>
      <c r="BK2" s="23"/>
      <c r="BL2" s="23"/>
      <c r="BM2" s="23"/>
      <c r="BN2" s="23"/>
    </row>
    <row r="3" spans="1:66" s="37" customFormat="1" ht="20.5" customHeight="1">
      <c r="A3" s="1029" t="s">
        <v>1</v>
      </c>
      <c r="B3" s="1030"/>
      <c r="C3" s="1031"/>
      <c r="D3" s="1031"/>
      <c r="E3" s="1032"/>
      <c r="F3" s="1032"/>
      <c r="G3" s="1032"/>
      <c r="H3" s="1032"/>
      <c r="I3" s="1032"/>
      <c r="J3" s="1032"/>
      <c r="K3" s="1032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23"/>
      <c r="BG3" s="23"/>
      <c r="BH3" s="23"/>
      <c r="BI3" s="23"/>
      <c r="BJ3" s="23"/>
      <c r="BK3" s="23"/>
      <c r="BL3" s="23"/>
      <c r="BM3" s="23"/>
      <c r="BN3" s="23"/>
    </row>
    <row r="4" spans="1:66" ht="15.65" customHeight="1">
      <c r="A4" s="38"/>
      <c r="B4" s="39"/>
      <c r="C4" s="11"/>
      <c r="D4" s="11"/>
      <c r="E4" s="12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</row>
    <row r="5" spans="1:66" ht="16" thickBot="1">
      <c r="A5" s="38"/>
      <c r="B5" s="39"/>
      <c r="C5" s="11"/>
      <c r="D5" s="11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</row>
    <row r="6" spans="1:66" ht="20">
      <c r="A6" s="776" t="s">
        <v>2</v>
      </c>
      <c r="B6" s="44"/>
      <c r="C6" s="45"/>
      <c r="D6" s="46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</row>
    <row r="7" spans="1:66" ht="20.5" thickBot="1">
      <c r="A7" s="777" t="s">
        <v>148</v>
      </c>
      <c r="B7" s="31"/>
      <c r="C7" s="47"/>
      <c r="D7" s="48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</row>
    <row r="8" spans="1:66">
      <c r="A8" s="12"/>
      <c r="B8" s="12"/>
      <c r="C8" s="11"/>
      <c r="D8" s="11"/>
      <c r="E8" s="12"/>
    </row>
    <row r="9" spans="1:66" ht="13" thickBot="1">
      <c r="A9" s="12"/>
      <c r="B9" s="12"/>
      <c r="C9" s="11"/>
      <c r="D9" s="11"/>
      <c r="E9" s="12"/>
    </row>
    <row r="10" spans="1:66" ht="13" thickBot="1">
      <c r="E10" s="25"/>
      <c r="F10" s="1274">
        <v>10</v>
      </c>
      <c r="G10" s="1275"/>
      <c r="H10" s="1274">
        <v>20</v>
      </c>
      <c r="I10" s="1275"/>
      <c r="J10" s="1274">
        <v>30</v>
      </c>
      <c r="K10" s="1275"/>
      <c r="L10" s="1274">
        <v>40</v>
      </c>
      <c r="M10" s="1275"/>
      <c r="N10" s="1274">
        <v>50</v>
      </c>
      <c r="O10" s="1275"/>
      <c r="P10" s="1274">
        <v>60</v>
      </c>
      <c r="Q10" s="1275"/>
      <c r="R10" s="1274">
        <v>70</v>
      </c>
      <c r="S10" s="1275"/>
      <c r="T10" s="1274">
        <v>80</v>
      </c>
      <c r="U10" s="1275"/>
      <c r="V10" s="1274">
        <v>90</v>
      </c>
      <c r="W10" s="1275"/>
      <c r="X10" s="1274">
        <v>100</v>
      </c>
      <c r="Y10" s="1275"/>
      <c r="Z10" s="1274">
        <v>110</v>
      </c>
      <c r="AA10" s="1275"/>
      <c r="AB10" s="1274">
        <v>120</v>
      </c>
      <c r="AC10" s="1275"/>
      <c r="AD10" s="1274">
        <v>130</v>
      </c>
      <c r="AE10" s="1275"/>
      <c r="AF10" s="1274">
        <v>140</v>
      </c>
      <c r="AG10" s="1275"/>
      <c r="AH10" s="1274">
        <v>150</v>
      </c>
      <c r="AI10" s="1275"/>
      <c r="AJ10" s="1274">
        <v>160</v>
      </c>
      <c r="AK10" s="1275"/>
      <c r="AL10" s="1274">
        <v>170</v>
      </c>
      <c r="AM10" s="1275"/>
      <c r="AN10" s="1274">
        <v>180</v>
      </c>
      <c r="AO10" s="1275"/>
      <c r="AP10" s="1274">
        <v>190</v>
      </c>
      <c r="AQ10" s="1275"/>
      <c r="AR10" s="1274">
        <v>200</v>
      </c>
      <c r="AS10" s="1275"/>
      <c r="AT10" s="1274">
        <v>210</v>
      </c>
      <c r="AU10" s="1275"/>
      <c r="AV10" s="1274">
        <v>220</v>
      </c>
      <c r="AW10" s="1275"/>
      <c r="AX10" s="1274">
        <v>230</v>
      </c>
      <c r="AY10" s="1275"/>
      <c r="AZ10" s="1274">
        <v>240</v>
      </c>
      <c r="BA10" s="1275"/>
      <c r="BB10" s="1274">
        <v>250</v>
      </c>
      <c r="BC10" s="1275"/>
      <c r="BD10" s="1274">
        <v>300</v>
      </c>
      <c r="BE10" s="1275"/>
      <c r="BF10" s="25"/>
      <c r="BG10" s="25"/>
      <c r="BH10" s="25"/>
      <c r="BI10" s="25"/>
      <c r="BJ10" s="25"/>
      <c r="BK10" s="25"/>
      <c r="BL10" s="25"/>
      <c r="BM10" s="25"/>
    </row>
    <row r="11" spans="1:66" ht="19.5" customHeight="1">
      <c r="A11" s="491" t="s">
        <v>4</v>
      </c>
      <c r="B11" s="492" t="s">
        <v>5</v>
      </c>
      <c r="C11" s="7" t="s">
        <v>6</v>
      </c>
      <c r="D11" s="8" t="s">
        <v>7</v>
      </c>
      <c r="E11" s="12"/>
      <c r="F11" s="1276" t="s">
        <v>8</v>
      </c>
      <c r="G11" s="1277"/>
      <c r="H11" s="1276" t="s">
        <v>8</v>
      </c>
      <c r="I11" s="1277"/>
      <c r="J11" s="1276" t="s">
        <v>9</v>
      </c>
      <c r="K11" s="1277"/>
      <c r="L11" s="1276" t="s">
        <v>10</v>
      </c>
      <c r="M11" s="1277"/>
      <c r="N11" s="1276" t="s">
        <v>10</v>
      </c>
      <c r="O11" s="1277"/>
      <c r="P11" s="1276" t="s">
        <v>10</v>
      </c>
      <c r="Q11" s="1277"/>
      <c r="R11" s="1276" t="s">
        <v>10</v>
      </c>
      <c r="S11" s="1277"/>
      <c r="T11" s="1276" t="s">
        <v>11</v>
      </c>
      <c r="U11" s="1277"/>
      <c r="V11" s="1276" t="s">
        <v>11</v>
      </c>
      <c r="W11" s="1277"/>
      <c r="X11" s="1276" t="s">
        <v>11</v>
      </c>
      <c r="Y11" s="1277"/>
      <c r="Z11" s="1276" t="s">
        <v>12</v>
      </c>
      <c r="AA11" s="1277"/>
      <c r="AB11" s="1276" t="s">
        <v>12</v>
      </c>
      <c r="AC11" s="1277"/>
      <c r="AD11" s="1276" t="s">
        <v>12</v>
      </c>
      <c r="AE11" s="1277"/>
      <c r="AF11" s="1276" t="s">
        <v>12</v>
      </c>
      <c r="AG11" s="1277"/>
      <c r="AH11" s="1276" t="s">
        <v>12</v>
      </c>
      <c r="AI11" s="1277"/>
      <c r="AJ11" s="1276" t="s">
        <v>13</v>
      </c>
      <c r="AK11" s="1277"/>
      <c r="AL11" s="1276" t="s">
        <v>14</v>
      </c>
      <c r="AM11" s="1277"/>
      <c r="AN11" s="1276" t="s">
        <v>15</v>
      </c>
      <c r="AO11" s="1277"/>
      <c r="AP11" s="1276" t="s">
        <v>16</v>
      </c>
      <c r="AQ11" s="1277"/>
      <c r="AR11" s="1276" t="s">
        <v>16</v>
      </c>
      <c r="AS11" s="1277"/>
      <c r="AT11" s="1276" t="s">
        <v>16</v>
      </c>
      <c r="AU11" s="1277"/>
      <c r="AV11" s="1276"/>
      <c r="AW11" s="1277"/>
      <c r="AX11" s="1276"/>
      <c r="AY11" s="1277"/>
      <c r="AZ11" s="1276"/>
      <c r="BA11" s="1277"/>
      <c r="BB11" s="1276"/>
      <c r="BC11" s="1277"/>
      <c r="BD11" s="1278" t="s">
        <v>17</v>
      </c>
      <c r="BE11" s="1279"/>
    </row>
    <row r="12" spans="1:66" ht="18.75" customHeight="1" thickBot="1">
      <c r="A12" s="493" t="s">
        <v>18</v>
      </c>
      <c r="B12" s="494"/>
      <c r="C12" s="495"/>
      <c r="D12" s="496" t="s">
        <v>19</v>
      </c>
      <c r="E12" s="12"/>
      <c r="F12" s="497"/>
      <c r="G12" s="15" t="s">
        <v>20</v>
      </c>
      <c r="H12" s="497"/>
      <c r="I12" s="15" t="s">
        <v>20</v>
      </c>
      <c r="J12" s="497"/>
      <c r="K12" s="15" t="s">
        <v>20</v>
      </c>
      <c r="L12" s="497"/>
      <c r="M12" s="15" t="s">
        <v>20</v>
      </c>
      <c r="N12" s="497"/>
      <c r="O12" s="15" t="s">
        <v>20</v>
      </c>
      <c r="P12" s="497"/>
      <c r="Q12" s="15" t="s">
        <v>20</v>
      </c>
      <c r="R12" s="497"/>
      <c r="S12" s="15" t="s">
        <v>20</v>
      </c>
      <c r="T12" s="497"/>
      <c r="U12" s="15" t="s">
        <v>20</v>
      </c>
      <c r="V12" s="497"/>
      <c r="W12" s="15" t="s">
        <v>20</v>
      </c>
      <c r="X12" s="497"/>
      <c r="Y12" s="15" t="s">
        <v>20</v>
      </c>
      <c r="Z12" s="497"/>
      <c r="AA12" s="15" t="s">
        <v>20</v>
      </c>
      <c r="AB12" s="497"/>
      <c r="AC12" s="15" t="s">
        <v>20</v>
      </c>
      <c r="AD12" s="497"/>
      <c r="AE12" s="15" t="s">
        <v>20</v>
      </c>
      <c r="AF12" s="497"/>
      <c r="AG12" s="15" t="s">
        <v>20</v>
      </c>
      <c r="AH12" s="497"/>
      <c r="AI12" s="15" t="s">
        <v>20</v>
      </c>
      <c r="AJ12" s="497"/>
      <c r="AK12" s="15" t="s">
        <v>20</v>
      </c>
      <c r="AL12" s="497"/>
      <c r="AM12" s="15" t="s">
        <v>20</v>
      </c>
      <c r="AN12" s="497"/>
      <c r="AO12" s="15" t="s">
        <v>20</v>
      </c>
      <c r="AP12" s="497"/>
      <c r="AQ12" s="15" t="s">
        <v>20</v>
      </c>
      <c r="AR12" s="497"/>
      <c r="AS12" s="15" t="s">
        <v>20</v>
      </c>
      <c r="AT12" s="497"/>
      <c r="AU12" s="15" t="s">
        <v>20</v>
      </c>
      <c r="AV12" s="497"/>
      <c r="AW12" s="15" t="s">
        <v>20</v>
      </c>
      <c r="AX12" s="497"/>
      <c r="AY12" s="15" t="s">
        <v>20</v>
      </c>
      <c r="AZ12" s="497"/>
      <c r="BA12" s="15" t="s">
        <v>20</v>
      </c>
      <c r="BB12" s="497"/>
      <c r="BC12" s="15" t="s">
        <v>20</v>
      </c>
      <c r="BD12" s="498" t="s">
        <v>21</v>
      </c>
      <c r="BE12" s="15" t="s">
        <v>20</v>
      </c>
      <c r="BH12" s="246"/>
    </row>
    <row r="13" spans="1:66" ht="16" thickBot="1">
      <c r="A13" s="499"/>
      <c r="B13" s="4"/>
      <c r="C13" s="5"/>
      <c r="D13" s="6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</row>
    <row r="14" spans="1:66" ht="13" thickBot="1">
      <c r="A14" s="12"/>
      <c r="B14" s="500"/>
      <c r="C14" s="11"/>
      <c r="D14" s="11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</row>
    <row r="15" spans="1:66" s="40" customFormat="1" ht="13" thickBot="1">
      <c r="A15" s="557" t="s">
        <v>149</v>
      </c>
      <c r="B15" s="74" t="s">
        <v>24</v>
      </c>
      <c r="C15" s="558"/>
      <c r="D15" s="559"/>
      <c r="E15" s="12"/>
      <c r="F15" s="451" t="s">
        <v>26</v>
      </c>
      <c r="G15" s="316"/>
      <c r="H15" s="451" t="s">
        <v>27</v>
      </c>
      <c r="I15" s="316"/>
      <c r="J15" s="451" t="s">
        <v>28</v>
      </c>
      <c r="K15" s="316"/>
      <c r="L15" s="451" t="s">
        <v>29</v>
      </c>
      <c r="M15" s="316"/>
      <c r="N15" s="451" t="s">
        <v>30</v>
      </c>
      <c r="O15" s="316"/>
      <c r="P15" s="451" t="s">
        <v>31</v>
      </c>
      <c r="Q15" s="316"/>
      <c r="R15" s="451" t="s">
        <v>32</v>
      </c>
      <c r="S15" s="316"/>
      <c r="T15" s="451" t="s">
        <v>33</v>
      </c>
      <c r="U15" s="316"/>
      <c r="V15" s="451" t="s">
        <v>34</v>
      </c>
      <c r="W15" s="316"/>
      <c r="X15" s="451" t="s">
        <v>35</v>
      </c>
      <c r="Y15" s="316"/>
      <c r="Z15" s="451" t="s">
        <v>36</v>
      </c>
      <c r="AA15" s="316"/>
      <c r="AB15" s="451" t="s">
        <v>37</v>
      </c>
      <c r="AC15" s="316"/>
      <c r="AD15" s="451" t="s">
        <v>38</v>
      </c>
      <c r="AE15" s="316"/>
      <c r="AF15" s="451" t="s">
        <v>39</v>
      </c>
      <c r="AG15" s="316"/>
      <c r="AH15" s="451" t="s">
        <v>40</v>
      </c>
      <c r="AI15" s="316"/>
      <c r="AJ15" s="451" t="s">
        <v>13</v>
      </c>
      <c r="AK15" s="316"/>
      <c r="AL15" s="451" t="s">
        <v>14</v>
      </c>
      <c r="AM15" s="316"/>
      <c r="AN15" s="451" t="s">
        <v>15</v>
      </c>
      <c r="AO15" s="316"/>
      <c r="AP15" s="451" t="s">
        <v>41</v>
      </c>
      <c r="AQ15" s="316"/>
      <c r="AR15" s="451" t="s">
        <v>42</v>
      </c>
      <c r="AS15" s="316"/>
      <c r="AT15" s="451" t="s">
        <v>43</v>
      </c>
      <c r="AU15" s="12"/>
      <c r="AV15" s="560"/>
      <c r="AW15" s="12"/>
      <c r="AX15" s="560"/>
      <c r="AY15" s="12"/>
      <c r="AZ15" s="560"/>
      <c r="BA15" s="12"/>
      <c r="BB15" s="560"/>
      <c r="BC15" s="12"/>
    </row>
    <row r="16" spans="1:66" ht="13" thickBot="1">
      <c r="A16" s="11"/>
      <c r="B16" s="41"/>
      <c r="C16" s="11" t="s">
        <v>21</v>
      </c>
      <c r="D16" s="11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</row>
    <row r="17" spans="1:66" ht="18">
      <c r="A17" s="13"/>
      <c r="B17" s="27" t="s">
        <v>150</v>
      </c>
      <c r="C17" s="49" t="s">
        <v>21</v>
      </c>
      <c r="D17" s="16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</row>
    <row r="18" spans="1:66" s="1" customFormat="1">
      <c r="A18" s="561" t="s">
        <v>151</v>
      </c>
      <c r="B18" s="106" t="s">
        <v>152</v>
      </c>
      <c r="C18" s="562" t="s">
        <v>153</v>
      </c>
      <c r="D18" s="563" t="s">
        <v>47</v>
      </c>
      <c r="E18" s="12" t="s">
        <v>21</v>
      </c>
      <c r="F18" s="1208">
        <v>8.0000000000000002E-3</v>
      </c>
      <c r="G18" s="1183" t="s">
        <v>154</v>
      </c>
      <c r="H18" s="1180">
        <v>4.2000000000000003E-2</v>
      </c>
      <c r="I18" s="346" t="s">
        <v>154</v>
      </c>
      <c r="J18" s="363">
        <v>2.944</v>
      </c>
      <c r="K18" s="346" t="s">
        <v>155</v>
      </c>
      <c r="L18" s="363">
        <v>2.2320000000000002</v>
      </c>
      <c r="M18" s="319" t="s">
        <v>155</v>
      </c>
      <c r="N18" s="1190">
        <v>3.0000000000000001E-3</v>
      </c>
      <c r="O18" s="1201" t="s">
        <v>155</v>
      </c>
      <c r="P18" s="1190">
        <v>3.3000000000000002E-2</v>
      </c>
      <c r="Q18" s="1201" t="s">
        <v>155</v>
      </c>
      <c r="R18" s="1190">
        <v>2.1000000000000001E-2</v>
      </c>
      <c r="S18" s="1183" t="s">
        <v>155</v>
      </c>
      <c r="T18" s="1180">
        <v>0.86399999999999999</v>
      </c>
      <c r="U18" s="346" t="s">
        <v>155</v>
      </c>
      <c r="V18" s="363">
        <v>0.61599999999999999</v>
      </c>
      <c r="W18" s="346" t="s">
        <v>155</v>
      </c>
      <c r="X18" s="363">
        <v>0.439</v>
      </c>
      <c r="Y18" s="346" t="s">
        <v>155</v>
      </c>
      <c r="Z18" s="363">
        <v>0.46800000000000003</v>
      </c>
      <c r="AA18" s="319" t="s">
        <v>155</v>
      </c>
      <c r="AB18" s="1190">
        <v>1E-3</v>
      </c>
      <c r="AC18" s="1201" t="s">
        <v>155</v>
      </c>
      <c r="AD18" s="1193">
        <v>0</v>
      </c>
      <c r="AE18" s="1194" t="s">
        <v>70</v>
      </c>
      <c r="AF18" s="1180">
        <v>0</v>
      </c>
      <c r="AG18" s="319" t="s">
        <v>70</v>
      </c>
      <c r="AH18" s="1182">
        <v>0</v>
      </c>
      <c r="AI18" s="1183" t="s">
        <v>154</v>
      </c>
      <c r="AJ18" s="1180">
        <v>0.187</v>
      </c>
      <c r="AK18" s="346" t="s">
        <v>155</v>
      </c>
      <c r="AL18" s="1206">
        <v>0</v>
      </c>
      <c r="AM18" s="346" t="s">
        <v>70</v>
      </c>
      <c r="AN18" s="1206">
        <v>0.60199999999999998</v>
      </c>
      <c r="AO18" s="346" t="s">
        <v>155</v>
      </c>
      <c r="AP18" s="363">
        <v>0</v>
      </c>
      <c r="AQ18" s="346" t="s">
        <v>70</v>
      </c>
      <c r="AR18" s="1206">
        <v>0</v>
      </c>
      <c r="AS18" s="319" t="s">
        <v>70</v>
      </c>
      <c r="AT18" s="1182">
        <v>0</v>
      </c>
      <c r="AU18" s="1183" t="s">
        <v>154</v>
      </c>
      <c r="AV18" s="565"/>
      <c r="AW18" s="248"/>
      <c r="AX18" s="564"/>
      <c r="AY18" s="248"/>
      <c r="AZ18" s="564"/>
      <c r="BA18" s="248"/>
      <c r="BB18" s="565"/>
      <c r="BC18" s="566"/>
      <c r="BD18" s="567">
        <f>F18+H18+J18+L18+N18+P18+R18+T18+V18+X18+Z18+AB18+AD18+AF18+AH18+AJ18+AL18+AN18+AP18+AR18+AT18+AV18+AX18+AZ18+BB18</f>
        <v>8.4600000000000009</v>
      </c>
      <c r="BE18" s="346" t="s">
        <v>155</v>
      </c>
      <c r="BF18" s="23"/>
      <c r="BG18" s="12"/>
      <c r="BH18" s="12"/>
      <c r="BI18" s="12"/>
      <c r="BJ18" s="12"/>
      <c r="BK18" s="744"/>
      <c r="BL18" s="12"/>
      <c r="BM18" s="12"/>
      <c r="BN18" s="12"/>
    </row>
    <row r="19" spans="1:66" s="1" customFormat="1">
      <c r="A19" s="568" t="s">
        <v>156</v>
      </c>
      <c r="B19" s="54" t="s">
        <v>157</v>
      </c>
      <c r="C19" s="523" t="s">
        <v>153</v>
      </c>
      <c r="D19" s="569" t="s">
        <v>47</v>
      </c>
      <c r="E19" s="12"/>
      <c r="F19" s="1209">
        <v>0</v>
      </c>
      <c r="G19" s="1185" t="s">
        <v>70</v>
      </c>
      <c r="H19" s="1181">
        <v>0</v>
      </c>
      <c r="I19" s="342" t="s">
        <v>70</v>
      </c>
      <c r="J19" s="364">
        <v>0</v>
      </c>
      <c r="K19" s="342" t="s">
        <v>70</v>
      </c>
      <c r="L19" s="364">
        <v>0</v>
      </c>
      <c r="M19" s="326" t="s">
        <v>70</v>
      </c>
      <c r="N19" s="1184">
        <v>0</v>
      </c>
      <c r="O19" s="1202" t="s">
        <v>70</v>
      </c>
      <c r="P19" s="1184">
        <v>0</v>
      </c>
      <c r="Q19" s="1202" t="s">
        <v>70</v>
      </c>
      <c r="R19" s="1184">
        <v>0</v>
      </c>
      <c r="S19" s="1185" t="s">
        <v>70</v>
      </c>
      <c r="T19" s="1181">
        <v>0</v>
      </c>
      <c r="U19" s="342" t="s">
        <v>70</v>
      </c>
      <c r="V19" s="364">
        <v>0</v>
      </c>
      <c r="W19" s="342" t="s">
        <v>70</v>
      </c>
      <c r="X19" s="1192">
        <v>0</v>
      </c>
      <c r="Y19" s="342" t="s">
        <v>70</v>
      </c>
      <c r="Z19" s="364">
        <v>0</v>
      </c>
      <c r="AA19" s="326" t="s">
        <v>70</v>
      </c>
      <c r="AB19" s="1184">
        <v>0</v>
      </c>
      <c r="AC19" s="1202" t="s">
        <v>70</v>
      </c>
      <c r="AD19" s="1195">
        <v>0</v>
      </c>
      <c r="AE19" s="1196" t="s">
        <v>70</v>
      </c>
      <c r="AF19" s="1181">
        <v>0</v>
      </c>
      <c r="AG19" s="326" t="s">
        <v>70</v>
      </c>
      <c r="AH19" s="1184">
        <v>0</v>
      </c>
      <c r="AI19" s="1185" t="s">
        <v>70</v>
      </c>
      <c r="AJ19" s="1181">
        <v>0</v>
      </c>
      <c r="AK19" s="342" t="s">
        <v>70</v>
      </c>
      <c r="AL19" s="1192">
        <v>0</v>
      </c>
      <c r="AM19" s="342" t="s">
        <v>70</v>
      </c>
      <c r="AN19" s="1192">
        <v>0</v>
      </c>
      <c r="AO19" s="342" t="s">
        <v>70</v>
      </c>
      <c r="AP19" s="364">
        <v>0</v>
      </c>
      <c r="AQ19" s="342" t="s">
        <v>70</v>
      </c>
      <c r="AR19" s="1192">
        <v>0</v>
      </c>
      <c r="AS19" s="326" t="s">
        <v>70</v>
      </c>
      <c r="AT19" s="1184">
        <v>0</v>
      </c>
      <c r="AU19" s="1185" t="s">
        <v>70</v>
      </c>
      <c r="AV19" s="571"/>
      <c r="AW19" s="250"/>
      <c r="AX19" s="570"/>
      <c r="AY19" s="250"/>
      <c r="AZ19" s="570"/>
      <c r="BA19" s="250"/>
      <c r="BB19" s="571"/>
      <c r="BC19" s="572"/>
      <c r="BD19" s="1219">
        <v>0</v>
      </c>
      <c r="BE19" s="342" t="s">
        <v>70</v>
      </c>
      <c r="BF19" s="23"/>
      <c r="BG19" s="12"/>
      <c r="BH19" s="12"/>
      <c r="BI19" s="12"/>
      <c r="BJ19" s="12"/>
      <c r="BK19" s="744"/>
      <c r="BL19" s="12"/>
      <c r="BM19" s="12"/>
      <c r="BN19" s="12"/>
    </row>
    <row r="20" spans="1:66" s="1" customFormat="1">
      <c r="A20" s="568" t="s">
        <v>158</v>
      </c>
      <c r="B20" s="54" t="s">
        <v>159</v>
      </c>
      <c r="C20" s="523" t="s">
        <v>153</v>
      </c>
      <c r="D20" s="569" t="s">
        <v>47</v>
      </c>
      <c r="E20" s="12"/>
      <c r="F20" s="1191">
        <v>0</v>
      </c>
      <c r="G20" s="1186" t="s">
        <v>160</v>
      </c>
      <c r="H20" s="1181">
        <v>0</v>
      </c>
      <c r="I20" s="373" t="s">
        <v>70</v>
      </c>
      <c r="J20" s="364">
        <v>1.4E-2</v>
      </c>
      <c r="K20" s="373" t="s">
        <v>161</v>
      </c>
      <c r="L20" s="364">
        <v>0</v>
      </c>
      <c r="M20" s="1179" t="s">
        <v>70</v>
      </c>
      <c r="N20" s="1184">
        <v>0</v>
      </c>
      <c r="O20" s="1203" t="s">
        <v>70</v>
      </c>
      <c r="P20" s="1184">
        <v>0</v>
      </c>
      <c r="Q20" s="1203" t="s">
        <v>70</v>
      </c>
      <c r="R20" s="1184">
        <v>0</v>
      </c>
      <c r="S20" s="1186" t="s">
        <v>70</v>
      </c>
      <c r="T20" s="1181">
        <v>6.0000000000000001E-3</v>
      </c>
      <c r="U20" s="373" t="s">
        <v>161</v>
      </c>
      <c r="V20" s="364">
        <v>1.2999999999999999E-2</v>
      </c>
      <c r="W20" s="373" t="s">
        <v>161</v>
      </c>
      <c r="X20" s="364">
        <v>0.01</v>
      </c>
      <c r="Y20" s="373" t="s">
        <v>161</v>
      </c>
      <c r="Z20" s="364">
        <v>8.0000000000000002E-3</v>
      </c>
      <c r="AA20" s="1179" t="s">
        <v>161</v>
      </c>
      <c r="AB20" s="1184">
        <v>1E-3</v>
      </c>
      <c r="AC20" s="1203" t="s">
        <v>161</v>
      </c>
      <c r="AD20" s="1195">
        <v>0</v>
      </c>
      <c r="AE20" s="1197" t="s">
        <v>70</v>
      </c>
      <c r="AF20" s="1181">
        <v>0</v>
      </c>
      <c r="AG20" s="1179" t="s">
        <v>70</v>
      </c>
      <c r="AH20" s="1184">
        <v>0</v>
      </c>
      <c r="AI20" s="1186" t="s">
        <v>70</v>
      </c>
      <c r="AJ20" s="1181">
        <v>1E-3</v>
      </c>
      <c r="AK20" s="373" t="s">
        <v>161</v>
      </c>
      <c r="AL20" s="1192">
        <v>0</v>
      </c>
      <c r="AM20" s="373" t="s">
        <v>70</v>
      </c>
      <c r="AN20" s="1192">
        <v>0</v>
      </c>
      <c r="AO20" s="373" t="s">
        <v>70</v>
      </c>
      <c r="AP20" s="364">
        <v>0</v>
      </c>
      <c r="AQ20" s="373" t="s">
        <v>70</v>
      </c>
      <c r="AR20" s="1192">
        <v>0</v>
      </c>
      <c r="AS20" s="1179" t="s">
        <v>70</v>
      </c>
      <c r="AT20" s="1184">
        <v>0</v>
      </c>
      <c r="AU20" s="1186" t="s">
        <v>70</v>
      </c>
      <c r="AV20" s="571"/>
      <c r="AW20" s="250"/>
      <c r="AX20" s="570"/>
      <c r="AY20" s="250"/>
      <c r="AZ20" s="570"/>
      <c r="BA20" s="250"/>
      <c r="BB20" s="571"/>
      <c r="BC20" s="572"/>
      <c r="BD20" s="573">
        <f>F20+H20+J20+L20+N20+P20+R20+T20+V20+X20+Z20+AB20+AD20+AF20+AH20+AJ20+AL20+AN20+AP20+AR20+AT20+AV20+AX20+AZ20+BB20</f>
        <v>5.3000000000000005E-2</v>
      </c>
      <c r="BE20" s="342" t="s">
        <v>161</v>
      </c>
      <c r="BF20" s="23"/>
      <c r="BG20" s="12"/>
      <c r="BH20" s="12"/>
      <c r="BI20" s="12"/>
      <c r="BJ20" s="12"/>
      <c r="BK20" s="744"/>
      <c r="BL20" s="12"/>
      <c r="BM20" s="12"/>
      <c r="BN20" s="12"/>
    </row>
    <row r="21" spans="1:66" s="1" customFormat="1">
      <c r="A21" s="568" t="s">
        <v>162</v>
      </c>
      <c r="B21" s="54" t="s">
        <v>163</v>
      </c>
      <c r="C21" s="523" t="s">
        <v>153</v>
      </c>
      <c r="D21" s="569" t="s">
        <v>164</v>
      </c>
      <c r="E21" s="12"/>
      <c r="F21" s="1210">
        <f>F18+F19+F20</f>
        <v>8.0000000000000002E-3</v>
      </c>
      <c r="G21" s="1185" t="s">
        <v>155</v>
      </c>
      <c r="H21" s="586">
        <f>H18+H19+H20</f>
        <v>4.2000000000000003E-2</v>
      </c>
      <c r="I21" s="342" t="s">
        <v>155</v>
      </c>
      <c r="J21" s="573">
        <f>J18+J19+J20</f>
        <v>2.9579999999999997</v>
      </c>
      <c r="K21" s="342" t="s">
        <v>155</v>
      </c>
      <c r="L21" s="573">
        <f>L18+L19+L20</f>
        <v>2.2320000000000002</v>
      </c>
      <c r="M21" s="326" t="s">
        <v>155</v>
      </c>
      <c r="N21" s="1187">
        <f>N18+N19+N20</f>
        <v>3.0000000000000001E-3</v>
      </c>
      <c r="O21" s="1202" t="s">
        <v>155</v>
      </c>
      <c r="P21" s="1187">
        <f>P18+P19+P20</f>
        <v>3.3000000000000002E-2</v>
      </c>
      <c r="Q21" s="1202" t="s">
        <v>155</v>
      </c>
      <c r="R21" s="1187">
        <f>R18+R19+R20</f>
        <v>2.1000000000000001E-2</v>
      </c>
      <c r="S21" s="1185" t="s">
        <v>155</v>
      </c>
      <c r="T21" s="586">
        <f>T18+T19+T20</f>
        <v>0.87</v>
      </c>
      <c r="U21" s="342" t="s">
        <v>155</v>
      </c>
      <c r="V21" s="573">
        <f>V18+V19+V20</f>
        <v>0.629</v>
      </c>
      <c r="W21" s="342" t="s">
        <v>155</v>
      </c>
      <c r="X21" s="573">
        <f>X18+X19+X20</f>
        <v>0.44900000000000001</v>
      </c>
      <c r="Y21" s="342" t="s">
        <v>155</v>
      </c>
      <c r="Z21" s="573">
        <f>Z18+Z19+Z20</f>
        <v>0.47600000000000003</v>
      </c>
      <c r="AA21" s="326" t="s">
        <v>155</v>
      </c>
      <c r="AB21" s="1187">
        <f>AB18+AB19+AB20</f>
        <v>2E-3</v>
      </c>
      <c r="AC21" s="1202" t="s">
        <v>155</v>
      </c>
      <c r="AD21" s="1198">
        <v>0</v>
      </c>
      <c r="AE21" s="1196" t="s">
        <v>70</v>
      </c>
      <c r="AF21" s="1205">
        <f>AF18+AF19+AF20</f>
        <v>0</v>
      </c>
      <c r="AG21" s="326" t="s">
        <v>70</v>
      </c>
      <c r="AH21" s="1187">
        <f>AH18+AH19+AH20</f>
        <v>0</v>
      </c>
      <c r="AI21" s="1185" t="s">
        <v>154</v>
      </c>
      <c r="AJ21" s="586">
        <f>AJ18+AJ19+AJ20</f>
        <v>0.188</v>
      </c>
      <c r="AK21" s="342" t="s">
        <v>155</v>
      </c>
      <c r="AL21" s="1178">
        <f>AL18+AL19+AL20</f>
        <v>0</v>
      </c>
      <c r="AM21" s="342" t="s">
        <v>70</v>
      </c>
      <c r="AN21" s="573">
        <f>AN18+AN19+AN20</f>
        <v>0.60199999999999998</v>
      </c>
      <c r="AO21" s="342" t="s">
        <v>155</v>
      </c>
      <c r="AP21" s="1178">
        <f>AP18+AP19+AP20</f>
        <v>0</v>
      </c>
      <c r="AQ21" s="342" t="s">
        <v>70</v>
      </c>
      <c r="AR21" s="1178">
        <f>AR18+AR19+AR20</f>
        <v>0</v>
      </c>
      <c r="AS21" s="326" t="s">
        <v>70</v>
      </c>
      <c r="AT21" s="1187">
        <f>AT18+AT19+AT20</f>
        <v>0</v>
      </c>
      <c r="AU21" s="1185" t="s">
        <v>154</v>
      </c>
      <c r="AV21" s="586">
        <f>AV18+AV19+AV20</f>
        <v>0</v>
      </c>
      <c r="AW21" s="250"/>
      <c r="AX21" s="573">
        <f>AX18+AX19+AX20</f>
        <v>0</v>
      </c>
      <c r="AY21" s="250"/>
      <c r="AZ21" s="573">
        <f>AZ18+AZ19+AZ20</f>
        <v>0</v>
      </c>
      <c r="BA21" s="250"/>
      <c r="BB21" s="573">
        <f>BB18+BB19+BB20</f>
        <v>0</v>
      </c>
      <c r="BC21" s="572"/>
      <c r="BD21" s="573">
        <f t="shared" ref="BD21:BD24" si="0">F21+H21+J21+L21+N21+P21+R21+T21+V21+X21+Z21+AB21+AD21+AF21+AH21+AJ21+AL21+AN21+AP21+AR21+AT21+AV21+AX21+AZ21+BB21</f>
        <v>8.5129999999999999</v>
      </c>
      <c r="BE21" s="342" t="s">
        <v>155</v>
      </c>
      <c r="BF21" s="23"/>
      <c r="BG21" s="12"/>
      <c r="BH21" s="12"/>
      <c r="BI21" s="12"/>
      <c r="BJ21" s="12"/>
      <c r="BK21" s="744"/>
      <c r="BL21" s="12"/>
      <c r="BM21" s="12"/>
      <c r="BN21" s="12"/>
    </row>
    <row r="22" spans="1:66" s="1" customFormat="1">
      <c r="A22" s="574" t="s">
        <v>165</v>
      </c>
      <c r="B22" s="54" t="s">
        <v>166</v>
      </c>
      <c r="C22" s="523" t="s">
        <v>153</v>
      </c>
      <c r="D22" s="575" t="s">
        <v>47</v>
      </c>
      <c r="E22" s="12"/>
      <c r="F22" s="1191">
        <v>1E-3</v>
      </c>
      <c r="G22" s="1186" t="s">
        <v>167</v>
      </c>
      <c r="H22" s="1191">
        <v>1.7000000000000001E-2</v>
      </c>
      <c r="I22" s="1186" t="s">
        <v>168</v>
      </c>
      <c r="J22" s="1191">
        <v>5.7000000000000002E-2</v>
      </c>
      <c r="K22" s="1186" t="s">
        <v>168</v>
      </c>
      <c r="L22" s="1191">
        <v>9.4E-2</v>
      </c>
      <c r="M22" s="1186" t="s">
        <v>168</v>
      </c>
      <c r="N22" s="1191">
        <v>0</v>
      </c>
      <c r="O22" s="1203" t="s">
        <v>167</v>
      </c>
      <c r="P22" s="1191">
        <v>0</v>
      </c>
      <c r="Q22" s="1203" t="s">
        <v>167</v>
      </c>
      <c r="R22" s="1191">
        <v>0</v>
      </c>
      <c r="S22" s="1186" t="s">
        <v>167</v>
      </c>
      <c r="T22" s="1191">
        <v>2.7E-2</v>
      </c>
      <c r="U22" s="1186" t="s">
        <v>168</v>
      </c>
      <c r="V22" s="1191">
        <v>6.0000000000000001E-3</v>
      </c>
      <c r="W22" s="1186" t="s">
        <v>168</v>
      </c>
      <c r="X22" s="364">
        <v>7.0000000000000001E-3</v>
      </c>
      <c r="Y22" s="373" t="s">
        <v>168</v>
      </c>
      <c r="Z22" s="364">
        <v>-1E-3</v>
      </c>
      <c r="AA22" s="1179" t="s">
        <v>168</v>
      </c>
      <c r="AB22" s="1191">
        <v>0</v>
      </c>
      <c r="AC22" s="1203" t="s">
        <v>167</v>
      </c>
      <c r="AD22" s="1195">
        <v>0</v>
      </c>
      <c r="AE22" s="1197" t="s">
        <v>70</v>
      </c>
      <c r="AF22" s="1181">
        <v>0</v>
      </c>
      <c r="AG22" s="1179" t="s">
        <v>70</v>
      </c>
      <c r="AH22" s="1191">
        <v>0</v>
      </c>
      <c r="AI22" s="1186" t="s">
        <v>167</v>
      </c>
      <c r="AJ22" s="1181">
        <v>0.01</v>
      </c>
      <c r="AK22" s="373" t="s">
        <v>168</v>
      </c>
      <c r="AL22" s="1192">
        <v>0</v>
      </c>
      <c r="AM22" s="373" t="s">
        <v>70</v>
      </c>
      <c r="AN22" s="1192">
        <v>1.2E-2</v>
      </c>
      <c r="AO22" s="373" t="s">
        <v>168</v>
      </c>
      <c r="AP22" s="364">
        <v>0</v>
      </c>
      <c r="AQ22" s="373" t="s">
        <v>70</v>
      </c>
      <c r="AR22" s="1192">
        <v>0</v>
      </c>
      <c r="AS22" s="1179" t="s">
        <v>70</v>
      </c>
      <c r="AT22" s="1191">
        <v>0</v>
      </c>
      <c r="AU22" s="1186" t="s">
        <v>167</v>
      </c>
      <c r="AV22" s="577"/>
      <c r="AW22" s="251"/>
      <c r="AX22" s="576"/>
      <c r="AY22" s="251"/>
      <c r="AZ22" s="576"/>
      <c r="BA22" s="251"/>
      <c r="BB22" s="577"/>
      <c r="BC22" s="578"/>
      <c r="BD22" s="579">
        <f t="shared" si="0"/>
        <v>0.23000000000000004</v>
      </c>
      <c r="BE22" s="348" t="s">
        <v>168</v>
      </c>
      <c r="BF22" s="23"/>
      <c r="BG22" s="12"/>
      <c r="BH22" s="12"/>
      <c r="BI22" s="12"/>
      <c r="BJ22" s="12"/>
      <c r="BK22" s="744"/>
      <c r="BL22" s="12"/>
      <c r="BM22" s="12"/>
      <c r="BN22" s="12"/>
    </row>
    <row r="23" spans="1:66" s="1" customFormat="1">
      <c r="A23" s="574" t="s">
        <v>169</v>
      </c>
      <c r="B23" s="54" t="s">
        <v>170</v>
      </c>
      <c r="C23" s="523" t="s">
        <v>153</v>
      </c>
      <c r="D23" s="575" t="s">
        <v>47</v>
      </c>
      <c r="E23" s="12"/>
      <c r="F23" s="1209">
        <v>0</v>
      </c>
      <c r="G23" s="1185" t="s">
        <v>70</v>
      </c>
      <c r="H23" s="1181">
        <v>0</v>
      </c>
      <c r="I23" s="342" t="s">
        <v>70</v>
      </c>
      <c r="J23" s="364">
        <v>0</v>
      </c>
      <c r="K23" s="342" t="s">
        <v>70</v>
      </c>
      <c r="L23" s="364">
        <v>0</v>
      </c>
      <c r="M23" s="326" t="s">
        <v>70</v>
      </c>
      <c r="N23" s="1184">
        <v>0</v>
      </c>
      <c r="O23" s="1202" t="s">
        <v>70</v>
      </c>
      <c r="P23" s="1184">
        <v>0</v>
      </c>
      <c r="Q23" s="1202" t="s">
        <v>70</v>
      </c>
      <c r="R23" s="1184">
        <v>0</v>
      </c>
      <c r="S23" s="1185" t="s">
        <v>70</v>
      </c>
      <c r="T23" s="1181">
        <v>0</v>
      </c>
      <c r="U23" s="342" t="s">
        <v>70</v>
      </c>
      <c r="V23" s="364">
        <v>0</v>
      </c>
      <c r="W23" s="342" t="s">
        <v>70</v>
      </c>
      <c r="X23" s="364">
        <v>0</v>
      </c>
      <c r="Y23" s="342" t="s">
        <v>70</v>
      </c>
      <c r="Z23" s="364">
        <v>0</v>
      </c>
      <c r="AA23" s="326" t="s">
        <v>70</v>
      </c>
      <c r="AB23" s="1184">
        <v>0</v>
      </c>
      <c r="AC23" s="1202" t="s">
        <v>70</v>
      </c>
      <c r="AD23" s="1195">
        <v>0</v>
      </c>
      <c r="AE23" s="1196" t="s">
        <v>70</v>
      </c>
      <c r="AF23" s="1181">
        <v>0</v>
      </c>
      <c r="AG23" s="326" t="s">
        <v>70</v>
      </c>
      <c r="AH23" s="1184">
        <v>0</v>
      </c>
      <c r="AI23" s="1185" t="s">
        <v>70</v>
      </c>
      <c r="AJ23" s="1181">
        <v>0</v>
      </c>
      <c r="AK23" s="342" t="s">
        <v>70</v>
      </c>
      <c r="AL23" s="1192">
        <v>0</v>
      </c>
      <c r="AM23" s="342" t="s">
        <v>70</v>
      </c>
      <c r="AN23" s="1192">
        <v>0</v>
      </c>
      <c r="AO23" s="342" t="s">
        <v>70</v>
      </c>
      <c r="AP23" s="364">
        <v>0</v>
      </c>
      <c r="AQ23" s="342" t="s">
        <v>70</v>
      </c>
      <c r="AR23" s="1192">
        <v>0</v>
      </c>
      <c r="AS23" s="326" t="s">
        <v>70</v>
      </c>
      <c r="AT23" s="1191">
        <v>0</v>
      </c>
      <c r="AU23" s="1185" t="s">
        <v>171</v>
      </c>
      <c r="AV23" s="577"/>
      <c r="AW23" s="251"/>
      <c r="AX23" s="576"/>
      <c r="AY23" s="251"/>
      <c r="AZ23" s="576"/>
      <c r="BA23" s="251"/>
      <c r="BB23" s="577"/>
      <c r="BC23" s="578"/>
      <c r="BD23" s="579">
        <f t="shared" si="0"/>
        <v>0</v>
      </c>
      <c r="BE23" s="342" t="s">
        <v>171</v>
      </c>
      <c r="BF23" s="23"/>
      <c r="BG23" s="12"/>
      <c r="BH23" s="12"/>
      <c r="BI23" s="12"/>
      <c r="BJ23" s="12"/>
      <c r="BK23" s="744"/>
      <c r="BL23" s="12"/>
      <c r="BM23" s="12"/>
      <c r="BN23" s="12"/>
    </row>
    <row r="24" spans="1:66" s="1" customFormat="1">
      <c r="A24" s="580" t="s">
        <v>172</v>
      </c>
      <c r="B24" s="105" t="s">
        <v>173</v>
      </c>
      <c r="C24" s="510" t="s">
        <v>153</v>
      </c>
      <c r="D24" s="581" t="s">
        <v>164</v>
      </c>
      <c r="E24" s="12"/>
      <c r="F24" s="1211">
        <f>F21+F22+F23</f>
        <v>9.0000000000000011E-3</v>
      </c>
      <c r="G24" s="1189" t="s">
        <v>155</v>
      </c>
      <c r="H24" s="588">
        <f>H21+H22+H23</f>
        <v>5.9000000000000004E-2</v>
      </c>
      <c r="I24" s="343" t="s">
        <v>155</v>
      </c>
      <c r="J24" s="582">
        <f>J21+J22+J23</f>
        <v>3.0149999999999997</v>
      </c>
      <c r="K24" s="343" t="s">
        <v>155</v>
      </c>
      <c r="L24" s="582">
        <f>L21+L22+L23</f>
        <v>2.3260000000000001</v>
      </c>
      <c r="M24" s="333" t="s">
        <v>155</v>
      </c>
      <c r="N24" s="1188">
        <f>N21+N22+N23</f>
        <v>3.0000000000000001E-3</v>
      </c>
      <c r="O24" s="1204" t="s">
        <v>155</v>
      </c>
      <c r="P24" s="1188">
        <f>P21+P22+P23</f>
        <v>3.3000000000000002E-2</v>
      </c>
      <c r="Q24" s="1204" t="s">
        <v>155</v>
      </c>
      <c r="R24" s="1188">
        <f>R21+R22+R23</f>
        <v>2.1000000000000001E-2</v>
      </c>
      <c r="S24" s="1189" t="s">
        <v>155</v>
      </c>
      <c r="T24" s="588">
        <f>T21+T22+T23</f>
        <v>0.89700000000000002</v>
      </c>
      <c r="U24" s="343" t="s">
        <v>155</v>
      </c>
      <c r="V24" s="582">
        <f>V21+V22+V23</f>
        <v>0.63500000000000001</v>
      </c>
      <c r="W24" s="343" t="s">
        <v>155</v>
      </c>
      <c r="X24" s="582">
        <f>X21+X22+X23</f>
        <v>0.45600000000000002</v>
      </c>
      <c r="Y24" s="343" t="s">
        <v>155</v>
      </c>
      <c r="Z24" s="582">
        <f>Z21+Z22+Z23</f>
        <v>0.47500000000000003</v>
      </c>
      <c r="AA24" s="333" t="s">
        <v>155</v>
      </c>
      <c r="AB24" s="1188">
        <f>AB21+AB22+AB23</f>
        <v>2E-3</v>
      </c>
      <c r="AC24" s="1204" t="s">
        <v>155</v>
      </c>
      <c r="AD24" s="1199">
        <f>AD21+AD22+AD23</f>
        <v>0</v>
      </c>
      <c r="AE24" s="1200" t="s">
        <v>70</v>
      </c>
      <c r="AF24" s="1199">
        <f>AF21+AF22+AF23</f>
        <v>0</v>
      </c>
      <c r="AG24" s="333" t="s">
        <v>70</v>
      </c>
      <c r="AH24" s="1188">
        <f>AH21+AH22+AH23</f>
        <v>0</v>
      </c>
      <c r="AI24" s="1189" t="s">
        <v>154</v>
      </c>
      <c r="AJ24" s="588">
        <f>AJ21+AJ22+AJ23</f>
        <v>0.19800000000000001</v>
      </c>
      <c r="AK24" s="343" t="s">
        <v>155</v>
      </c>
      <c r="AL24" s="1207">
        <f>AL21+AL22+AL23</f>
        <v>0</v>
      </c>
      <c r="AM24" s="343" t="s">
        <v>70</v>
      </c>
      <c r="AN24" s="582">
        <f>AN21+AN22+AN23</f>
        <v>0.61399999999999999</v>
      </c>
      <c r="AO24" s="343" t="s">
        <v>155</v>
      </c>
      <c r="AP24" s="1199">
        <f>AP21+AP22+AP23</f>
        <v>0</v>
      </c>
      <c r="AQ24" s="343" t="s">
        <v>70</v>
      </c>
      <c r="AR24" s="1207">
        <f>AR21+AR22+AR23</f>
        <v>0</v>
      </c>
      <c r="AS24" s="333" t="s">
        <v>70</v>
      </c>
      <c r="AT24" s="1188">
        <f>AT21+AT22+AT23</f>
        <v>0</v>
      </c>
      <c r="AU24" s="1189" t="s">
        <v>154</v>
      </c>
      <c r="AV24" s="588">
        <f>AV21+AV22+AV23</f>
        <v>0</v>
      </c>
      <c r="AW24" s="536"/>
      <c r="AX24" s="582">
        <f>AX21+AX22+AX23</f>
        <v>0</v>
      </c>
      <c r="AY24" s="536"/>
      <c r="AZ24" s="582">
        <f>AZ21+AZ22+AZ23</f>
        <v>0</v>
      </c>
      <c r="BA24" s="536"/>
      <c r="BB24" s="582">
        <f>BB21+BB22+BB23</f>
        <v>0</v>
      </c>
      <c r="BC24" s="583"/>
      <c r="BD24" s="582">
        <f t="shared" si="0"/>
        <v>8.7430000000000003</v>
      </c>
      <c r="BE24" s="343" t="s">
        <v>155</v>
      </c>
      <c r="BF24" s="23"/>
      <c r="BG24" s="12"/>
      <c r="BH24" s="12"/>
      <c r="BI24" s="12"/>
      <c r="BJ24" s="12"/>
      <c r="BK24" s="744"/>
      <c r="BL24" s="12"/>
      <c r="BM24" s="12"/>
      <c r="BN24" s="12"/>
    </row>
    <row r="25" spans="1:66" s="1" customFormat="1">
      <c r="A25" s="537"/>
      <c r="B25" s="12"/>
      <c r="C25" s="11"/>
      <c r="D25" s="11"/>
      <c r="E25" s="11"/>
      <c r="F25" s="12"/>
      <c r="G25" s="374"/>
      <c r="H25" s="12"/>
      <c r="I25" s="374"/>
      <c r="J25" s="12"/>
      <c r="K25" s="374"/>
      <c r="L25" s="12"/>
      <c r="M25" s="374"/>
      <c r="N25" s="12"/>
      <c r="O25" s="374"/>
      <c r="P25" s="12"/>
      <c r="Q25" s="374"/>
      <c r="R25" s="12"/>
      <c r="S25" s="374"/>
      <c r="T25" s="12"/>
      <c r="U25" s="374"/>
      <c r="V25" s="12"/>
      <c r="W25" s="374"/>
      <c r="X25" s="12"/>
      <c r="Y25" s="374"/>
      <c r="Z25" s="12"/>
      <c r="AA25" s="374"/>
      <c r="AB25" s="12"/>
      <c r="AC25" s="374"/>
      <c r="AD25" s="12"/>
      <c r="AE25" s="374"/>
      <c r="AF25" s="12"/>
      <c r="AG25" s="374"/>
      <c r="AH25" s="12"/>
      <c r="AI25" s="374"/>
      <c r="AJ25" s="12"/>
      <c r="AK25" s="374"/>
      <c r="AL25" s="12"/>
      <c r="AM25" s="374"/>
      <c r="AN25" s="12"/>
      <c r="AO25" s="374"/>
      <c r="AP25" s="12"/>
      <c r="AQ25" s="374"/>
      <c r="AR25" s="12"/>
      <c r="AS25" s="374"/>
      <c r="AT25" s="12"/>
      <c r="AU25" s="374"/>
      <c r="AV25" s="12"/>
      <c r="AW25" s="12"/>
      <c r="AX25" s="12"/>
      <c r="AY25" s="12"/>
      <c r="AZ25" s="12"/>
      <c r="BA25" s="12"/>
      <c r="BB25" s="12"/>
      <c r="BC25" s="12"/>
      <c r="BD25" s="12"/>
      <c r="BE25" s="374"/>
      <c r="BF25" s="11"/>
      <c r="BG25" s="11"/>
      <c r="BH25" s="11"/>
      <c r="BI25" s="11"/>
      <c r="BJ25" s="11"/>
      <c r="BK25" s="11"/>
      <c r="BL25" s="11"/>
      <c r="BM25" s="11"/>
      <c r="BN25" s="11"/>
    </row>
    <row r="26" spans="1:66" ht="18">
      <c r="A26" s="13"/>
      <c r="B26" s="27" t="s">
        <v>174</v>
      </c>
      <c r="C26" s="49" t="s">
        <v>21</v>
      </c>
      <c r="D26" s="16"/>
      <c r="E26" s="12"/>
      <c r="F26" s="12"/>
      <c r="G26" s="317"/>
      <c r="H26" s="12"/>
      <c r="I26" s="317"/>
      <c r="J26" s="12"/>
      <c r="K26" s="317"/>
      <c r="L26" s="12"/>
      <c r="M26" s="317"/>
      <c r="N26" s="12"/>
      <c r="O26" s="317"/>
      <c r="P26" s="12"/>
      <c r="Q26" s="317"/>
      <c r="R26" s="12"/>
      <c r="S26" s="317"/>
      <c r="T26" s="12"/>
      <c r="U26" s="317"/>
      <c r="V26" s="12"/>
      <c r="W26" s="317"/>
      <c r="X26" s="12"/>
      <c r="Y26" s="317"/>
      <c r="Z26" s="12"/>
      <c r="AA26" s="317"/>
      <c r="AB26" s="12"/>
      <c r="AC26" s="317"/>
      <c r="AD26" s="12"/>
      <c r="AE26" s="317"/>
      <c r="AF26" s="12"/>
      <c r="AG26" s="317"/>
      <c r="AH26" s="12"/>
      <c r="AI26" s="317"/>
      <c r="AJ26" s="12"/>
      <c r="AK26" s="317"/>
      <c r="AL26" s="12"/>
      <c r="AM26" s="317"/>
      <c r="AN26" s="12"/>
      <c r="AO26" s="317"/>
      <c r="AP26" s="12"/>
      <c r="AQ26" s="317"/>
      <c r="AR26" s="12"/>
      <c r="AS26" s="317"/>
      <c r="AT26" s="12"/>
      <c r="AU26" s="317"/>
      <c r="AV26" s="12"/>
      <c r="AW26" s="12"/>
      <c r="AX26" s="12"/>
      <c r="AY26" s="12"/>
      <c r="AZ26" s="12"/>
      <c r="BA26" s="12"/>
      <c r="BB26" s="12"/>
      <c r="BC26" s="12"/>
      <c r="BE26" s="317"/>
    </row>
    <row r="27" spans="1:66" s="1" customFormat="1">
      <c r="A27" s="561" t="s">
        <v>175</v>
      </c>
      <c r="B27" s="106" t="s">
        <v>152</v>
      </c>
      <c r="C27" s="562" t="s">
        <v>153</v>
      </c>
      <c r="D27" s="563" t="s">
        <v>47</v>
      </c>
      <c r="E27" s="12" t="s">
        <v>21</v>
      </c>
      <c r="F27" s="402">
        <v>5.1999999999999998E-2</v>
      </c>
      <c r="G27" s="1388" t="s">
        <v>154</v>
      </c>
      <c r="H27" s="1216">
        <v>0.14099999999999999</v>
      </c>
      <c r="I27" s="408" t="s">
        <v>154</v>
      </c>
      <c r="J27" s="402">
        <v>2.41</v>
      </c>
      <c r="K27" s="403" t="s">
        <v>155</v>
      </c>
      <c r="L27" s="402">
        <v>0.81</v>
      </c>
      <c r="M27" s="403" t="s">
        <v>155</v>
      </c>
      <c r="N27" s="402">
        <v>0.54700000000000004</v>
      </c>
      <c r="O27" s="403" t="s">
        <v>155</v>
      </c>
      <c r="P27" s="402">
        <v>0.35299999999999998</v>
      </c>
      <c r="Q27" s="403" t="s">
        <v>155</v>
      </c>
      <c r="R27" s="402">
        <v>0.38900000000000001</v>
      </c>
      <c r="S27" s="403" t="s">
        <v>155</v>
      </c>
      <c r="T27" s="402">
        <v>0.79600000000000004</v>
      </c>
      <c r="U27" s="403" t="s">
        <v>155</v>
      </c>
      <c r="V27" s="402">
        <v>0.61499999999999999</v>
      </c>
      <c r="W27" s="403" t="s">
        <v>155</v>
      </c>
      <c r="X27" s="402">
        <v>0.83399999999999996</v>
      </c>
      <c r="Y27" s="403" t="s">
        <v>155</v>
      </c>
      <c r="Z27" s="402">
        <v>11.895</v>
      </c>
      <c r="AA27" s="403" t="s">
        <v>155</v>
      </c>
      <c r="AB27" s="402">
        <v>1.506</v>
      </c>
      <c r="AC27" s="403" t="s">
        <v>155</v>
      </c>
      <c r="AD27" s="402">
        <v>0.78700000000000003</v>
      </c>
      <c r="AE27" s="403" t="s">
        <v>155</v>
      </c>
      <c r="AF27" s="402">
        <v>0.39500000000000002</v>
      </c>
      <c r="AG27" s="403" t="s">
        <v>155</v>
      </c>
      <c r="AH27" s="402">
        <v>0.55100000000000005</v>
      </c>
      <c r="AI27" s="403" t="s">
        <v>155</v>
      </c>
      <c r="AJ27" s="402">
        <v>4.3220000000000001</v>
      </c>
      <c r="AK27" s="403" t="s">
        <v>155</v>
      </c>
      <c r="AL27" s="402">
        <v>4.2530000000000001</v>
      </c>
      <c r="AM27" s="403" t="s">
        <v>155</v>
      </c>
      <c r="AN27" s="402">
        <v>0</v>
      </c>
      <c r="AO27" s="403" t="s">
        <v>70</v>
      </c>
      <c r="AP27" s="402">
        <v>2.7549999999999999</v>
      </c>
      <c r="AQ27" s="403" t="s">
        <v>155</v>
      </c>
      <c r="AR27" s="402">
        <v>1.746</v>
      </c>
      <c r="AS27" s="403" t="s">
        <v>155</v>
      </c>
      <c r="AT27" s="402">
        <v>1.5409999999999999</v>
      </c>
      <c r="AU27" s="403" t="s">
        <v>155</v>
      </c>
      <c r="AV27" s="589"/>
      <c r="AW27" s="454"/>
      <c r="AX27" s="565"/>
      <c r="AY27" s="248"/>
      <c r="AZ27" s="564"/>
      <c r="BA27" s="248"/>
      <c r="BB27" s="565"/>
      <c r="BC27" s="566"/>
      <c r="BD27" s="584">
        <f t="shared" ref="BD27:BD34" si="1">F27+H27+J27+L27+N27+P27+R27+T27+V27+X27+Z27+AB27+AD27+AF27+AH27+AJ27+AL27+AN27+AP27+AR27+AT27+AV27+AX27+AZ27+BB27</f>
        <v>36.697999999999993</v>
      </c>
      <c r="BE27" s="346" t="s">
        <v>155</v>
      </c>
      <c r="BF27" s="23"/>
      <c r="BG27" s="12"/>
      <c r="BH27" s="12"/>
      <c r="BI27" s="12"/>
      <c r="BJ27" s="12"/>
      <c r="BK27" s="744"/>
      <c r="BL27" s="12"/>
      <c r="BM27" s="12"/>
      <c r="BN27" s="12"/>
    </row>
    <row r="28" spans="1:66" s="1" customFormat="1">
      <c r="A28" s="568" t="s">
        <v>176</v>
      </c>
      <c r="B28" s="54" t="s">
        <v>157</v>
      </c>
      <c r="C28" s="523" t="s">
        <v>153</v>
      </c>
      <c r="D28" s="569" t="s">
        <v>47</v>
      </c>
      <c r="E28" s="12"/>
      <c r="F28" s="404">
        <v>8.9999999999999993E-3</v>
      </c>
      <c r="G28" s="1212" t="s">
        <v>52</v>
      </c>
      <c r="H28" s="1217">
        <v>2.7E-2</v>
      </c>
      <c r="I28" s="409" t="s">
        <v>52</v>
      </c>
      <c r="J28" s="404">
        <v>0.115</v>
      </c>
      <c r="K28" s="379" t="s">
        <v>52</v>
      </c>
      <c r="L28" s="404">
        <v>0.154</v>
      </c>
      <c r="M28" s="379" t="s">
        <v>52</v>
      </c>
      <c r="N28" s="404">
        <v>7.8E-2</v>
      </c>
      <c r="O28" s="379" t="s">
        <v>52</v>
      </c>
      <c r="P28" s="404">
        <v>3.1E-2</v>
      </c>
      <c r="Q28" s="379" t="s">
        <v>52</v>
      </c>
      <c r="R28" s="404">
        <v>4.1000000000000002E-2</v>
      </c>
      <c r="S28" s="379" t="s">
        <v>52</v>
      </c>
      <c r="T28" s="404">
        <v>3.3000000000000002E-2</v>
      </c>
      <c r="U28" s="379" t="s">
        <v>52</v>
      </c>
      <c r="V28" s="404">
        <v>3.2000000000000001E-2</v>
      </c>
      <c r="W28" s="379" t="s">
        <v>52</v>
      </c>
      <c r="X28" s="404">
        <v>5.7000000000000002E-2</v>
      </c>
      <c r="Y28" s="379" t="s">
        <v>52</v>
      </c>
      <c r="Z28" s="404">
        <v>1.0489999999999999</v>
      </c>
      <c r="AA28" s="379" t="s">
        <v>52</v>
      </c>
      <c r="AB28" s="404">
        <v>0.10100000000000001</v>
      </c>
      <c r="AC28" s="379" t="s">
        <v>52</v>
      </c>
      <c r="AD28" s="404">
        <v>0.13800000000000001</v>
      </c>
      <c r="AE28" s="379" t="s">
        <v>52</v>
      </c>
      <c r="AF28" s="404">
        <v>7.5999999999999998E-2</v>
      </c>
      <c r="AG28" s="379" t="s">
        <v>52</v>
      </c>
      <c r="AH28" s="404">
        <v>6.0000000000000001E-3</v>
      </c>
      <c r="AI28" s="379" t="s">
        <v>52</v>
      </c>
      <c r="AJ28" s="404">
        <v>0.17499999999999999</v>
      </c>
      <c r="AK28" s="379" t="s">
        <v>52</v>
      </c>
      <c r="AL28" s="404">
        <v>0.629</v>
      </c>
      <c r="AM28" s="379" t="s">
        <v>52</v>
      </c>
      <c r="AN28" s="404">
        <v>0</v>
      </c>
      <c r="AO28" s="379" t="s">
        <v>70</v>
      </c>
      <c r="AP28" s="404">
        <v>0.254</v>
      </c>
      <c r="AQ28" s="379" t="s">
        <v>52</v>
      </c>
      <c r="AR28" s="404">
        <v>0.22800000000000001</v>
      </c>
      <c r="AS28" s="379" t="s">
        <v>52</v>
      </c>
      <c r="AT28" s="404">
        <v>9.4E-2</v>
      </c>
      <c r="AU28" s="379" t="s">
        <v>52</v>
      </c>
      <c r="AV28" s="591"/>
      <c r="AW28" s="453"/>
      <c r="AX28" s="571"/>
      <c r="AY28" s="250"/>
      <c r="AZ28" s="570"/>
      <c r="BA28" s="250"/>
      <c r="BB28" s="571"/>
      <c r="BC28" s="572"/>
      <c r="BD28" s="573">
        <f t="shared" si="1"/>
        <v>3.327</v>
      </c>
      <c r="BE28" s="342" t="s">
        <v>52</v>
      </c>
      <c r="BF28" s="23"/>
      <c r="BG28" s="12"/>
      <c r="BH28" s="12"/>
      <c r="BI28" s="12"/>
      <c r="BJ28" s="12"/>
      <c r="BK28" s="744"/>
      <c r="BL28" s="12"/>
      <c r="BM28" s="12"/>
      <c r="BN28" s="12"/>
    </row>
    <row r="29" spans="1:66" s="1" customFormat="1">
      <c r="A29" s="568" t="s">
        <v>177</v>
      </c>
      <c r="B29" s="54" t="s">
        <v>159</v>
      </c>
      <c r="C29" s="523" t="s">
        <v>153</v>
      </c>
      <c r="D29" s="569" t="s">
        <v>47</v>
      </c>
      <c r="E29" s="12"/>
      <c r="F29" s="404">
        <v>5.0000000000000001E-3</v>
      </c>
      <c r="G29" s="1213" t="s">
        <v>161</v>
      </c>
      <c r="H29" s="1217">
        <v>1.2E-2</v>
      </c>
      <c r="I29" s="410" t="s">
        <v>161</v>
      </c>
      <c r="J29" s="404">
        <v>0.17699999999999999</v>
      </c>
      <c r="K29" s="405" t="s">
        <v>161</v>
      </c>
      <c r="L29" s="404">
        <v>9.2999999999999999E-2</v>
      </c>
      <c r="M29" s="405" t="s">
        <v>161</v>
      </c>
      <c r="N29" s="404">
        <v>2.4E-2</v>
      </c>
      <c r="O29" s="405" t="s">
        <v>161</v>
      </c>
      <c r="P29" s="404">
        <v>1.4E-2</v>
      </c>
      <c r="Q29" s="405" t="s">
        <v>161</v>
      </c>
      <c r="R29" s="404">
        <v>1.4999999999999999E-2</v>
      </c>
      <c r="S29" s="405" t="s">
        <v>161</v>
      </c>
      <c r="T29" s="404">
        <v>4.3999999999999997E-2</v>
      </c>
      <c r="U29" s="405" t="s">
        <v>161</v>
      </c>
      <c r="V29" s="404">
        <v>1.7999999999999999E-2</v>
      </c>
      <c r="W29" s="405" t="s">
        <v>161</v>
      </c>
      <c r="X29" s="404">
        <v>1.4999999999999999E-2</v>
      </c>
      <c r="Y29" s="405" t="s">
        <v>161</v>
      </c>
      <c r="Z29" s="404">
        <v>0.29699999999999999</v>
      </c>
      <c r="AA29" s="405" t="s">
        <v>161</v>
      </c>
      <c r="AB29" s="404">
        <v>3.2000000000000001E-2</v>
      </c>
      <c r="AC29" s="405" t="s">
        <v>161</v>
      </c>
      <c r="AD29" s="404">
        <v>5.2999999999999999E-2</v>
      </c>
      <c r="AE29" s="405" t="s">
        <v>161</v>
      </c>
      <c r="AF29" s="404">
        <v>2.5000000000000001E-2</v>
      </c>
      <c r="AG29" s="405" t="s">
        <v>161</v>
      </c>
      <c r="AH29" s="404">
        <v>8.9999999999999993E-3</v>
      </c>
      <c r="AI29" s="405" t="s">
        <v>161</v>
      </c>
      <c r="AJ29" s="404">
        <v>7.8E-2</v>
      </c>
      <c r="AK29" s="405" t="s">
        <v>161</v>
      </c>
      <c r="AL29" s="404">
        <v>0</v>
      </c>
      <c r="AM29" s="405" t="s">
        <v>70</v>
      </c>
      <c r="AN29" s="404">
        <v>0</v>
      </c>
      <c r="AO29" s="405" t="s">
        <v>70</v>
      </c>
      <c r="AP29" s="404">
        <v>0</v>
      </c>
      <c r="AQ29" s="405" t="s">
        <v>70</v>
      </c>
      <c r="AR29" s="404">
        <v>0</v>
      </c>
      <c r="AS29" s="405" t="s">
        <v>70</v>
      </c>
      <c r="AT29" s="404">
        <v>0</v>
      </c>
      <c r="AU29" s="405" t="s">
        <v>70</v>
      </c>
      <c r="AV29" s="591"/>
      <c r="AW29" s="453"/>
      <c r="AX29" s="571"/>
      <c r="AY29" s="250"/>
      <c r="AZ29" s="570"/>
      <c r="BA29" s="250"/>
      <c r="BB29" s="571"/>
      <c r="BC29" s="572"/>
      <c r="BD29" s="573">
        <f t="shared" si="1"/>
        <v>0.91100000000000014</v>
      </c>
      <c r="BE29" s="342" t="s">
        <v>161</v>
      </c>
      <c r="BF29" s="23"/>
      <c r="BG29" s="12"/>
      <c r="BH29" s="12"/>
      <c r="BI29" s="12"/>
      <c r="BJ29" s="12"/>
      <c r="BK29" s="744"/>
      <c r="BL29" s="12"/>
      <c r="BM29" s="12"/>
      <c r="BN29" s="12"/>
    </row>
    <row r="30" spans="1:66" s="1" customFormat="1">
      <c r="A30" s="568" t="s">
        <v>178</v>
      </c>
      <c r="B30" s="54" t="s">
        <v>163</v>
      </c>
      <c r="C30" s="523" t="s">
        <v>153</v>
      </c>
      <c r="D30" s="569" t="s">
        <v>164</v>
      </c>
      <c r="E30" s="12"/>
      <c r="F30" s="585">
        <f>F27+F28+F29</f>
        <v>6.6000000000000003E-2</v>
      </c>
      <c r="G30" s="1212" t="s">
        <v>155</v>
      </c>
      <c r="H30" s="647">
        <f>H27+H28+H29</f>
        <v>0.18</v>
      </c>
      <c r="I30" s="409" t="s">
        <v>155</v>
      </c>
      <c r="J30" s="585">
        <f>J27+J28+J29</f>
        <v>2.7020000000000004</v>
      </c>
      <c r="K30" s="409" t="s">
        <v>155</v>
      </c>
      <c r="L30" s="585">
        <f>L27+L28+L29</f>
        <v>1.0570000000000002</v>
      </c>
      <c r="M30" s="409" t="s">
        <v>155</v>
      </c>
      <c r="N30" s="585">
        <f>N27+N28+N29</f>
        <v>0.64900000000000002</v>
      </c>
      <c r="O30" s="409" t="s">
        <v>155</v>
      </c>
      <c r="P30" s="585">
        <f>P27+P28+P29</f>
        <v>0.39800000000000002</v>
      </c>
      <c r="Q30" s="409" t="s">
        <v>155</v>
      </c>
      <c r="R30" s="585">
        <f>R27+R28+R29</f>
        <v>0.44500000000000001</v>
      </c>
      <c r="S30" s="409" t="s">
        <v>155</v>
      </c>
      <c r="T30" s="585">
        <f>T27+T28+T29</f>
        <v>0.87300000000000011</v>
      </c>
      <c r="U30" s="409" t="s">
        <v>155</v>
      </c>
      <c r="V30" s="585">
        <f>V27+V28+V29</f>
        <v>0.66500000000000004</v>
      </c>
      <c r="W30" s="409" t="s">
        <v>155</v>
      </c>
      <c r="X30" s="585">
        <f>X27+X28+X29</f>
        <v>0.90600000000000003</v>
      </c>
      <c r="Y30" s="409" t="s">
        <v>155</v>
      </c>
      <c r="Z30" s="585">
        <f>Z27+Z28+Z29</f>
        <v>13.241</v>
      </c>
      <c r="AA30" s="409" t="s">
        <v>155</v>
      </c>
      <c r="AB30" s="585">
        <f>AB27+AB28+AB29</f>
        <v>1.639</v>
      </c>
      <c r="AC30" s="409" t="s">
        <v>155</v>
      </c>
      <c r="AD30" s="585">
        <f>AD27+AD28+AD29</f>
        <v>0.97800000000000009</v>
      </c>
      <c r="AE30" s="409" t="s">
        <v>155</v>
      </c>
      <c r="AF30" s="585">
        <f>AF27+AF28+AF29</f>
        <v>0.49600000000000005</v>
      </c>
      <c r="AG30" s="409" t="s">
        <v>155</v>
      </c>
      <c r="AH30" s="585">
        <f>AH27+AH28+AH29</f>
        <v>0.56600000000000006</v>
      </c>
      <c r="AI30" s="409" t="s">
        <v>155</v>
      </c>
      <c r="AJ30" s="585">
        <f>AJ27+AJ28+AJ29</f>
        <v>4.5750000000000002</v>
      </c>
      <c r="AK30" s="409" t="s">
        <v>155</v>
      </c>
      <c r="AL30" s="585">
        <f>AL27+AL28+AL29</f>
        <v>4.8819999999999997</v>
      </c>
      <c r="AM30" s="409" t="s">
        <v>155</v>
      </c>
      <c r="AN30" s="1178">
        <f>AN27+AN28+AN29</f>
        <v>0</v>
      </c>
      <c r="AO30" s="409" t="s">
        <v>70</v>
      </c>
      <c r="AP30" s="585">
        <f>AP27+AP28+AP29</f>
        <v>3.0089999999999999</v>
      </c>
      <c r="AQ30" s="409" t="s">
        <v>155</v>
      </c>
      <c r="AR30" s="585">
        <f>AR27+AR28+AR29</f>
        <v>1.974</v>
      </c>
      <c r="AS30" s="409" t="s">
        <v>155</v>
      </c>
      <c r="AT30" s="585">
        <f>AT27+AT28+AT29</f>
        <v>1.635</v>
      </c>
      <c r="AU30" s="379" t="s">
        <v>155</v>
      </c>
      <c r="AV30" s="1234">
        <f>AV27+AV28+AV29</f>
        <v>0</v>
      </c>
      <c r="AW30" s="453"/>
      <c r="AX30" s="586">
        <f>AX27+AX28+AX29</f>
        <v>0</v>
      </c>
      <c r="AY30" s="250"/>
      <c r="AZ30" s="573">
        <f>AZ27+AZ28+AZ29</f>
        <v>0</v>
      </c>
      <c r="BA30" s="250"/>
      <c r="BB30" s="573">
        <f>BB27+BB28+BB29</f>
        <v>0</v>
      </c>
      <c r="BC30" s="572"/>
      <c r="BD30" s="573">
        <f t="shared" si="1"/>
        <v>40.935999999999993</v>
      </c>
      <c r="BE30" s="342" t="s">
        <v>155</v>
      </c>
      <c r="BF30" s="23"/>
      <c r="BG30" s="12"/>
      <c r="BH30" s="12"/>
      <c r="BI30" s="12"/>
      <c r="BJ30" s="12"/>
      <c r="BK30" s="744"/>
      <c r="BL30" s="12"/>
      <c r="BM30" s="12"/>
      <c r="BN30" s="12"/>
    </row>
    <row r="31" spans="1:66" s="1" customFormat="1">
      <c r="A31" s="574" t="s">
        <v>179</v>
      </c>
      <c r="B31" s="54" t="s">
        <v>166</v>
      </c>
      <c r="C31" s="523" t="s">
        <v>153</v>
      </c>
      <c r="D31" s="575" t="s">
        <v>47</v>
      </c>
      <c r="E31" s="12"/>
      <c r="F31" s="404">
        <v>1.6E-2</v>
      </c>
      <c r="G31" s="1213" t="s">
        <v>168</v>
      </c>
      <c r="H31" s="1217">
        <v>0.20399999999999999</v>
      </c>
      <c r="I31" s="410" t="s">
        <v>168</v>
      </c>
      <c r="J31" s="404">
        <v>5.0999999999999997E-2</v>
      </c>
      <c r="K31" s="410" t="s">
        <v>168</v>
      </c>
      <c r="L31" s="404">
        <v>4.4999999999999998E-2</v>
      </c>
      <c r="M31" s="410" t="s">
        <v>168</v>
      </c>
      <c r="N31" s="404">
        <v>6.0000000000000001E-3</v>
      </c>
      <c r="O31" s="410" t="s">
        <v>168</v>
      </c>
      <c r="P31" s="404">
        <v>3.0000000000000001E-3</v>
      </c>
      <c r="Q31" s="410" t="s">
        <v>168</v>
      </c>
      <c r="R31" s="404">
        <v>4.0000000000000001E-3</v>
      </c>
      <c r="S31" s="410" t="s">
        <v>168</v>
      </c>
      <c r="T31" s="404">
        <v>0.03</v>
      </c>
      <c r="U31" s="410" t="s">
        <v>168</v>
      </c>
      <c r="V31" s="404">
        <v>7.0000000000000001E-3</v>
      </c>
      <c r="W31" s="410" t="s">
        <v>168</v>
      </c>
      <c r="X31" s="404">
        <v>1.4E-2</v>
      </c>
      <c r="Y31" s="410" t="s">
        <v>168</v>
      </c>
      <c r="Z31" s="404">
        <v>-2.3E-2</v>
      </c>
      <c r="AA31" s="410" t="s">
        <v>168</v>
      </c>
      <c r="AB31" s="404">
        <v>1.6E-2</v>
      </c>
      <c r="AC31" s="410" t="s">
        <v>168</v>
      </c>
      <c r="AD31" s="404">
        <v>1.0999999999999999E-2</v>
      </c>
      <c r="AE31" s="410" t="s">
        <v>168</v>
      </c>
      <c r="AF31" s="404">
        <v>4.0000000000000001E-3</v>
      </c>
      <c r="AG31" s="410" t="s">
        <v>168</v>
      </c>
      <c r="AH31" s="404">
        <v>6.0000000000000001E-3</v>
      </c>
      <c r="AI31" s="410" t="s">
        <v>168</v>
      </c>
      <c r="AJ31" s="404">
        <v>0.24199999999999999</v>
      </c>
      <c r="AK31" s="410" t="s">
        <v>168</v>
      </c>
      <c r="AL31" s="404">
        <v>0.27400000000000002</v>
      </c>
      <c r="AM31" s="410" t="s">
        <v>168</v>
      </c>
      <c r="AN31" s="404">
        <v>0</v>
      </c>
      <c r="AO31" s="410" t="s">
        <v>70</v>
      </c>
      <c r="AP31" s="404">
        <v>0.65</v>
      </c>
      <c r="AQ31" s="410" t="s">
        <v>168</v>
      </c>
      <c r="AR31" s="404">
        <v>0.41199999999999998</v>
      </c>
      <c r="AS31" s="410" t="s">
        <v>168</v>
      </c>
      <c r="AT31" s="404">
        <v>0.46300000000000002</v>
      </c>
      <c r="AU31" s="405" t="s">
        <v>168</v>
      </c>
      <c r="AV31" s="1235"/>
      <c r="AW31" s="452"/>
      <c r="AX31" s="577"/>
      <c r="AY31" s="251"/>
      <c r="AZ31" s="576"/>
      <c r="BA31" s="251"/>
      <c r="BB31" s="577"/>
      <c r="BC31" s="578"/>
      <c r="BD31" s="579">
        <f t="shared" si="1"/>
        <v>2.4350000000000001</v>
      </c>
      <c r="BE31" s="342" t="s">
        <v>168</v>
      </c>
      <c r="BF31" s="23"/>
      <c r="BG31" s="12"/>
      <c r="BH31" s="12"/>
      <c r="BI31" s="12"/>
      <c r="BJ31" s="12"/>
      <c r="BK31" s="744"/>
      <c r="BL31" s="12"/>
      <c r="BM31" s="12"/>
      <c r="BN31" s="12"/>
    </row>
    <row r="32" spans="1:66" s="1" customFormat="1">
      <c r="A32" s="574" t="s">
        <v>180</v>
      </c>
      <c r="B32" s="54" t="s">
        <v>170</v>
      </c>
      <c r="C32" s="523" t="s">
        <v>153</v>
      </c>
      <c r="D32" s="575" t="s">
        <v>47</v>
      </c>
      <c r="E32" s="12"/>
      <c r="F32" s="404">
        <v>0</v>
      </c>
      <c r="G32" s="1212" t="s">
        <v>70</v>
      </c>
      <c r="H32" s="1217">
        <v>0</v>
      </c>
      <c r="I32" s="409" t="s">
        <v>70</v>
      </c>
      <c r="J32" s="404">
        <v>0</v>
      </c>
      <c r="K32" s="409" t="s">
        <v>70</v>
      </c>
      <c r="L32" s="404">
        <v>0</v>
      </c>
      <c r="M32" s="409" t="s">
        <v>70</v>
      </c>
      <c r="N32" s="404">
        <v>0</v>
      </c>
      <c r="O32" s="409" t="s">
        <v>70</v>
      </c>
      <c r="P32" s="404">
        <v>0</v>
      </c>
      <c r="Q32" s="409" t="s">
        <v>70</v>
      </c>
      <c r="R32" s="404">
        <v>0</v>
      </c>
      <c r="S32" s="409" t="s">
        <v>70</v>
      </c>
      <c r="T32" s="404">
        <v>0</v>
      </c>
      <c r="U32" s="409" t="s">
        <v>70</v>
      </c>
      <c r="V32" s="404">
        <v>0</v>
      </c>
      <c r="W32" s="409" t="s">
        <v>70</v>
      </c>
      <c r="X32" s="404">
        <v>0</v>
      </c>
      <c r="Y32" s="409" t="s">
        <v>70</v>
      </c>
      <c r="Z32" s="404">
        <v>0</v>
      </c>
      <c r="AA32" s="409" t="s">
        <v>70</v>
      </c>
      <c r="AB32" s="404">
        <v>0</v>
      </c>
      <c r="AC32" s="409" t="s">
        <v>70</v>
      </c>
      <c r="AD32" s="404">
        <v>0</v>
      </c>
      <c r="AE32" s="409" t="s">
        <v>70</v>
      </c>
      <c r="AF32" s="404">
        <v>0</v>
      </c>
      <c r="AG32" s="409" t="s">
        <v>70</v>
      </c>
      <c r="AH32" s="404">
        <v>0</v>
      </c>
      <c r="AI32" s="409" t="s">
        <v>70</v>
      </c>
      <c r="AJ32" s="404">
        <v>0</v>
      </c>
      <c r="AK32" s="409" t="s">
        <v>70</v>
      </c>
      <c r="AL32" s="404">
        <v>0.112</v>
      </c>
      <c r="AM32" s="379" t="s">
        <v>161</v>
      </c>
      <c r="AN32" s="404">
        <v>0</v>
      </c>
      <c r="AO32" s="409" t="s">
        <v>70</v>
      </c>
      <c r="AP32" s="404">
        <v>5.8000000000000003E-2</v>
      </c>
      <c r="AQ32" s="379" t="s">
        <v>161</v>
      </c>
      <c r="AR32" s="404">
        <v>0.10100000000000001</v>
      </c>
      <c r="AS32" s="379" t="s">
        <v>161</v>
      </c>
      <c r="AT32" s="404">
        <v>9.8000000000000004E-2</v>
      </c>
      <c r="AU32" s="379" t="s">
        <v>161</v>
      </c>
      <c r="AV32" s="1235"/>
      <c r="AW32" s="452"/>
      <c r="AX32" s="577"/>
      <c r="AY32" s="251"/>
      <c r="AZ32" s="576"/>
      <c r="BA32" s="251"/>
      <c r="BB32" s="577"/>
      <c r="BC32" s="578"/>
      <c r="BD32" s="579">
        <f t="shared" si="1"/>
        <v>0.36899999999999999</v>
      </c>
      <c r="BE32" s="342" t="s">
        <v>161</v>
      </c>
      <c r="BF32" s="23"/>
      <c r="BG32" s="12"/>
      <c r="BH32" s="12"/>
      <c r="BI32" s="12"/>
      <c r="BJ32" s="12"/>
      <c r="BK32" s="744"/>
      <c r="BL32" s="12"/>
      <c r="BM32" s="12"/>
      <c r="BN32" s="12"/>
    </row>
    <row r="33" spans="1:66" s="1" customFormat="1">
      <c r="A33" s="574" t="s">
        <v>181</v>
      </c>
      <c r="B33" s="54" t="s">
        <v>182</v>
      </c>
      <c r="C33" s="523" t="s">
        <v>153</v>
      </c>
      <c r="D33" s="575" t="s">
        <v>164</v>
      </c>
      <c r="E33" s="12"/>
      <c r="F33" s="585">
        <f>F30+F31+F32</f>
        <v>8.2000000000000003E-2</v>
      </c>
      <c r="G33" s="1212" t="s">
        <v>155</v>
      </c>
      <c r="H33" s="1214">
        <f t="shared" ref="H33" si="2">H30+H31+H32</f>
        <v>0.38400000000000001</v>
      </c>
      <c r="I33" s="409" t="s">
        <v>155</v>
      </c>
      <c r="J33" s="1214">
        <f>J30+J31+J32</f>
        <v>2.7530000000000006</v>
      </c>
      <c r="K33" s="409" t="s">
        <v>155</v>
      </c>
      <c r="L33" s="1214">
        <f t="shared" ref="L33" si="3">L30+L31+L32</f>
        <v>1.1020000000000001</v>
      </c>
      <c r="M33" s="409" t="s">
        <v>155</v>
      </c>
      <c r="N33" s="1229">
        <f t="shared" ref="N33" si="4">N30+N31+N32</f>
        <v>0.65500000000000003</v>
      </c>
      <c r="O33" s="409" t="s">
        <v>155</v>
      </c>
      <c r="P33" s="1229">
        <f t="shared" ref="P33" si="5">P30+P31+P32</f>
        <v>0.40100000000000002</v>
      </c>
      <c r="Q33" s="409" t="s">
        <v>155</v>
      </c>
      <c r="R33" s="1229">
        <f t="shared" ref="R33" si="6">R30+R31+R32</f>
        <v>0.44900000000000001</v>
      </c>
      <c r="S33" s="409" t="s">
        <v>155</v>
      </c>
      <c r="T33" s="1229">
        <f t="shared" ref="T33" si="7">T30+T31+T32</f>
        <v>0.90300000000000014</v>
      </c>
      <c r="U33" s="409" t="s">
        <v>155</v>
      </c>
      <c r="V33" s="1229">
        <f t="shared" ref="V33" si="8">V30+V31+V32</f>
        <v>0.67200000000000004</v>
      </c>
      <c r="W33" s="409" t="s">
        <v>155</v>
      </c>
      <c r="X33" s="1229">
        <f t="shared" ref="X33" si="9">X30+X31+X32</f>
        <v>0.92</v>
      </c>
      <c r="Y33" s="409" t="s">
        <v>155</v>
      </c>
      <c r="Z33" s="1229">
        <f t="shared" ref="Z33" si="10">Z30+Z31+Z32</f>
        <v>13.218</v>
      </c>
      <c r="AA33" s="409" t="s">
        <v>155</v>
      </c>
      <c r="AB33" s="1229">
        <f t="shared" ref="AB33" si="11">AB30+AB31+AB32</f>
        <v>1.655</v>
      </c>
      <c r="AC33" s="409" t="s">
        <v>155</v>
      </c>
      <c r="AD33" s="1229">
        <f t="shared" ref="AD33" si="12">AD30+AD31+AD32</f>
        <v>0.9890000000000001</v>
      </c>
      <c r="AE33" s="409" t="s">
        <v>155</v>
      </c>
      <c r="AF33" s="1229">
        <f t="shared" ref="AF33" si="13">AF30+AF31+AF32</f>
        <v>0.5</v>
      </c>
      <c r="AG33" s="409" t="s">
        <v>155</v>
      </c>
      <c r="AH33" s="1229">
        <f t="shared" ref="AH33" si="14">AH30+AH31+AH32</f>
        <v>0.57200000000000006</v>
      </c>
      <c r="AI33" s="409" t="s">
        <v>155</v>
      </c>
      <c r="AJ33" s="1229">
        <f t="shared" ref="AJ33" si="15">AJ30+AJ31+AJ32</f>
        <v>4.8170000000000002</v>
      </c>
      <c r="AK33" s="409" t="s">
        <v>155</v>
      </c>
      <c r="AL33" s="1229">
        <f t="shared" ref="AL33" si="16">AL30+AL31+AL32</f>
        <v>5.2679999999999998</v>
      </c>
      <c r="AM33" s="409" t="s">
        <v>155</v>
      </c>
      <c r="AN33" s="1178">
        <f t="shared" ref="AN33" si="17">AN30+AN31+AN32</f>
        <v>0</v>
      </c>
      <c r="AO33" s="409" t="s">
        <v>70</v>
      </c>
      <c r="AP33" s="1229">
        <f t="shared" ref="AP33" si="18">AP30+AP31+AP32</f>
        <v>3.7169999999999996</v>
      </c>
      <c r="AQ33" s="409" t="s">
        <v>155</v>
      </c>
      <c r="AR33" s="1229">
        <f t="shared" ref="AR33" si="19">AR30+AR31+AR32</f>
        <v>2.4870000000000001</v>
      </c>
      <c r="AS33" s="409" t="s">
        <v>155</v>
      </c>
      <c r="AT33" s="1229">
        <f t="shared" ref="AT33" si="20">AT30+AT31+AT32</f>
        <v>2.1959999999999997</v>
      </c>
      <c r="AU33" s="379" t="s">
        <v>155</v>
      </c>
      <c r="AV33" s="1236">
        <f>AV30+AV31+AV32</f>
        <v>0</v>
      </c>
      <c r="AW33" s="1237"/>
      <c r="AX33" s="1230">
        <f>AX30+AX31+AX32</f>
        <v>0</v>
      </c>
      <c r="AY33" s="1231"/>
      <c r="AZ33" s="1232">
        <f>AZ30+AZ31+AZ32</f>
        <v>0</v>
      </c>
      <c r="BA33" s="1231"/>
      <c r="BB33" s="1232">
        <f>BB30+BB31+BB32</f>
        <v>0</v>
      </c>
      <c r="BC33" s="1233"/>
      <c r="BD33" s="1232">
        <f t="shared" si="1"/>
        <v>43.74</v>
      </c>
      <c r="BE33" s="375" t="s">
        <v>155</v>
      </c>
      <c r="BF33" s="23"/>
      <c r="BG33" s="12"/>
      <c r="BH33" s="12"/>
      <c r="BI33" s="12"/>
      <c r="BJ33" s="12"/>
      <c r="BK33" s="744"/>
      <c r="BL33" s="12"/>
      <c r="BM33" s="12"/>
      <c r="BN33" s="12"/>
    </row>
    <row r="34" spans="1:66" s="1" customFormat="1">
      <c r="A34" s="580" t="s">
        <v>183</v>
      </c>
      <c r="B34" s="105" t="s">
        <v>184</v>
      </c>
      <c r="C34" s="510" t="s">
        <v>153</v>
      </c>
      <c r="D34" s="581" t="s">
        <v>47</v>
      </c>
      <c r="E34" s="12"/>
      <c r="F34" s="1270">
        <v>0</v>
      </c>
      <c r="G34" s="1389" t="s">
        <v>185</v>
      </c>
      <c r="H34" s="1218">
        <v>1E-3</v>
      </c>
      <c r="I34" s="411" t="s">
        <v>186</v>
      </c>
      <c r="J34" s="1390">
        <v>0</v>
      </c>
      <c r="K34" s="407" t="s">
        <v>185</v>
      </c>
      <c r="L34" s="1390">
        <v>0</v>
      </c>
      <c r="M34" s="407" t="s">
        <v>70</v>
      </c>
      <c r="N34" s="1390">
        <v>0</v>
      </c>
      <c r="O34" s="407" t="s">
        <v>70</v>
      </c>
      <c r="P34" s="1390">
        <v>0</v>
      </c>
      <c r="Q34" s="407" t="s">
        <v>70</v>
      </c>
      <c r="R34" s="1390">
        <v>0</v>
      </c>
      <c r="S34" s="407" t="s">
        <v>185</v>
      </c>
      <c r="T34" s="406">
        <v>2E-3</v>
      </c>
      <c r="U34" s="407" t="s">
        <v>186</v>
      </c>
      <c r="V34" s="1390">
        <v>0</v>
      </c>
      <c r="W34" s="407" t="s">
        <v>185</v>
      </c>
      <c r="X34" s="1390">
        <v>0</v>
      </c>
      <c r="Y34" s="407" t="s">
        <v>185</v>
      </c>
      <c r="Z34" s="1390">
        <v>0</v>
      </c>
      <c r="AA34" s="407" t="s">
        <v>185</v>
      </c>
      <c r="AB34" s="1390">
        <v>0</v>
      </c>
      <c r="AC34" s="407" t="s">
        <v>185</v>
      </c>
      <c r="AD34" s="1390">
        <v>0</v>
      </c>
      <c r="AE34" s="407" t="s">
        <v>70</v>
      </c>
      <c r="AF34" s="1390">
        <v>0</v>
      </c>
      <c r="AG34" s="407" t="s">
        <v>70</v>
      </c>
      <c r="AH34" s="1390">
        <v>0</v>
      </c>
      <c r="AI34" s="407" t="s">
        <v>185</v>
      </c>
      <c r="AJ34" s="1390">
        <v>0</v>
      </c>
      <c r="AK34" s="407" t="s">
        <v>185</v>
      </c>
      <c r="AL34" s="1390">
        <v>0</v>
      </c>
      <c r="AM34" s="407" t="s">
        <v>70</v>
      </c>
      <c r="AN34" s="1390">
        <v>0</v>
      </c>
      <c r="AO34" s="407" t="s">
        <v>70</v>
      </c>
      <c r="AP34" s="406">
        <v>0.495</v>
      </c>
      <c r="AQ34" s="407" t="s">
        <v>186</v>
      </c>
      <c r="AR34" s="1390">
        <v>0</v>
      </c>
      <c r="AS34" s="407" t="s">
        <v>70</v>
      </c>
      <c r="AT34" s="406">
        <v>5.3999999999999999E-2</v>
      </c>
      <c r="AU34" s="407" t="s">
        <v>186</v>
      </c>
      <c r="AV34" s="1238"/>
      <c r="AW34" s="286"/>
      <c r="AX34" s="587"/>
      <c r="AY34" s="536"/>
      <c r="AZ34" s="587"/>
      <c r="BA34" s="536"/>
      <c r="BB34" s="587"/>
      <c r="BC34" s="536"/>
      <c r="BD34" s="588">
        <f t="shared" si="1"/>
        <v>0.55200000000000005</v>
      </c>
      <c r="BE34" s="376" t="s">
        <v>186</v>
      </c>
      <c r="BF34" s="23"/>
      <c r="BG34" s="12"/>
      <c r="BH34" s="12"/>
      <c r="BI34" s="12"/>
      <c r="BJ34" s="12"/>
      <c r="BK34" s="744"/>
      <c r="BL34" s="12"/>
      <c r="BM34" s="12"/>
      <c r="BN34" s="12"/>
    </row>
    <row r="35" spans="1:66" ht="15" customHeight="1">
      <c r="A35" s="40"/>
      <c r="F35" s="12"/>
      <c r="G35" s="377"/>
      <c r="H35" s="12"/>
      <c r="I35" s="377"/>
      <c r="J35" s="12"/>
      <c r="K35" s="377"/>
      <c r="L35" s="12"/>
      <c r="M35" s="377"/>
      <c r="N35" s="12"/>
      <c r="O35" s="377"/>
      <c r="P35" s="12"/>
      <c r="Q35" s="377"/>
      <c r="R35" s="12"/>
      <c r="S35" s="377"/>
      <c r="T35" s="12"/>
      <c r="U35" s="377"/>
      <c r="V35" s="12"/>
      <c r="W35" s="377"/>
      <c r="X35" s="12"/>
      <c r="Y35" s="377"/>
      <c r="Z35" s="12"/>
      <c r="AA35" s="377"/>
      <c r="AB35" s="12"/>
      <c r="AC35" s="377"/>
      <c r="AD35" s="12"/>
      <c r="AE35" s="377"/>
      <c r="AF35" s="12"/>
      <c r="AG35" s="377"/>
      <c r="AH35" s="12"/>
      <c r="AI35" s="377"/>
      <c r="AJ35" s="12"/>
      <c r="AK35" s="377"/>
      <c r="AL35" s="12"/>
      <c r="AM35" s="377"/>
      <c r="AN35" s="12"/>
      <c r="AO35" s="377"/>
      <c r="AP35" s="12"/>
      <c r="AQ35" s="377"/>
      <c r="AR35" s="12"/>
      <c r="AS35" s="377"/>
      <c r="AT35" s="12"/>
      <c r="AU35" s="377"/>
      <c r="AV35" s="12"/>
      <c r="AW35" s="12"/>
      <c r="AX35" s="12"/>
      <c r="AY35" s="12"/>
      <c r="AZ35" s="12"/>
      <c r="BA35" s="12"/>
      <c r="BB35" s="12"/>
      <c r="BC35" s="12"/>
      <c r="BE35" s="377"/>
    </row>
    <row r="36" spans="1:66" ht="18">
      <c r="A36" s="13"/>
      <c r="B36" s="27" t="s">
        <v>187</v>
      </c>
      <c r="C36" s="49"/>
      <c r="D36" s="16"/>
      <c r="E36" s="12"/>
      <c r="F36" s="12"/>
      <c r="G36" s="317"/>
      <c r="H36" s="12"/>
      <c r="I36" s="317"/>
      <c r="J36" s="12"/>
      <c r="K36" s="317"/>
      <c r="L36" s="12"/>
      <c r="M36" s="317"/>
      <c r="N36" s="12"/>
      <c r="O36" s="317"/>
      <c r="P36" s="12"/>
      <c r="Q36" s="317"/>
      <c r="R36" s="12"/>
      <c r="S36" s="317"/>
      <c r="T36" s="12"/>
      <c r="U36" s="317"/>
      <c r="V36" s="12"/>
      <c r="W36" s="317"/>
      <c r="X36" s="12"/>
      <c r="Y36" s="317"/>
      <c r="Z36" s="12"/>
      <c r="AA36" s="317"/>
      <c r="AB36" s="12"/>
      <c r="AC36" s="317"/>
      <c r="AD36" s="12"/>
      <c r="AE36" s="317"/>
      <c r="AF36" s="12"/>
      <c r="AG36" s="317"/>
      <c r="AH36" s="12"/>
      <c r="AI36" s="317"/>
      <c r="AJ36" s="12"/>
      <c r="AK36" s="317"/>
      <c r="AL36" s="12"/>
      <c r="AM36" s="317"/>
      <c r="AN36" s="12"/>
      <c r="AO36" s="317"/>
      <c r="AP36" s="12"/>
      <c r="AQ36" s="317"/>
      <c r="AR36" s="12"/>
      <c r="AS36" s="317"/>
      <c r="AT36" s="12"/>
      <c r="AU36" s="317"/>
      <c r="AV36" s="12"/>
      <c r="AW36" s="12"/>
      <c r="AX36" s="12"/>
      <c r="AY36" s="12"/>
      <c r="AZ36" s="12"/>
      <c r="BA36" s="12"/>
      <c r="BB36" s="12"/>
      <c r="BC36" s="12"/>
      <c r="BE36" s="317"/>
    </row>
    <row r="37" spans="1:66" s="1" customFormat="1">
      <c r="A37" s="561" t="s">
        <v>188</v>
      </c>
      <c r="B37" s="106" t="s">
        <v>152</v>
      </c>
      <c r="C37" s="562" t="s">
        <v>153</v>
      </c>
      <c r="D37" s="563" t="s">
        <v>47</v>
      </c>
      <c r="E37" s="12"/>
      <c r="F37" s="1193">
        <v>0</v>
      </c>
      <c r="G37" s="1194" t="s">
        <v>70</v>
      </c>
      <c r="H37" s="1180">
        <v>0.14199999999999999</v>
      </c>
      <c r="I37" s="346" t="s">
        <v>155</v>
      </c>
      <c r="J37" s="363">
        <v>3.84</v>
      </c>
      <c r="K37" s="346" t="s">
        <v>155</v>
      </c>
      <c r="L37" s="363">
        <v>0.95099999999999996</v>
      </c>
      <c r="M37" s="346" t="s">
        <v>155</v>
      </c>
      <c r="N37" s="363">
        <v>0</v>
      </c>
      <c r="O37" s="346" t="s">
        <v>70</v>
      </c>
      <c r="P37" s="363">
        <v>0</v>
      </c>
      <c r="Q37" s="346" t="s">
        <v>70</v>
      </c>
      <c r="R37" s="363">
        <v>0</v>
      </c>
      <c r="S37" s="346" t="s">
        <v>70</v>
      </c>
      <c r="T37" s="363">
        <v>3.0529999999999999</v>
      </c>
      <c r="U37" s="346" t="s">
        <v>155</v>
      </c>
      <c r="V37" s="363">
        <v>0</v>
      </c>
      <c r="W37" s="346" t="s">
        <v>70</v>
      </c>
      <c r="X37" s="363">
        <v>0</v>
      </c>
      <c r="Y37" s="346" t="s">
        <v>70</v>
      </c>
      <c r="Z37" s="363">
        <v>2.6619999999999999</v>
      </c>
      <c r="AA37" s="346" t="s">
        <v>155</v>
      </c>
      <c r="AB37" s="363">
        <v>0.84499999999999997</v>
      </c>
      <c r="AC37" s="346" t="s">
        <v>155</v>
      </c>
      <c r="AD37" s="363">
        <v>0</v>
      </c>
      <c r="AE37" s="346" t="s">
        <v>70</v>
      </c>
      <c r="AF37" s="363">
        <v>0</v>
      </c>
      <c r="AG37" s="346" t="s">
        <v>70</v>
      </c>
      <c r="AH37" s="363">
        <v>0</v>
      </c>
      <c r="AI37" s="346" t="s">
        <v>70</v>
      </c>
      <c r="AJ37" s="363">
        <v>1.754</v>
      </c>
      <c r="AK37" s="346" t="s">
        <v>155</v>
      </c>
      <c r="AL37" s="363">
        <v>2.6960000000000002</v>
      </c>
      <c r="AM37" s="346" t="s">
        <v>186</v>
      </c>
      <c r="AN37" s="363">
        <v>15.423</v>
      </c>
      <c r="AO37" s="346" t="s">
        <v>155</v>
      </c>
      <c r="AP37" s="363">
        <v>1.893</v>
      </c>
      <c r="AQ37" s="346" t="s">
        <v>155</v>
      </c>
      <c r="AR37" s="363">
        <v>0</v>
      </c>
      <c r="AS37" s="346" t="s">
        <v>70</v>
      </c>
      <c r="AT37" s="363">
        <v>0</v>
      </c>
      <c r="AU37" s="346" t="s">
        <v>70</v>
      </c>
      <c r="AV37" s="589"/>
      <c r="AW37" s="415"/>
      <c r="AX37" s="589"/>
      <c r="AY37" s="415"/>
      <c r="AZ37" s="589"/>
      <c r="BA37" s="415"/>
      <c r="BB37" s="589"/>
      <c r="BC37" s="415"/>
      <c r="BD37" s="590">
        <f>F37+H37+J37+L37+N37+P37+R37+T37+V37+X37+Z37+AB37+AD37+AF37+AH37+AJ37+AL37+AN37+AP37+AR37+AT37+AV37+AX37+AZ37+BB37</f>
        <v>33.259</v>
      </c>
      <c r="BE37" s="346" t="s">
        <v>155</v>
      </c>
      <c r="BF37" s="23"/>
      <c r="BG37" s="12"/>
      <c r="BH37" s="12"/>
      <c r="BI37" s="12"/>
      <c r="BJ37" s="12"/>
      <c r="BK37" s="744"/>
      <c r="BL37" s="12"/>
      <c r="BM37" s="12"/>
      <c r="BN37" s="12"/>
    </row>
    <row r="38" spans="1:66" s="1" customFormat="1">
      <c r="A38" s="568" t="s">
        <v>189</v>
      </c>
      <c r="B38" s="54" t="s">
        <v>157</v>
      </c>
      <c r="C38" s="523" t="s">
        <v>153</v>
      </c>
      <c r="D38" s="569" t="s">
        <v>47</v>
      </c>
      <c r="E38" s="12"/>
      <c r="F38" s="1195">
        <v>0</v>
      </c>
      <c r="G38" s="1196" t="s">
        <v>70</v>
      </c>
      <c r="H38" s="1181">
        <v>1.4E-2</v>
      </c>
      <c r="I38" s="342" t="s">
        <v>52</v>
      </c>
      <c r="J38" s="364">
        <v>0.14699999999999999</v>
      </c>
      <c r="K38" s="342" t="s">
        <v>52</v>
      </c>
      <c r="L38" s="364">
        <v>0.14099999999999999</v>
      </c>
      <c r="M38" s="342" t="s">
        <v>52</v>
      </c>
      <c r="N38" s="364">
        <v>0</v>
      </c>
      <c r="O38" s="342" t="s">
        <v>70</v>
      </c>
      <c r="P38" s="364">
        <v>0</v>
      </c>
      <c r="Q38" s="342" t="s">
        <v>70</v>
      </c>
      <c r="R38" s="364">
        <v>0</v>
      </c>
      <c r="S38" s="342" t="s">
        <v>70</v>
      </c>
      <c r="T38" s="364">
        <v>0.14299999999999999</v>
      </c>
      <c r="U38" s="342" t="s">
        <v>52</v>
      </c>
      <c r="V38" s="364">
        <v>0</v>
      </c>
      <c r="W38" s="342" t="s">
        <v>70</v>
      </c>
      <c r="X38" s="364">
        <v>0</v>
      </c>
      <c r="Y38" s="342" t="s">
        <v>70</v>
      </c>
      <c r="Z38" s="364">
        <v>0.26400000000000001</v>
      </c>
      <c r="AA38" s="342" t="s">
        <v>52</v>
      </c>
      <c r="AB38" s="364">
        <v>8.1000000000000003E-2</v>
      </c>
      <c r="AC38" s="342" t="s">
        <v>52</v>
      </c>
      <c r="AD38" s="364">
        <v>0</v>
      </c>
      <c r="AE38" s="342" t="s">
        <v>70</v>
      </c>
      <c r="AF38" s="364">
        <v>0</v>
      </c>
      <c r="AG38" s="342" t="s">
        <v>70</v>
      </c>
      <c r="AH38" s="364">
        <v>0</v>
      </c>
      <c r="AI38" s="342" t="s">
        <v>70</v>
      </c>
      <c r="AJ38" s="364">
        <v>6.8000000000000005E-2</v>
      </c>
      <c r="AK38" s="342" t="s">
        <v>52</v>
      </c>
      <c r="AL38" s="364">
        <v>0</v>
      </c>
      <c r="AM38" s="342" t="s">
        <v>70</v>
      </c>
      <c r="AN38" s="364">
        <v>0.32300000000000001</v>
      </c>
      <c r="AO38" s="342" t="s">
        <v>161</v>
      </c>
      <c r="AP38" s="364">
        <v>0.17899999999999999</v>
      </c>
      <c r="AQ38" s="342" t="s">
        <v>52</v>
      </c>
      <c r="AR38" s="364">
        <v>0</v>
      </c>
      <c r="AS38" s="342" t="s">
        <v>70</v>
      </c>
      <c r="AT38" s="364">
        <v>0</v>
      </c>
      <c r="AU38" s="342" t="s">
        <v>70</v>
      </c>
      <c r="AV38" s="591"/>
      <c r="AW38" s="416"/>
      <c r="AX38" s="591"/>
      <c r="AY38" s="416"/>
      <c r="AZ38" s="591"/>
      <c r="BA38" s="416"/>
      <c r="BB38" s="591"/>
      <c r="BC38" s="416"/>
      <c r="BD38" s="586">
        <f t="shared" ref="BD38:BD43" si="21">F38+H38+J38+L38+N38+P38+R38+T38+V38+X38+Z38+AB38+AD38+AF38+AH38+AJ38+AL38+AN38+AP38+AR38+AT38+AV38+AX38+AZ38+BB38</f>
        <v>1.3599999999999999</v>
      </c>
      <c r="BE38" s="342" t="s">
        <v>52</v>
      </c>
      <c r="BF38" s="23"/>
      <c r="BG38" s="12"/>
      <c r="BH38" s="12"/>
      <c r="BI38" s="12"/>
      <c r="BJ38" s="12"/>
      <c r="BK38" s="744"/>
      <c r="BL38" s="12"/>
      <c r="BM38" s="12"/>
      <c r="BN38" s="12"/>
    </row>
    <row r="39" spans="1:66" s="1" customFormat="1">
      <c r="A39" s="568" t="s">
        <v>190</v>
      </c>
      <c r="B39" s="54" t="s">
        <v>159</v>
      </c>
      <c r="C39" s="523" t="s">
        <v>153</v>
      </c>
      <c r="D39" s="569" t="s">
        <v>47</v>
      </c>
      <c r="E39" s="12"/>
      <c r="F39" s="1195">
        <v>0</v>
      </c>
      <c r="G39" s="1196" t="s">
        <v>70</v>
      </c>
      <c r="H39" s="1181">
        <v>-3.3000000000000002E-2</v>
      </c>
      <c r="I39" s="342" t="s">
        <v>161</v>
      </c>
      <c r="J39" s="364">
        <v>-1.2999999999999999E-2</v>
      </c>
      <c r="K39" s="342" t="s">
        <v>161</v>
      </c>
      <c r="L39" s="364">
        <v>4.0000000000000001E-3</v>
      </c>
      <c r="M39" s="342" t="s">
        <v>161</v>
      </c>
      <c r="N39" s="364">
        <v>0</v>
      </c>
      <c r="O39" s="342" t="s">
        <v>70</v>
      </c>
      <c r="P39" s="364">
        <v>0</v>
      </c>
      <c r="Q39" s="342" t="s">
        <v>70</v>
      </c>
      <c r="R39" s="364">
        <v>0</v>
      </c>
      <c r="S39" s="342" t="s">
        <v>70</v>
      </c>
      <c r="T39" s="364">
        <v>0</v>
      </c>
      <c r="U39" s="342" t="s">
        <v>70</v>
      </c>
      <c r="V39" s="364">
        <v>0</v>
      </c>
      <c r="W39" s="342" t="s">
        <v>70</v>
      </c>
      <c r="X39" s="364">
        <v>0</v>
      </c>
      <c r="Y39" s="342" t="s">
        <v>70</v>
      </c>
      <c r="Z39" s="364">
        <v>1.2999999999999999E-2</v>
      </c>
      <c r="AA39" s="342" t="s">
        <v>161</v>
      </c>
      <c r="AB39" s="364">
        <v>0</v>
      </c>
      <c r="AC39" s="342" t="s">
        <v>70</v>
      </c>
      <c r="AD39" s="364">
        <v>0</v>
      </c>
      <c r="AE39" s="342" t="s">
        <v>70</v>
      </c>
      <c r="AF39" s="364">
        <v>0</v>
      </c>
      <c r="AG39" s="342" t="s">
        <v>70</v>
      </c>
      <c r="AH39" s="364">
        <v>0</v>
      </c>
      <c r="AI39" s="342" t="s">
        <v>70</v>
      </c>
      <c r="AJ39" s="364">
        <v>8.9999999999999993E-3</v>
      </c>
      <c r="AK39" s="342" t="s">
        <v>161</v>
      </c>
      <c r="AL39" s="364">
        <v>5.0000000000000001E-3</v>
      </c>
      <c r="AM39" s="342" t="s">
        <v>161</v>
      </c>
      <c r="AN39" s="364">
        <v>8.5999999999999993E-2</v>
      </c>
      <c r="AO39" s="342" t="s">
        <v>161</v>
      </c>
      <c r="AP39" s="364">
        <v>2.8000000000000001E-2</v>
      </c>
      <c r="AQ39" s="342" t="s">
        <v>161</v>
      </c>
      <c r="AR39" s="364">
        <v>0</v>
      </c>
      <c r="AS39" s="342" t="s">
        <v>70</v>
      </c>
      <c r="AT39" s="364">
        <v>0</v>
      </c>
      <c r="AU39" s="342" t="s">
        <v>70</v>
      </c>
      <c r="AV39" s="591"/>
      <c r="AW39" s="416"/>
      <c r="AX39" s="591"/>
      <c r="AY39" s="416"/>
      <c r="AZ39" s="591"/>
      <c r="BA39" s="416"/>
      <c r="BB39" s="591"/>
      <c r="BC39" s="416"/>
      <c r="BD39" s="586">
        <f t="shared" si="21"/>
        <v>9.8999999999999991E-2</v>
      </c>
      <c r="BE39" s="342" t="s">
        <v>161</v>
      </c>
      <c r="BF39" s="23"/>
      <c r="BG39" s="12"/>
      <c r="BH39" s="12"/>
      <c r="BI39" s="12"/>
      <c r="BJ39" s="12"/>
      <c r="BK39" s="744"/>
      <c r="BL39" s="12"/>
      <c r="BM39" s="12"/>
      <c r="BN39" s="12"/>
    </row>
    <row r="40" spans="1:66" s="1" customFormat="1">
      <c r="A40" s="568" t="s">
        <v>191</v>
      </c>
      <c r="B40" s="54" t="s">
        <v>163</v>
      </c>
      <c r="C40" s="523" t="s">
        <v>153</v>
      </c>
      <c r="D40" s="569" t="s">
        <v>164</v>
      </c>
      <c r="E40" s="12"/>
      <c r="F40" s="1219">
        <f>F37+F38+F39</f>
        <v>0</v>
      </c>
      <c r="G40" s="1196" t="s">
        <v>70</v>
      </c>
      <c r="H40" s="586">
        <f>H37+H38+H39</f>
        <v>0.123</v>
      </c>
      <c r="I40" s="342" t="s">
        <v>155</v>
      </c>
      <c r="J40" s="573">
        <f>J37+J38+J39</f>
        <v>3.9739999999999998</v>
      </c>
      <c r="K40" s="342" t="s">
        <v>155</v>
      </c>
      <c r="L40" s="573">
        <f>L37+L38+L39</f>
        <v>1.0959999999999999</v>
      </c>
      <c r="M40" s="342" t="s">
        <v>155</v>
      </c>
      <c r="N40" s="1219">
        <f>N37+N38+N39</f>
        <v>0</v>
      </c>
      <c r="O40" s="342" t="s">
        <v>70</v>
      </c>
      <c r="P40" s="1219">
        <f>P37+P38+P39</f>
        <v>0</v>
      </c>
      <c r="Q40" s="342" t="s">
        <v>70</v>
      </c>
      <c r="R40" s="1219">
        <f>R37+R38+R39</f>
        <v>0</v>
      </c>
      <c r="S40" s="342" t="s">
        <v>70</v>
      </c>
      <c r="T40" s="573">
        <f>T37+T38+T39</f>
        <v>3.1959999999999997</v>
      </c>
      <c r="U40" s="342" t="s">
        <v>155</v>
      </c>
      <c r="V40" s="1219">
        <f>V37+V38+V39</f>
        <v>0</v>
      </c>
      <c r="W40" s="342" t="s">
        <v>70</v>
      </c>
      <c r="X40" s="1219">
        <f>X37+X38+X39</f>
        <v>0</v>
      </c>
      <c r="Y40" s="342" t="s">
        <v>70</v>
      </c>
      <c r="Z40" s="573">
        <f>Z37+Z38+Z39</f>
        <v>2.9390000000000001</v>
      </c>
      <c r="AA40" s="342" t="s">
        <v>155</v>
      </c>
      <c r="AB40" s="573">
        <f>AB37+AB38+AB39</f>
        <v>0.92599999999999993</v>
      </c>
      <c r="AC40" s="342" t="s">
        <v>155</v>
      </c>
      <c r="AD40" s="1219">
        <f>AD37+AD38+AD39</f>
        <v>0</v>
      </c>
      <c r="AE40" s="342" t="s">
        <v>70</v>
      </c>
      <c r="AF40" s="1219">
        <f>AF37+AF38+AF39</f>
        <v>0</v>
      </c>
      <c r="AG40" s="342" t="s">
        <v>70</v>
      </c>
      <c r="AH40" s="1219">
        <f>AH37+AH38+AH39</f>
        <v>0</v>
      </c>
      <c r="AI40" s="342" t="s">
        <v>70</v>
      </c>
      <c r="AJ40" s="573">
        <f>AJ37+AJ38+AJ39</f>
        <v>1.831</v>
      </c>
      <c r="AK40" s="342" t="s">
        <v>155</v>
      </c>
      <c r="AL40" s="573">
        <f>AL37+AL38+AL39</f>
        <v>2.7010000000000001</v>
      </c>
      <c r="AM40" s="342" t="s">
        <v>186</v>
      </c>
      <c r="AN40" s="573">
        <f>AN37+AN38+AN39</f>
        <v>15.832000000000001</v>
      </c>
      <c r="AO40" s="342" t="s">
        <v>155</v>
      </c>
      <c r="AP40" s="573">
        <f>AP37+AP38+AP39</f>
        <v>2.1</v>
      </c>
      <c r="AQ40" s="342" t="s">
        <v>155</v>
      </c>
      <c r="AR40" s="1219">
        <f>AR37+AR38+AR39</f>
        <v>0</v>
      </c>
      <c r="AS40" s="342" t="s">
        <v>70</v>
      </c>
      <c r="AT40" s="1219">
        <f>AT37+AT38+AT39</f>
        <v>0</v>
      </c>
      <c r="AU40" s="342" t="s">
        <v>70</v>
      </c>
      <c r="AV40" s="573">
        <f>AV37+AV38+AV39</f>
        <v>0</v>
      </c>
      <c r="AW40" s="416"/>
      <c r="AX40" s="573">
        <f>AX37+AX38+AX39</f>
        <v>0</v>
      </c>
      <c r="AY40" s="416"/>
      <c r="AZ40" s="573">
        <f>AZ37+AZ38+AZ39</f>
        <v>0</v>
      </c>
      <c r="BA40" s="416"/>
      <c r="BB40" s="573">
        <f>BB37+BB38+BB39</f>
        <v>0</v>
      </c>
      <c r="BC40" s="416"/>
      <c r="BD40" s="586">
        <f t="shared" si="21"/>
        <v>34.717999999999996</v>
      </c>
      <c r="BE40" s="342" t="s">
        <v>155</v>
      </c>
      <c r="BF40" s="23"/>
      <c r="BG40" s="12"/>
      <c r="BH40" s="12"/>
      <c r="BI40" s="12"/>
      <c r="BJ40" s="12"/>
      <c r="BK40" s="744"/>
      <c r="BL40" s="12"/>
      <c r="BM40" s="12"/>
      <c r="BN40" s="12"/>
    </row>
    <row r="41" spans="1:66" s="1" customFormat="1">
      <c r="A41" s="568" t="s">
        <v>192</v>
      </c>
      <c r="B41" s="54" t="s">
        <v>166</v>
      </c>
      <c r="C41" s="523" t="s">
        <v>153</v>
      </c>
      <c r="D41" s="569" t="s">
        <v>47</v>
      </c>
      <c r="E41" s="12"/>
      <c r="F41" s="1195">
        <v>0</v>
      </c>
      <c r="G41" s="1197" t="s">
        <v>70</v>
      </c>
      <c r="H41" s="1181">
        <v>0.189</v>
      </c>
      <c r="I41" s="373" t="s">
        <v>168</v>
      </c>
      <c r="J41" s="364">
        <v>0.36699999999999999</v>
      </c>
      <c r="K41" s="373" t="s">
        <v>168</v>
      </c>
      <c r="L41" s="364">
        <v>0.57199999999999995</v>
      </c>
      <c r="M41" s="373" t="s">
        <v>168</v>
      </c>
      <c r="N41" s="364">
        <v>0</v>
      </c>
      <c r="O41" s="373" t="s">
        <v>70</v>
      </c>
      <c r="P41" s="364">
        <v>0</v>
      </c>
      <c r="Q41" s="373" t="s">
        <v>70</v>
      </c>
      <c r="R41" s="364">
        <v>0</v>
      </c>
      <c r="S41" s="373" t="s">
        <v>70</v>
      </c>
      <c r="T41" s="364">
        <v>0.34799999999999998</v>
      </c>
      <c r="U41" s="373" t="s">
        <v>168</v>
      </c>
      <c r="V41" s="364">
        <v>0</v>
      </c>
      <c r="W41" s="373" t="s">
        <v>70</v>
      </c>
      <c r="X41" s="364">
        <v>0</v>
      </c>
      <c r="Y41" s="373" t="s">
        <v>70</v>
      </c>
      <c r="Z41" s="364">
        <v>-7.0000000000000001E-3</v>
      </c>
      <c r="AA41" s="373" t="s">
        <v>168</v>
      </c>
      <c r="AB41" s="364">
        <v>8.9999999999999993E-3</v>
      </c>
      <c r="AC41" s="373" t="s">
        <v>168</v>
      </c>
      <c r="AD41" s="364">
        <v>0</v>
      </c>
      <c r="AE41" s="373" t="s">
        <v>70</v>
      </c>
      <c r="AF41" s="364">
        <v>0</v>
      </c>
      <c r="AG41" s="373" t="s">
        <v>70</v>
      </c>
      <c r="AH41" s="364">
        <v>0</v>
      </c>
      <c r="AI41" s="373" t="s">
        <v>70</v>
      </c>
      <c r="AJ41" s="364">
        <v>9.7000000000000003E-2</v>
      </c>
      <c r="AK41" s="373" t="s">
        <v>168</v>
      </c>
      <c r="AL41" s="364">
        <v>1.637</v>
      </c>
      <c r="AM41" s="373" t="s">
        <v>186</v>
      </c>
      <c r="AN41" s="364">
        <v>4.1230000000000002</v>
      </c>
      <c r="AO41" s="373" t="s">
        <v>168</v>
      </c>
      <c r="AP41" s="364">
        <v>2.7E-2</v>
      </c>
      <c r="AQ41" s="373" t="s">
        <v>168</v>
      </c>
      <c r="AR41" s="364">
        <v>0</v>
      </c>
      <c r="AS41" s="373" t="s">
        <v>70</v>
      </c>
      <c r="AT41" s="364">
        <v>0</v>
      </c>
      <c r="AU41" s="373" t="s">
        <v>70</v>
      </c>
      <c r="AV41" s="591"/>
      <c r="AW41" s="416"/>
      <c r="AX41" s="591"/>
      <c r="AY41" s="416"/>
      <c r="AZ41" s="591"/>
      <c r="BA41" s="416"/>
      <c r="BB41" s="591"/>
      <c r="BC41" s="416"/>
      <c r="BD41" s="586">
        <f t="shared" si="21"/>
        <v>7.3620000000000001</v>
      </c>
      <c r="BE41" s="342" t="s">
        <v>168</v>
      </c>
      <c r="BF41" s="23"/>
      <c r="BG41" s="12"/>
      <c r="BH41" s="12"/>
      <c r="BI41" s="12"/>
      <c r="BJ41" s="12"/>
      <c r="BK41" s="744"/>
      <c r="BL41" s="12"/>
      <c r="BM41" s="12"/>
      <c r="BN41" s="12"/>
    </row>
    <row r="42" spans="1:66" s="1" customFormat="1">
      <c r="A42" s="574" t="s">
        <v>193</v>
      </c>
      <c r="B42" s="54" t="s">
        <v>170</v>
      </c>
      <c r="C42" s="523" t="s">
        <v>153</v>
      </c>
      <c r="D42" s="575" t="s">
        <v>47</v>
      </c>
      <c r="E42" s="12"/>
      <c r="F42" s="1195">
        <v>0</v>
      </c>
      <c r="G42" s="1196" t="s">
        <v>70</v>
      </c>
      <c r="H42" s="1181">
        <v>0</v>
      </c>
      <c r="I42" s="342" t="s">
        <v>70</v>
      </c>
      <c r="J42" s="364">
        <v>0</v>
      </c>
      <c r="K42" s="342" t="s">
        <v>70</v>
      </c>
      <c r="L42" s="364">
        <v>0</v>
      </c>
      <c r="M42" s="342" t="s">
        <v>70</v>
      </c>
      <c r="N42" s="364">
        <v>0</v>
      </c>
      <c r="O42" s="342" t="s">
        <v>70</v>
      </c>
      <c r="P42" s="364">
        <v>0</v>
      </c>
      <c r="Q42" s="342" t="s">
        <v>70</v>
      </c>
      <c r="R42" s="364">
        <v>0</v>
      </c>
      <c r="S42" s="342" t="s">
        <v>70</v>
      </c>
      <c r="T42" s="364">
        <v>0</v>
      </c>
      <c r="U42" s="342" t="s">
        <v>70</v>
      </c>
      <c r="V42" s="364">
        <v>0</v>
      </c>
      <c r="W42" s="342" t="s">
        <v>70</v>
      </c>
      <c r="X42" s="364">
        <v>0</v>
      </c>
      <c r="Y42" s="342" t="s">
        <v>70</v>
      </c>
      <c r="Z42" s="364">
        <v>0</v>
      </c>
      <c r="AA42" s="342" t="s">
        <v>70</v>
      </c>
      <c r="AB42" s="364">
        <v>0</v>
      </c>
      <c r="AC42" s="342" t="s">
        <v>70</v>
      </c>
      <c r="AD42" s="364">
        <v>0</v>
      </c>
      <c r="AE42" s="342" t="s">
        <v>70</v>
      </c>
      <c r="AF42" s="364">
        <v>0</v>
      </c>
      <c r="AG42" s="342" t="s">
        <v>70</v>
      </c>
      <c r="AH42" s="364">
        <v>0</v>
      </c>
      <c r="AI42" s="342" t="s">
        <v>70</v>
      </c>
      <c r="AJ42" s="364">
        <v>0</v>
      </c>
      <c r="AK42" s="342" t="s">
        <v>70</v>
      </c>
      <c r="AL42" s="364">
        <v>0</v>
      </c>
      <c r="AM42" s="342" t="s">
        <v>70</v>
      </c>
      <c r="AN42" s="364">
        <v>0</v>
      </c>
      <c r="AO42" s="342" t="s">
        <v>70</v>
      </c>
      <c r="AP42" s="364">
        <v>0</v>
      </c>
      <c r="AQ42" s="342" t="s">
        <v>70</v>
      </c>
      <c r="AR42" s="364">
        <v>0</v>
      </c>
      <c r="AS42" s="342" t="s">
        <v>70</v>
      </c>
      <c r="AT42" s="364">
        <v>0</v>
      </c>
      <c r="AU42" s="342" t="s">
        <v>70</v>
      </c>
      <c r="AV42" s="592"/>
      <c r="AW42" s="593"/>
      <c r="AX42" s="592"/>
      <c r="AY42" s="593"/>
      <c r="AZ42" s="592"/>
      <c r="BA42" s="593"/>
      <c r="BB42" s="592"/>
      <c r="BC42" s="412"/>
      <c r="BD42" s="1219">
        <f t="shared" si="21"/>
        <v>0</v>
      </c>
      <c r="BE42" s="342" t="s">
        <v>70</v>
      </c>
      <c r="BF42" s="23"/>
      <c r="BG42" s="12"/>
      <c r="BH42" s="12"/>
      <c r="BI42" s="12"/>
      <c r="BJ42" s="12"/>
      <c r="BK42" s="744"/>
      <c r="BL42" s="12"/>
      <c r="BM42" s="12"/>
      <c r="BN42" s="12"/>
    </row>
    <row r="43" spans="1:66" s="1" customFormat="1">
      <c r="A43" s="580" t="s">
        <v>194</v>
      </c>
      <c r="B43" s="105" t="s">
        <v>195</v>
      </c>
      <c r="C43" s="510" t="s">
        <v>153</v>
      </c>
      <c r="D43" s="581" t="s">
        <v>164</v>
      </c>
      <c r="E43" s="12"/>
      <c r="F43" s="1207">
        <f>F40+F41+F42</f>
        <v>0</v>
      </c>
      <c r="G43" s="1200" t="s">
        <v>70</v>
      </c>
      <c r="H43" s="588">
        <f>H40+H41+H42</f>
        <v>0.312</v>
      </c>
      <c r="I43" s="343" t="s">
        <v>155</v>
      </c>
      <c r="J43" s="582">
        <f>J40+J41+J42</f>
        <v>4.3409999999999993</v>
      </c>
      <c r="K43" s="343" t="s">
        <v>155</v>
      </c>
      <c r="L43" s="582">
        <f>L40+L41+L42</f>
        <v>1.6679999999999997</v>
      </c>
      <c r="M43" s="343" t="s">
        <v>155</v>
      </c>
      <c r="N43" s="1207">
        <f>N40+N41+N42</f>
        <v>0</v>
      </c>
      <c r="O43" s="343" t="s">
        <v>70</v>
      </c>
      <c r="P43" s="1207">
        <f>P40+P41+P42</f>
        <v>0</v>
      </c>
      <c r="Q43" s="343" t="s">
        <v>70</v>
      </c>
      <c r="R43" s="1207">
        <f>R40+R41+R42</f>
        <v>0</v>
      </c>
      <c r="S43" s="343" t="s">
        <v>70</v>
      </c>
      <c r="T43" s="582">
        <f>T40+T41+T42</f>
        <v>3.5439999999999996</v>
      </c>
      <c r="U43" s="343" t="s">
        <v>155</v>
      </c>
      <c r="V43" s="1207">
        <f>V40+V41+V42</f>
        <v>0</v>
      </c>
      <c r="W43" s="343" t="s">
        <v>70</v>
      </c>
      <c r="X43" s="1207">
        <f>X40+X41+X42</f>
        <v>0</v>
      </c>
      <c r="Y43" s="343" t="s">
        <v>70</v>
      </c>
      <c r="Z43" s="582">
        <f>Z40+Z41+Z42</f>
        <v>2.9319999999999999</v>
      </c>
      <c r="AA43" s="343" t="s">
        <v>155</v>
      </c>
      <c r="AB43" s="582">
        <f>AB40+AB41+AB42</f>
        <v>0.93499999999999994</v>
      </c>
      <c r="AC43" s="343" t="s">
        <v>155</v>
      </c>
      <c r="AD43" s="1207">
        <f>AD40+AD41+AD42</f>
        <v>0</v>
      </c>
      <c r="AE43" s="343" t="s">
        <v>70</v>
      </c>
      <c r="AF43" s="1207">
        <f>AF40+AF41+AF42</f>
        <v>0</v>
      </c>
      <c r="AG43" s="343" t="s">
        <v>70</v>
      </c>
      <c r="AH43" s="1207">
        <f>AH40+AH41+AH42</f>
        <v>0</v>
      </c>
      <c r="AI43" s="343" t="s">
        <v>70</v>
      </c>
      <c r="AJ43" s="582">
        <f>AJ40+AJ41+AJ42</f>
        <v>1.9279999999999999</v>
      </c>
      <c r="AK43" s="343" t="s">
        <v>155</v>
      </c>
      <c r="AL43" s="582">
        <f>AL40+AL41+AL42</f>
        <v>4.3380000000000001</v>
      </c>
      <c r="AM43" s="343" t="s">
        <v>186</v>
      </c>
      <c r="AN43" s="582">
        <f>AN40+AN41+AN42</f>
        <v>19.955000000000002</v>
      </c>
      <c r="AO43" s="343" t="s">
        <v>155</v>
      </c>
      <c r="AP43" s="582">
        <f>AP40+AP41+AP42</f>
        <v>2.1270000000000002</v>
      </c>
      <c r="AQ43" s="343" t="s">
        <v>155</v>
      </c>
      <c r="AR43" s="1207">
        <f>AR40+AR41+AR42</f>
        <v>0</v>
      </c>
      <c r="AS43" s="343" t="s">
        <v>70</v>
      </c>
      <c r="AT43" s="1207">
        <f>AT40+AT41+AT42</f>
        <v>0</v>
      </c>
      <c r="AU43" s="343" t="s">
        <v>70</v>
      </c>
      <c r="AV43" s="582">
        <f>AV40+AV41+AV42</f>
        <v>0</v>
      </c>
      <c r="AW43" s="594"/>
      <c r="AX43" s="582">
        <f>AX40+AX41+AX42</f>
        <v>0</v>
      </c>
      <c r="AY43" s="594"/>
      <c r="AZ43" s="582">
        <f>AZ40+AZ41+AZ42</f>
        <v>0</v>
      </c>
      <c r="BA43" s="594"/>
      <c r="BB43" s="582">
        <f>BB40+BB41+BB42</f>
        <v>0</v>
      </c>
      <c r="BC43" s="533"/>
      <c r="BD43" s="588">
        <f t="shared" si="21"/>
        <v>42.080000000000005</v>
      </c>
      <c r="BE43" s="343" t="s">
        <v>155</v>
      </c>
      <c r="BF43" s="23"/>
      <c r="BG43" s="12"/>
      <c r="BH43" s="12"/>
      <c r="BI43" s="12"/>
      <c r="BJ43" s="12"/>
      <c r="BK43" s="744"/>
      <c r="BL43" s="12"/>
      <c r="BM43" s="12"/>
      <c r="BN43" s="12"/>
    </row>
    <row r="44" spans="1:66">
      <c r="A44" s="40"/>
      <c r="F44" s="12"/>
      <c r="G44" s="317"/>
      <c r="H44" s="12"/>
      <c r="I44" s="317"/>
      <c r="J44" s="12"/>
      <c r="K44" s="317"/>
      <c r="L44" s="12"/>
      <c r="M44" s="317"/>
      <c r="N44" s="12"/>
      <c r="O44" s="317"/>
      <c r="P44" s="12"/>
      <c r="Q44" s="317"/>
      <c r="R44" s="12"/>
      <c r="S44" s="317"/>
      <c r="T44" s="12"/>
      <c r="U44" s="317"/>
      <c r="V44" s="12"/>
      <c r="W44" s="317"/>
      <c r="X44" s="12"/>
      <c r="Y44" s="317"/>
      <c r="Z44" s="12"/>
      <c r="AA44" s="317"/>
      <c r="AB44" s="12"/>
      <c r="AC44" s="317"/>
      <c r="AD44" s="12"/>
      <c r="AE44" s="317"/>
      <c r="AF44" s="12"/>
      <c r="AG44" s="317"/>
      <c r="AH44" s="12"/>
      <c r="AI44" s="317"/>
      <c r="AJ44" s="12"/>
      <c r="AK44" s="317"/>
      <c r="AL44" s="12"/>
      <c r="AM44" s="317"/>
      <c r="AN44" s="12"/>
      <c r="AO44" s="317"/>
      <c r="AP44" s="12"/>
      <c r="AQ44" s="317"/>
      <c r="AR44" s="12"/>
      <c r="AS44" s="317"/>
      <c r="AT44" s="12"/>
      <c r="AU44" s="317"/>
      <c r="AV44" s="12"/>
      <c r="AW44" s="12"/>
      <c r="AX44" s="12"/>
      <c r="AY44" s="12"/>
      <c r="AZ44" s="12"/>
      <c r="BA44" s="12"/>
      <c r="BB44" s="12"/>
      <c r="BC44" s="12"/>
      <c r="BE44" s="317"/>
      <c r="BK44" s="745"/>
    </row>
    <row r="45" spans="1:66" ht="18.5" thickBot="1">
      <c r="A45" s="13"/>
      <c r="B45" s="27" t="s">
        <v>196</v>
      </c>
      <c r="C45" s="49" t="s">
        <v>21</v>
      </c>
      <c r="D45" s="16"/>
      <c r="E45" s="12"/>
      <c r="F45" s="12"/>
      <c r="G45" s="317"/>
      <c r="H45" s="12"/>
      <c r="I45" s="317"/>
      <c r="J45" s="12"/>
      <c r="K45" s="317"/>
      <c r="L45" s="12"/>
      <c r="M45" s="317"/>
      <c r="N45" s="12"/>
      <c r="O45" s="317"/>
      <c r="P45" s="12"/>
      <c r="Q45" s="317"/>
      <c r="R45" s="12"/>
      <c r="S45" s="317"/>
      <c r="T45" s="12"/>
      <c r="U45" s="317"/>
      <c r="V45" s="12"/>
      <c r="W45" s="317"/>
      <c r="X45" s="12"/>
      <c r="Y45" s="317"/>
      <c r="Z45" s="12"/>
      <c r="AA45" s="317"/>
      <c r="AB45" s="12"/>
      <c r="AC45" s="317"/>
      <c r="AD45" s="12"/>
      <c r="AE45" s="317"/>
      <c r="AF45" s="12"/>
      <c r="AG45" s="317"/>
      <c r="AH45" s="12"/>
      <c r="AI45" s="317"/>
      <c r="AJ45" s="12"/>
      <c r="AK45" s="317"/>
      <c r="AL45" s="12"/>
      <c r="AM45" s="317"/>
      <c r="AN45" s="12"/>
      <c r="AO45" s="317"/>
      <c r="AP45" s="12"/>
      <c r="AQ45" s="317"/>
      <c r="AR45" s="12"/>
      <c r="AS45" s="317"/>
      <c r="AT45" s="12"/>
      <c r="AU45" s="317"/>
      <c r="AV45" s="12"/>
      <c r="AW45" s="12"/>
      <c r="AX45" s="12"/>
      <c r="AY45" s="12"/>
      <c r="AZ45" s="12"/>
      <c r="BA45" s="12"/>
      <c r="BB45" s="12"/>
      <c r="BC45" s="12"/>
      <c r="BE45" s="317"/>
    </row>
    <row r="46" spans="1:66" s="1" customFormat="1">
      <c r="A46" s="561" t="s">
        <v>197</v>
      </c>
      <c r="B46" s="106" t="s">
        <v>163</v>
      </c>
      <c r="C46" s="562" t="s">
        <v>153</v>
      </c>
      <c r="D46" s="563" t="s">
        <v>164</v>
      </c>
      <c r="E46" s="12"/>
      <c r="F46" s="595">
        <f>F21+F30+F40</f>
        <v>7.400000000000001E-2</v>
      </c>
      <c r="G46" s="378" t="s">
        <v>155</v>
      </c>
      <c r="H46" s="595">
        <f>H21+H30+H40</f>
        <v>0.34499999999999997</v>
      </c>
      <c r="I46" s="378" t="s">
        <v>155</v>
      </c>
      <c r="J46" s="595">
        <f>J21+J30+J40</f>
        <v>9.6340000000000003</v>
      </c>
      <c r="K46" s="378" t="s">
        <v>155</v>
      </c>
      <c r="L46" s="595">
        <f>L21+L30+L40</f>
        <v>4.3850000000000007</v>
      </c>
      <c r="M46" s="378" t="s">
        <v>155</v>
      </c>
      <c r="N46" s="595">
        <f>N21+N30+N40</f>
        <v>0.65200000000000002</v>
      </c>
      <c r="O46" s="378" t="s">
        <v>155</v>
      </c>
      <c r="P46" s="595">
        <f>P21+P30+P40</f>
        <v>0.43100000000000005</v>
      </c>
      <c r="Q46" s="378" t="s">
        <v>155</v>
      </c>
      <c r="R46" s="595">
        <f>R21+R30+R40</f>
        <v>0.46600000000000003</v>
      </c>
      <c r="S46" s="378" t="s">
        <v>155</v>
      </c>
      <c r="T46" s="595">
        <f>T21+T30+T40</f>
        <v>4.9390000000000001</v>
      </c>
      <c r="U46" s="378" t="s">
        <v>155</v>
      </c>
      <c r="V46" s="595">
        <f>V21+V30+V40</f>
        <v>1.294</v>
      </c>
      <c r="W46" s="378" t="s">
        <v>155</v>
      </c>
      <c r="X46" s="595">
        <f>X21+X30+X40</f>
        <v>1.355</v>
      </c>
      <c r="Y46" s="378" t="s">
        <v>155</v>
      </c>
      <c r="Z46" s="595">
        <f>Z21+Z30+Z40</f>
        <v>16.655999999999999</v>
      </c>
      <c r="AA46" s="378" t="s">
        <v>155</v>
      </c>
      <c r="AB46" s="595">
        <f>AB21+AB30+AB40</f>
        <v>2.5670000000000002</v>
      </c>
      <c r="AC46" s="378" t="s">
        <v>155</v>
      </c>
      <c r="AD46" s="595">
        <f>AD21+AD30+AD40</f>
        <v>0.97800000000000009</v>
      </c>
      <c r="AE46" s="378" t="s">
        <v>155</v>
      </c>
      <c r="AF46" s="595">
        <f>AF21+AF30+AF40</f>
        <v>0.49600000000000005</v>
      </c>
      <c r="AG46" s="378" t="s">
        <v>155</v>
      </c>
      <c r="AH46" s="595">
        <f>AH21+AH30+AH40</f>
        <v>0.56600000000000006</v>
      </c>
      <c r="AI46" s="378" t="s">
        <v>155</v>
      </c>
      <c r="AJ46" s="595">
        <f>AJ21+AJ30+AJ40</f>
        <v>6.5939999999999994</v>
      </c>
      <c r="AK46" s="378" t="s">
        <v>155</v>
      </c>
      <c r="AL46" s="595">
        <f>AL21+AL30+AL40</f>
        <v>7.5830000000000002</v>
      </c>
      <c r="AM46" s="378" t="s">
        <v>155</v>
      </c>
      <c r="AN46" s="595">
        <f>AN21+AN30+AN40</f>
        <v>16.434000000000001</v>
      </c>
      <c r="AO46" s="378" t="s">
        <v>155</v>
      </c>
      <c r="AP46" s="595">
        <f>AP21+AP30+AP40</f>
        <v>5.109</v>
      </c>
      <c r="AQ46" s="378" t="s">
        <v>155</v>
      </c>
      <c r="AR46" s="595">
        <f>AR21+AR30+AR40</f>
        <v>1.974</v>
      </c>
      <c r="AS46" s="378" t="s">
        <v>155</v>
      </c>
      <c r="AT46" s="595">
        <f>AT21+AT30+AT40</f>
        <v>1.635</v>
      </c>
      <c r="AU46" s="378" t="s">
        <v>155</v>
      </c>
      <c r="AV46" s="595">
        <f>AV21+AV30+AV40</f>
        <v>0</v>
      </c>
      <c r="AW46" s="596"/>
      <c r="AX46" s="595">
        <f>AX21+AX30+AX40</f>
        <v>0</v>
      </c>
      <c r="AY46" s="596"/>
      <c r="AZ46" s="595">
        <f>AZ21+AZ30+AZ40</f>
        <v>0</v>
      </c>
      <c r="BA46" s="596"/>
      <c r="BB46" s="595">
        <f>BB21+BB30+BB40</f>
        <v>0</v>
      </c>
      <c r="BC46" s="597"/>
      <c r="BD46" s="567">
        <f>F46+H46+J46+L46+N46+P46+R46+T46+V46+X46+Z46+AB46+AD46+AF46+AH46+AJ46+AL46+AN46+AP46+AR46+AT46+AV46+AX46+AZ46+BB46</f>
        <v>84.167000000000016</v>
      </c>
      <c r="BE46" s="378" t="s">
        <v>155</v>
      </c>
      <c r="BF46" s="23"/>
      <c r="BG46" s="12"/>
      <c r="BH46" s="12"/>
      <c r="BI46" s="12"/>
      <c r="BJ46" s="12"/>
      <c r="BK46" s="744"/>
      <c r="BL46" s="12"/>
      <c r="BM46" s="12"/>
      <c r="BN46" s="12"/>
    </row>
    <row r="47" spans="1:66" s="1" customFormat="1">
      <c r="A47" s="574" t="s">
        <v>198</v>
      </c>
      <c r="B47" s="54" t="s">
        <v>199</v>
      </c>
      <c r="C47" s="523" t="s">
        <v>153</v>
      </c>
      <c r="D47" s="575" t="s">
        <v>164</v>
      </c>
      <c r="E47" s="12"/>
      <c r="F47" s="585">
        <f>F22+F23+F31+F32+F41+F42</f>
        <v>1.7000000000000001E-2</v>
      </c>
      <c r="G47" s="342" t="s">
        <v>168</v>
      </c>
      <c r="H47" s="585">
        <f>H22+H23+H31+H32+H41+H42</f>
        <v>0.41</v>
      </c>
      <c r="I47" s="342" t="s">
        <v>168</v>
      </c>
      <c r="J47" s="585">
        <f>J22+J23+J31+J32+J41+J42</f>
        <v>0.47499999999999998</v>
      </c>
      <c r="K47" s="342" t="s">
        <v>168</v>
      </c>
      <c r="L47" s="585">
        <f>L22+L23+L31+L32+L41+L42</f>
        <v>0.71099999999999997</v>
      </c>
      <c r="M47" s="342" t="s">
        <v>168</v>
      </c>
      <c r="N47" s="585">
        <f>N22+N23+N31+N32+N41+N42</f>
        <v>6.0000000000000001E-3</v>
      </c>
      <c r="O47" s="342" t="s">
        <v>168</v>
      </c>
      <c r="P47" s="585">
        <f>P22+P23+P31+P32+P41+P42</f>
        <v>3.0000000000000001E-3</v>
      </c>
      <c r="Q47" s="342" t="s">
        <v>168</v>
      </c>
      <c r="R47" s="585">
        <f>R22+R23+R31+R32+R41+R42</f>
        <v>4.0000000000000001E-3</v>
      </c>
      <c r="S47" s="342" t="s">
        <v>168</v>
      </c>
      <c r="T47" s="585">
        <f>T22+T23+T31+T32+T41+T42</f>
        <v>0.40499999999999997</v>
      </c>
      <c r="U47" s="342" t="s">
        <v>168</v>
      </c>
      <c r="V47" s="585">
        <f>V22+V23+V31+V32+V41+V42</f>
        <v>1.3000000000000001E-2</v>
      </c>
      <c r="W47" s="342" t="s">
        <v>168</v>
      </c>
      <c r="X47" s="585">
        <f>X22+X23+X31+X32+X41+X42</f>
        <v>2.1000000000000001E-2</v>
      </c>
      <c r="Y47" s="342" t="s">
        <v>168</v>
      </c>
      <c r="Z47" s="585">
        <f>Z22+Z23+Z31+Z32+Z41+Z42</f>
        <v>-3.1E-2</v>
      </c>
      <c r="AA47" s="342" t="s">
        <v>168</v>
      </c>
      <c r="AB47" s="585">
        <f>AB22+AB23+AB31+AB32+AB41+AB42</f>
        <v>2.5000000000000001E-2</v>
      </c>
      <c r="AC47" s="342" t="s">
        <v>168</v>
      </c>
      <c r="AD47" s="585">
        <f>AD22+AD23+AD31+AD32+AD41+AD42</f>
        <v>1.0999999999999999E-2</v>
      </c>
      <c r="AE47" s="342" t="s">
        <v>168</v>
      </c>
      <c r="AF47" s="585">
        <f>AF22+AF23+AF31+AF32+AF41+AF42</f>
        <v>4.0000000000000001E-3</v>
      </c>
      <c r="AG47" s="342" t="s">
        <v>168</v>
      </c>
      <c r="AH47" s="585">
        <f>AH22+AH23+AH31+AH32+AH41+AH42</f>
        <v>6.0000000000000001E-3</v>
      </c>
      <c r="AI47" s="342" t="s">
        <v>168</v>
      </c>
      <c r="AJ47" s="585">
        <f>AJ22+AJ23+AJ31+AJ32+AJ41+AJ42</f>
        <v>0.34899999999999998</v>
      </c>
      <c r="AK47" s="342" t="s">
        <v>168</v>
      </c>
      <c r="AL47" s="585">
        <f>AL22+AL23+AL31+AL32+AL41+AL42</f>
        <v>2.0230000000000001</v>
      </c>
      <c r="AM47" s="342" t="s">
        <v>168</v>
      </c>
      <c r="AN47" s="585">
        <f>AN22+AN23+AN31+AN32+AN41+AN42</f>
        <v>4.1349999999999998</v>
      </c>
      <c r="AO47" s="342" t="s">
        <v>168</v>
      </c>
      <c r="AP47" s="585">
        <f>AP22+AP23+AP31+AP32+AP41+AP42</f>
        <v>0.7350000000000001</v>
      </c>
      <c r="AQ47" s="342" t="s">
        <v>168</v>
      </c>
      <c r="AR47" s="585">
        <f>AR22+AR23+AR31+AR32+AR41+AR42</f>
        <v>0.51300000000000001</v>
      </c>
      <c r="AS47" s="342" t="s">
        <v>168</v>
      </c>
      <c r="AT47" s="585">
        <f>AT22+AT23+AT31+AT32+AT41+AT42</f>
        <v>0.56100000000000005</v>
      </c>
      <c r="AU47" s="342" t="s">
        <v>168</v>
      </c>
      <c r="AV47" s="585">
        <f>AV22+AV23+AV31+AV32+AV41+AV42</f>
        <v>0</v>
      </c>
      <c r="AW47" s="252"/>
      <c r="AX47" s="585">
        <f>AX22+AX23+AX31+AX32+AX41+AX42</f>
        <v>0</v>
      </c>
      <c r="AY47" s="252"/>
      <c r="AZ47" s="585">
        <f>AZ22+AZ23+AZ31+AZ32+AZ41+AZ42</f>
        <v>0</v>
      </c>
      <c r="BA47" s="252"/>
      <c r="BB47" s="585">
        <f>BB22+BB23+BB31+BB32+BB41+BB42</f>
        <v>0</v>
      </c>
      <c r="BC47" s="598"/>
      <c r="BD47" s="585">
        <f>F47+H47+J47+L47+N47+P47+R47+T47+V47+X47+Z47+AB47+AD47+AF47+AH47+AJ47+AL47+AN47+AP47+AR47+AT47+AV47+AX47+AZ47+BB47</f>
        <v>10.395999999999999</v>
      </c>
      <c r="BE47" s="342" t="s">
        <v>168</v>
      </c>
      <c r="BF47" s="23"/>
      <c r="BG47" s="12"/>
      <c r="BH47" s="12"/>
      <c r="BI47" s="12"/>
      <c r="BJ47" s="12"/>
      <c r="BK47" s="744"/>
      <c r="BL47" s="12"/>
      <c r="BM47" s="746"/>
      <c r="BN47" s="12"/>
    </row>
    <row r="48" spans="1:66" s="1" customFormat="1">
      <c r="A48" s="574" t="s">
        <v>200</v>
      </c>
      <c r="B48" s="54" t="s">
        <v>201</v>
      </c>
      <c r="C48" s="523" t="s">
        <v>153</v>
      </c>
      <c r="D48" s="575" t="s">
        <v>164</v>
      </c>
      <c r="E48" s="12"/>
      <c r="F48" s="585">
        <f>F24+F33+F43</f>
        <v>9.0999999999999998E-2</v>
      </c>
      <c r="G48" s="379" t="s">
        <v>155</v>
      </c>
      <c r="H48" s="585">
        <f>H24+H33+H43</f>
        <v>0.755</v>
      </c>
      <c r="I48" s="379" t="s">
        <v>155</v>
      </c>
      <c r="J48" s="585">
        <f>J24+J33+J43</f>
        <v>10.109</v>
      </c>
      <c r="K48" s="379" t="s">
        <v>155</v>
      </c>
      <c r="L48" s="585">
        <f>L24+L33+L43</f>
        <v>5.0960000000000001</v>
      </c>
      <c r="M48" s="379" t="s">
        <v>155</v>
      </c>
      <c r="N48" s="585">
        <f>N24+N33+N43</f>
        <v>0.65800000000000003</v>
      </c>
      <c r="O48" s="379" t="s">
        <v>155</v>
      </c>
      <c r="P48" s="585">
        <f>P24+P33+P43</f>
        <v>0.43400000000000005</v>
      </c>
      <c r="Q48" s="379" t="s">
        <v>155</v>
      </c>
      <c r="R48" s="585">
        <f>R24+R33+R43</f>
        <v>0.47000000000000003</v>
      </c>
      <c r="S48" s="379" t="s">
        <v>155</v>
      </c>
      <c r="T48" s="585">
        <f>T24+T33+T43</f>
        <v>5.3439999999999994</v>
      </c>
      <c r="U48" s="379" t="s">
        <v>155</v>
      </c>
      <c r="V48" s="585">
        <f>V24+V33+V43</f>
        <v>1.3069999999999999</v>
      </c>
      <c r="W48" s="379" t="s">
        <v>155</v>
      </c>
      <c r="X48" s="585">
        <f>X24+X33+X43</f>
        <v>1.3760000000000001</v>
      </c>
      <c r="Y48" s="379" t="s">
        <v>155</v>
      </c>
      <c r="Z48" s="585">
        <f>Z24+Z33+Z43</f>
        <v>16.625</v>
      </c>
      <c r="AA48" s="379" t="s">
        <v>155</v>
      </c>
      <c r="AB48" s="585">
        <f>AB24+AB33+AB43</f>
        <v>2.5920000000000001</v>
      </c>
      <c r="AC48" s="379" t="s">
        <v>155</v>
      </c>
      <c r="AD48" s="585">
        <f>AD24+AD33+AD43</f>
        <v>0.9890000000000001</v>
      </c>
      <c r="AE48" s="379" t="s">
        <v>155</v>
      </c>
      <c r="AF48" s="585">
        <f>AF24+AF33+AF43</f>
        <v>0.5</v>
      </c>
      <c r="AG48" s="379" t="s">
        <v>155</v>
      </c>
      <c r="AH48" s="585">
        <f>AH24+AH33+AH43</f>
        <v>0.57200000000000006</v>
      </c>
      <c r="AI48" s="379" t="s">
        <v>155</v>
      </c>
      <c r="AJ48" s="585">
        <f>AJ24+AJ33+AJ43</f>
        <v>6.9430000000000005</v>
      </c>
      <c r="AK48" s="379" t="s">
        <v>155</v>
      </c>
      <c r="AL48" s="585">
        <f>AL24+AL33+AL43</f>
        <v>9.6059999999999999</v>
      </c>
      <c r="AM48" s="379" t="s">
        <v>155</v>
      </c>
      <c r="AN48" s="585">
        <f>AN24+AN33+AN43</f>
        <v>20.569000000000003</v>
      </c>
      <c r="AO48" s="379" t="s">
        <v>155</v>
      </c>
      <c r="AP48" s="585">
        <f>AP24+AP33+AP43</f>
        <v>5.8439999999999994</v>
      </c>
      <c r="AQ48" s="379" t="s">
        <v>155</v>
      </c>
      <c r="AR48" s="585">
        <f>AR24+AR33+AR43</f>
        <v>2.4870000000000001</v>
      </c>
      <c r="AS48" s="379" t="s">
        <v>155</v>
      </c>
      <c r="AT48" s="585">
        <f>AT24+AT33+AT43</f>
        <v>2.1959999999999997</v>
      </c>
      <c r="AU48" s="379" t="s">
        <v>155</v>
      </c>
      <c r="AV48" s="585">
        <f>AV24+AV33+AV43</f>
        <v>0</v>
      </c>
      <c r="AW48" s="252"/>
      <c r="AX48" s="585">
        <f>AX24+AX33+AX43</f>
        <v>0</v>
      </c>
      <c r="AY48" s="252"/>
      <c r="AZ48" s="585">
        <f>AZ24+AZ33+AZ43</f>
        <v>0</v>
      </c>
      <c r="BA48" s="252"/>
      <c r="BB48" s="585">
        <f>BB24+BB33+BB43</f>
        <v>0</v>
      </c>
      <c r="BC48" s="598"/>
      <c r="BD48" s="585">
        <f>F48+H48+J48+L48+N48+P48+R48+T48+V48+X48+Z48+AB48+AD48+AF48+AH48+AJ48+AL48+AN48+AP48+AR48+AT48+AV48+AX48+AZ48+BB48</f>
        <v>94.562999999999988</v>
      </c>
      <c r="BE48" s="379" t="s">
        <v>155</v>
      </c>
      <c r="BF48" s="23"/>
      <c r="BG48" s="12"/>
      <c r="BH48" s="12"/>
      <c r="BI48" s="12"/>
      <c r="BJ48" s="12"/>
      <c r="BK48" s="744"/>
      <c r="BL48" s="12"/>
      <c r="BM48" s="12"/>
      <c r="BN48" s="12"/>
    </row>
    <row r="49" spans="1:66" s="1" customFormat="1">
      <c r="A49" s="574" t="s">
        <v>202</v>
      </c>
      <c r="B49" s="599" t="s">
        <v>203</v>
      </c>
      <c r="C49" s="523" t="s">
        <v>153</v>
      </c>
      <c r="D49" s="575" t="s">
        <v>47</v>
      </c>
      <c r="E49" s="12"/>
      <c r="F49" s="366">
        <v>0.54500000000000004</v>
      </c>
      <c r="G49" s="379" t="s">
        <v>49</v>
      </c>
      <c r="H49" s="366">
        <v>1.4019999999999999</v>
      </c>
      <c r="I49" s="379" t="s">
        <v>49</v>
      </c>
      <c r="J49" s="367">
        <v>25.346</v>
      </c>
      <c r="K49" s="379" t="s">
        <v>49</v>
      </c>
      <c r="L49" s="366">
        <v>7.883</v>
      </c>
      <c r="M49" s="379" t="s">
        <v>49</v>
      </c>
      <c r="N49" s="366">
        <v>1.45</v>
      </c>
      <c r="O49" s="379" t="s">
        <v>49</v>
      </c>
      <c r="P49" s="366">
        <v>1.264</v>
      </c>
      <c r="Q49" s="379" t="s">
        <v>49</v>
      </c>
      <c r="R49" s="366">
        <v>0.97799999999999998</v>
      </c>
      <c r="S49" s="379" t="s">
        <v>49</v>
      </c>
      <c r="T49" s="366">
        <v>5.1509999999999998</v>
      </c>
      <c r="U49" s="379" t="s">
        <v>49</v>
      </c>
      <c r="V49" s="366">
        <v>3.1</v>
      </c>
      <c r="W49" s="379" t="s">
        <v>49</v>
      </c>
      <c r="X49" s="366">
        <v>3.4</v>
      </c>
      <c r="Y49" s="379" t="s">
        <v>49</v>
      </c>
      <c r="Z49" s="366">
        <v>26.355</v>
      </c>
      <c r="AA49" s="379" t="s">
        <v>52</v>
      </c>
      <c r="AB49" s="366">
        <v>3.5209999999999999</v>
      </c>
      <c r="AC49" s="379" t="s">
        <v>52</v>
      </c>
      <c r="AD49" s="366">
        <v>1.92</v>
      </c>
      <c r="AE49" s="379" t="s">
        <v>52</v>
      </c>
      <c r="AF49" s="366">
        <v>0.96</v>
      </c>
      <c r="AG49" s="379" t="s">
        <v>52</v>
      </c>
      <c r="AH49" s="366">
        <v>1.28</v>
      </c>
      <c r="AI49" s="379" t="s">
        <v>52</v>
      </c>
      <c r="AJ49" s="366">
        <v>29.163</v>
      </c>
      <c r="AK49" s="379" t="s">
        <v>49</v>
      </c>
      <c r="AL49" s="366">
        <v>18.507999999999999</v>
      </c>
      <c r="AM49" s="379" t="s">
        <v>49</v>
      </c>
      <c r="AN49" s="366">
        <v>22.8</v>
      </c>
      <c r="AO49" s="379" t="s">
        <v>49</v>
      </c>
      <c r="AP49" s="366">
        <v>7.8879999999999999</v>
      </c>
      <c r="AQ49" s="379" t="s">
        <v>49</v>
      </c>
      <c r="AR49" s="366">
        <v>3.7749999999999999</v>
      </c>
      <c r="AS49" s="379" t="s">
        <v>49</v>
      </c>
      <c r="AT49" s="366">
        <v>4.0220000000000002</v>
      </c>
      <c r="AU49" s="379" t="s">
        <v>49</v>
      </c>
      <c r="AV49" s="600"/>
      <c r="AW49" s="252"/>
      <c r="AX49" s="600"/>
      <c r="AY49" s="252"/>
      <c r="AZ49" s="600"/>
      <c r="BA49" s="252"/>
      <c r="BB49" s="600"/>
      <c r="BC49" s="598"/>
      <c r="BD49" s="585">
        <f>F49+H49+J49+L49+N49+P49+R49+T49+V49+X49+Z49+AB49+AD49+AF49+AH49+AJ49+AL49+AN49+AP49+AR49+AT49+AV49+AX49+AZ49+BB49</f>
        <v>170.71100000000001</v>
      </c>
      <c r="BE49" s="379" t="s">
        <v>49</v>
      </c>
      <c r="BF49" s="23"/>
      <c r="BG49" s="12"/>
      <c r="BH49" s="12"/>
      <c r="BI49" s="12"/>
      <c r="BJ49" s="12"/>
      <c r="BK49" s="744"/>
      <c r="BL49" s="12"/>
      <c r="BM49" s="12"/>
      <c r="BN49" s="12"/>
    </row>
    <row r="50" spans="1:66" s="1" customFormat="1" ht="13" thickBot="1">
      <c r="A50" s="580" t="s">
        <v>204</v>
      </c>
      <c r="B50" s="601" t="s">
        <v>205</v>
      </c>
      <c r="C50" s="510" t="s">
        <v>153</v>
      </c>
      <c r="D50" s="581" t="s">
        <v>25</v>
      </c>
      <c r="E50" s="12"/>
      <c r="F50" s="368">
        <v>28.437999999999999</v>
      </c>
      <c r="G50" s="380" t="s">
        <v>52</v>
      </c>
      <c r="H50" s="368">
        <v>91.81</v>
      </c>
      <c r="I50" s="380" t="s">
        <v>52</v>
      </c>
      <c r="J50" s="368">
        <v>246.51900000000001</v>
      </c>
      <c r="K50" s="380" t="s">
        <v>52</v>
      </c>
      <c r="L50" s="368">
        <v>135.923</v>
      </c>
      <c r="M50" s="380" t="s">
        <v>52</v>
      </c>
      <c r="N50" s="368">
        <v>33.01</v>
      </c>
      <c r="O50" s="380" t="s">
        <v>52</v>
      </c>
      <c r="P50" s="368">
        <v>27.184999999999999</v>
      </c>
      <c r="Q50" s="380" t="s">
        <v>52</v>
      </c>
      <c r="R50" s="368">
        <v>33.01</v>
      </c>
      <c r="S50" s="380" t="s">
        <v>52</v>
      </c>
      <c r="T50" s="368">
        <v>60.354999999999997</v>
      </c>
      <c r="U50" s="380" t="s">
        <v>52</v>
      </c>
      <c r="V50" s="368">
        <v>44.548000000000002</v>
      </c>
      <c r="W50" s="380" t="s">
        <v>52</v>
      </c>
      <c r="X50" s="368">
        <v>38.799999999999997</v>
      </c>
      <c r="Y50" s="380" t="s">
        <v>52</v>
      </c>
      <c r="Z50" s="368">
        <v>105.17100000000001</v>
      </c>
      <c r="AA50" s="380" t="s">
        <v>52</v>
      </c>
      <c r="AB50" s="368">
        <v>15.222</v>
      </c>
      <c r="AC50" s="380" t="s">
        <v>52</v>
      </c>
      <c r="AD50" s="368">
        <v>8.3030000000000008</v>
      </c>
      <c r="AE50" s="380" t="s">
        <v>52</v>
      </c>
      <c r="AF50" s="368">
        <v>4.1509999999999998</v>
      </c>
      <c r="AG50" s="380" t="s">
        <v>52</v>
      </c>
      <c r="AH50" s="368">
        <v>5.5350000000000001</v>
      </c>
      <c r="AI50" s="380" t="s">
        <v>52</v>
      </c>
      <c r="AJ50" s="368">
        <v>52.573999999999998</v>
      </c>
      <c r="AK50" s="380" t="s">
        <v>52</v>
      </c>
      <c r="AL50" s="368">
        <v>91.27</v>
      </c>
      <c r="AM50" s="380" t="s">
        <v>52</v>
      </c>
      <c r="AN50" s="368">
        <v>138.28399999999999</v>
      </c>
      <c r="AO50" s="380" t="s">
        <v>52</v>
      </c>
      <c r="AP50" s="368">
        <v>96.337999999999994</v>
      </c>
      <c r="AQ50" s="380" t="s">
        <v>52</v>
      </c>
      <c r="AR50" s="368">
        <v>27.295999999999999</v>
      </c>
      <c r="AS50" s="380" t="s">
        <v>52</v>
      </c>
      <c r="AT50" s="368">
        <v>26.332000000000001</v>
      </c>
      <c r="AU50" s="380" t="s">
        <v>52</v>
      </c>
      <c r="AV50" s="602"/>
      <c r="AW50" s="603"/>
      <c r="AX50" s="602"/>
      <c r="AY50" s="603"/>
      <c r="AZ50" s="602"/>
      <c r="BA50" s="603"/>
      <c r="BB50" s="602"/>
      <c r="BC50" s="604"/>
      <c r="BD50" s="605">
        <f>F50+H50+J50+L50+N50+P50+R50+T50+V50+X50+Z50+AB50+AD50+AF50+AH50+AJ50+AL50+AN50+AP50+AR50+AT50+AV50+AX50+AZ50+BB50</f>
        <v>1310.0739999999998</v>
      </c>
      <c r="BE50" s="380" t="s">
        <v>52</v>
      </c>
      <c r="BF50" s="23"/>
      <c r="BG50" s="12"/>
      <c r="BH50" s="12"/>
      <c r="BI50" s="12"/>
      <c r="BJ50" s="12"/>
      <c r="BK50" s="744"/>
      <c r="BL50" s="12"/>
      <c r="BM50" s="12"/>
      <c r="BN50" s="12"/>
    </row>
    <row r="51" spans="1:66" ht="13" thickBot="1">
      <c r="A51" s="40"/>
      <c r="F51" s="369"/>
      <c r="G51" s="317"/>
      <c r="H51" s="369"/>
      <c r="I51" s="317"/>
      <c r="J51" s="369"/>
      <c r="K51" s="317"/>
      <c r="L51" s="369"/>
      <c r="M51" s="317"/>
      <c r="N51" s="369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7"/>
      <c r="AD51" s="317"/>
      <c r="AE51" s="317"/>
      <c r="AF51" s="317"/>
      <c r="AG51" s="317"/>
      <c r="AH51" s="317"/>
      <c r="AI51" s="317"/>
      <c r="AJ51" s="317"/>
      <c r="AK51" s="317"/>
      <c r="AL51" s="317"/>
      <c r="AM51" s="317"/>
      <c r="AN51" s="317"/>
      <c r="AO51" s="317"/>
      <c r="AP51" s="317"/>
      <c r="AQ51" s="317"/>
      <c r="AR51" s="317"/>
      <c r="AS51" s="317"/>
      <c r="AT51" s="317"/>
      <c r="AU51" s="317"/>
      <c r="AV51" s="12"/>
      <c r="AW51" s="12"/>
      <c r="AX51" s="12"/>
      <c r="AY51" s="12"/>
      <c r="AZ51" s="12"/>
      <c r="BA51" s="12"/>
      <c r="BB51" s="12"/>
      <c r="BC51" s="12"/>
      <c r="BH51" s="12"/>
      <c r="BI51" s="12"/>
      <c r="BJ51" s="12"/>
      <c r="BK51" s="12"/>
      <c r="BL51" s="12"/>
      <c r="BM51" s="12"/>
    </row>
    <row r="52" spans="1:66" ht="18.5" thickBot="1">
      <c r="A52" s="13"/>
      <c r="B52" s="27" t="s">
        <v>206</v>
      </c>
      <c r="C52" s="49" t="s">
        <v>21</v>
      </c>
      <c r="D52" s="16"/>
      <c r="E52" s="12"/>
      <c r="F52" s="370"/>
      <c r="G52" s="371"/>
      <c r="H52" s="370"/>
      <c r="I52" s="371"/>
      <c r="J52" s="370"/>
      <c r="K52" s="371"/>
      <c r="L52" s="370"/>
      <c r="M52" s="371"/>
      <c r="N52" s="370"/>
      <c r="O52" s="371"/>
      <c r="P52" s="370"/>
      <c r="Q52" s="371"/>
      <c r="R52" s="370"/>
      <c r="S52" s="371"/>
      <c r="T52" s="370"/>
      <c r="U52" s="371"/>
      <c r="V52" s="370"/>
      <c r="W52" s="371"/>
      <c r="X52" s="370"/>
      <c r="Y52" s="371"/>
      <c r="Z52" s="370"/>
      <c r="AA52" s="371"/>
      <c r="AB52" s="370"/>
      <c r="AC52" s="371"/>
      <c r="AD52" s="370"/>
      <c r="AE52" s="371"/>
      <c r="AF52" s="370"/>
      <c r="AG52" s="371"/>
      <c r="AH52" s="370"/>
      <c r="AI52" s="371"/>
      <c r="AJ52" s="370"/>
      <c r="AK52" s="371"/>
      <c r="AL52" s="370"/>
      <c r="AM52" s="371"/>
      <c r="AN52" s="370"/>
      <c r="AO52" s="371"/>
      <c r="AP52" s="370"/>
      <c r="AQ52" s="371"/>
      <c r="AR52" s="370"/>
      <c r="AS52" s="371"/>
      <c r="AT52" s="370"/>
      <c r="AU52" s="371"/>
      <c r="AV52" s="12"/>
      <c r="AW52" s="12"/>
      <c r="AX52" s="12"/>
      <c r="AY52" s="12"/>
      <c r="AZ52" s="12"/>
      <c r="BA52" s="12"/>
      <c r="BB52" s="12"/>
      <c r="BC52" s="12"/>
      <c r="BH52" s="12"/>
      <c r="BI52" s="12"/>
      <c r="BJ52" s="12"/>
      <c r="BK52" s="12"/>
      <c r="BL52" s="12"/>
      <c r="BM52" s="12"/>
    </row>
    <row r="53" spans="1:66" s="1" customFormat="1">
      <c r="A53" s="561" t="s">
        <v>207</v>
      </c>
      <c r="B53" s="606" t="s">
        <v>208</v>
      </c>
      <c r="C53" s="562" t="s">
        <v>209</v>
      </c>
      <c r="D53" s="563" t="s">
        <v>25</v>
      </c>
      <c r="E53" s="12" t="s">
        <v>21</v>
      </c>
      <c r="F53" s="365">
        <v>25</v>
      </c>
      <c r="G53" s="346" t="s">
        <v>49</v>
      </c>
      <c r="H53" s="365">
        <v>25</v>
      </c>
      <c r="I53" s="346" t="s">
        <v>49</v>
      </c>
      <c r="J53" s="365">
        <v>30</v>
      </c>
      <c r="K53" s="346" t="s">
        <v>49</v>
      </c>
      <c r="L53" s="365">
        <v>22</v>
      </c>
      <c r="M53" s="346" t="s">
        <v>49</v>
      </c>
      <c r="N53" s="365">
        <v>22</v>
      </c>
      <c r="O53" s="346" t="s">
        <v>49</v>
      </c>
      <c r="P53" s="365">
        <v>22</v>
      </c>
      <c r="Q53" s="346" t="s">
        <v>49</v>
      </c>
      <c r="R53" s="365">
        <v>22</v>
      </c>
      <c r="S53" s="346" t="s">
        <v>49</v>
      </c>
      <c r="T53" s="365">
        <v>30</v>
      </c>
      <c r="U53" s="346" t="s">
        <v>49</v>
      </c>
      <c r="V53" s="365">
        <v>30</v>
      </c>
      <c r="W53" s="346" t="s">
        <v>49</v>
      </c>
      <c r="X53" s="365">
        <v>30</v>
      </c>
      <c r="Y53" s="346" t="s">
        <v>49</v>
      </c>
      <c r="Z53" s="365">
        <v>30</v>
      </c>
      <c r="AA53" s="346" t="s">
        <v>49</v>
      </c>
      <c r="AB53" s="365">
        <v>30</v>
      </c>
      <c r="AC53" s="346" t="s">
        <v>49</v>
      </c>
      <c r="AD53" s="365">
        <v>30</v>
      </c>
      <c r="AE53" s="346" t="s">
        <v>49</v>
      </c>
      <c r="AF53" s="365">
        <v>30</v>
      </c>
      <c r="AG53" s="346" t="s">
        <v>49</v>
      </c>
      <c r="AH53" s="365">
        <v>30</v>
      </c>
      <c r="AI53" s="346" t="s">
        <v>49</v>
      </c>
      <c r="AJ53" s="365">
        <v>40</v>
      </c>
      <c r="AK53" s="346" t="s">
        <v>49</v>
      </c>
      <c r="AL53" s="365">
        <v>25</v>
      </c>
      <c r="AM53" s="346" t="s">
        <v>49</v>
      </c>
      <c r="AN53" s="365">
        <v>24</v>
      </c>
      <c r="AO53" s="346" t="s">
        <v>49</v>
      </c>
      <c r="AP53" s="365">
        <v>30</v>
      </c>
      <c r="AQ53" s="346" t="s">
        <v>49</v>
      </c>
      <c r="AR53" s="365">
        <v>30</v>
      </c>
      <c r="AS53" s="346" t="s">
        <v>49</v>
      </c>
      <c r="AT53" s="365">
        <v>30</v>
      </c>
      <c r="AU53" s="346" t="s">
        <v>49</v>
      </c>
      <c r="AV53" s="607"/>
      <c r="AW53" s="248"/>
      <c r="AX53" s="607"/>
      <c r="AY53" s="248"/>
      <c r="AZ53" s="607"/>
      <c r="BA53" s="248"/>
      <c r="BB53" s="607"/>
      <c r="BC53" s="248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</row>
    <row r="54" spans="1:66" s="1" customFormat="1" ht="13" thickBot="1">
      <c r="A54" s="580" t="s">
        <v>210</v>
      </c>
      <c r="B54" s="601" t="s">
        <v>211</v>
      </c>
      <c r="C54" s="510" t="s">
        <v>212</v>
      </c>
      <c r="D54" s="581" t="s">
        <v>25</v>
      </c>
      <c r="E54" s="12"/>
      <c r="F54" s="372">
        <v>44709</v>
      </c>
      <c r="G54" s="343" t="s">
        <v>49</v>
      </c>
      <c r="H54" s="372">
        <v>44709</v>
      </c>
      <c r="I54" s="343" t="s">
        <v>49</v>
      </c>
      <c r="J54" s="372">
        <v>47468</v>
      </c>
      <c r="K54" s="343" t="s">
        <v>49</v>
      </c>
      <c r="L54" s="372">
        <v>44834</v>
      </c>
      <c r="M54" s="343" t="s">
        <v>49</v>
      </c>
      <c r="N54" s="372">
        <v>44834</v>
      </c>
      <c r="O54" s="343" t="s">
        <v>49</v>
      </c>
      <c r="P54" s="372">
        <v>44834</v>
      </c>
      <c r="Q54" s="343" t="s">
        <v>49</v>
      </c>
      <c r="R54" s="372">
        <v>44834</v>
      </c>
      <c r="S54" s="343" t="s">
        <v>49</v>
      </c>
      <c r="T54" s="372">
        <v>11499</v>
      </c>
      <c r="U54" s="343" t="s">
        <v>49</v>
      </c>
      <c r="V54" s="372">
        <v>11499</v>
      </c>
      <c r="W54" s="343" t="s">
        <v>49</v>
      </c>
      <c r="X54" s="372">
        <v>11499</v>
      </c>
      <c r="Y54" s="343" t="s">
        <v>49</v>
      </c>
      <c r="Z54" s="372">
        <v>47452</v>
      </c>
      <c r="AA54" s="343" t="s">
        <v>49</v>
      </c>
      <c r="AB54" s="372">
        <v>47452</v>
      </c>
      <c r="AC54" s="343" t="s">
        <v>49</v>
      </c>
      <c r="AD54" s="372">
        <v>47452</v>
      </c>
      <c r="AE54" s="343" t="s">
        <v>49</v>
      </c>
      <c r="AF54" s="372">
        <v>47452</v>
      </c>
      <c r="AG54" s="343" t="s">
        <v>49</v>
      </c>
      <c r="AH54" s="372">
        <v>47452</v>
      </c>
      <c r="AI54" s="343" t="s">
        <v>49</v>
      </c>
      <c r="AJ54" s="372">
        <v>14914</v>
      </c>
      <c r="AK54" s="343" t="s">
        <v>49</v>
      </c>
      <c r="AL54" s="372">
        <v>46188</v>
      </c>
      <c r="AM54" s="343" t="s">
        <v>49</v>
      </c>
      <c r="AN54" s="372">
        <v>46113</v>
      </c>
      <c r="AO54" s="343" t="s">
        <v>49</v>
      </c>
      <c r="AP54" s="372">
        <v>11961</v>
      </c>
      <c r="AQ54" s="343" t="s">
        <v>49</v>
      </c>
      <c r="AR54" s="372">
        <v>11961</v>
      </c>
      <c r="AS54" s="343" t="s">
        <v>49</v>
      </c>
      <c r="AT54" s="372">
        <v>11961</v>
      </c>
      <c r="AU54" s="343" t="s">
        <v>49</v>
      </c>
      <c r="AV54" s="550"/>
      <c r="AW54" s="536"/>
      <c r="AX54" s="550"/>
      <c r="AY54" s="536"/>
      <c r="AZ54" s="550"/>
      <c r="BA54" s="536"/>
      <c r="BB54" s="550"/>
      <c r="BC54" s="536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</row>
    <row r="55" spans="1:66" s="12" customFormat="1">
      <c r="A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</row>
    <row r="56" spans="1:66" s="12" customFormat="1" ht="13" thickBot="1">
      <c r="A56" s="40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</row>
    <row r="57" spans="1:66" s="12" customFormat="1">
      <c r="A57" s="267"/>
      <c r="B57" s="268"/>
      <c r="C57" s="269"/>
      <c r="D57" s="270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</row>
    <row r="58" spans="1:66" s="12" customFormat="1">
      <c r="A58" s="489" t="s">
        <v>143</v>
      </c>
      <c r="B58"/>
      <c r="C58" s="1136" t="s">
        <v>144</v>
      </c>
      <c r="D58" s="271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</row>
    <row r="59" spans="1:66" s="12" customFormat="1">
      <c r="A59" s="272"/>
      <c r="B59" s="316"/>
      <c r="C59" s="316"/>
      <c r="D59" s="271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</row>
    <row r="60" spans="1:66" s="12" customFormat="1">
      <c r="A60" s="489" t="s">
        <v>145</v>
      </c>
      <c r="B60"/>
      <c r="C60" s="1136" t="s">
        <v>144</v>
      </c>
      <c r="D60" s="271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</row>
    <row r="61" spans="1:66" s="12" customFormat="1">
      <c r="A61" s="272"/>
      <c r="B61" s="316"/>
      <c r="C61" s="878"/>
      <c r="D61" s="271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</row>
    <row r="62" spans="1:66" s="12" customFormat="1">
      <c r="A62" s="489" t="s">
        <v>146</v>
      </c>
      <c r="B62" s="316"/>
      <c r="C62" s="1136" t="s">
        <v>213</v>
      </c>
      <c r="D62" s="274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</row>
    <row r="63" spans="1:66" ht="13" thickBot="1">
      <c r="A63" s="275"/>
      <c r="B63" s="276"/>
      <c r="C63" s="277"/>
      <c r="D63" s="278"/>
    </row>
    <row r="64" spans="1:66">
      <c r="A64" s="40"/>
      <c r="B64" s="73"/>
    </row>
    <row r="65" spans="1:2">
      <c r="A65" s="40"/>
      <c r="B65" s="73"/>
    </row>
    <row r="66" spans="1:2">
      <c r="A66" s="40"/>
    </row>
    <row r="67" spans="1:2">
      <c r="A67" s="40"/>
    </row>
    <row r="68" spans="1:2">
      <c r="A68" s="40"/>
    </row>
    <row r="69" spans="1:2">
      <c r="A69" s="40"/>
    </row>
    <row r="70" spans="1:2">
      <c r="A70" s="40"/>
    </row>
    <row r="71" spans="1:2">
      <c r="A71" s="40"/>
    </row>
    <row r="72" spans="1:2">
      <c r="A72" s="40"/>
    </row>
    <row r="73" spans="1:2">
      <c r="A73" s="40"/>
    </row>
    <row r="74" spans="1:2">
      <c r="A74" s="40"/>
    </row>
    <row r="75" spans="1:2">
      <c r="A75" s="40"/>
    </row>
    <row r="76" spans="1:2">
      <c r="A76" s="40"/>
    </row>
    <row r="77" spans="1:2">
      <c r="A77" s="40"/>
    </row>
    <row r="78" spans="1:2">
      <c r="A78" s="40"/>
    </row>
    <row r="79" spans="1:2">
      <c r="A79" s="40"/>
    </row>
    <row r="80" spans="1:2">
      <c r="A80" s="40"/>
    </row>
    <row r="81" spans="1:1">
      <c r="A81" s="40"/>
    </row>
    <row r="82" spans="1:1">
      <c r="A82" s="40"/>
    </row>
    <row r="83" spans="1:1">
      <c r="A83" s="40"/>
    </row>
    <row r="84" spans="1:1">
      <c r="A84" s="40"/>
    </row>
    <row r="85" spans="1:1">
      <c r="A85" s="40"/>
    </row>
    <row r="86" spans="1:1">
      <c r="A86" s="40"/>
    </row>
    <row r="87" spans="1:1">
      <c r="A87" s="40"/>
    </row>
    <row r="88" spans="1:1">
      <c r="A88" s="40"/>
    </row>
    <row r="89" spans="1:1">
      <c r="A89" s="40"/>
    </row>
    <row r="90" spans="1:1">
      <c r="A90" s="40"/>
    </row>
    <row r="91" spans="1:1">
      <c r="A91" s="40"/>
    </row>
    <row r="92" spans="1:1">
      <c r="A92" s="40"/>
    </row>
    <row r="93" spans="1:1">
      <c r="A93" s="40"/>
    </row>
    <row r="94" spans="1:1">
      <c r="A94" s="40"/>
    </row>
    <row r="95" spans="1:1">
      <c r="A95" s="40"/>
    </row>
    <row r="96" spans="1:1">
      <c r="A96" s="40"/>
    </row>
    <row r="97" spans="1:1">
      <c r="A97" s="40"/>
    </row>
    <row r="98" spans="1:1">
      <c r="A98" s="40"/>
    </row>
    <row r="99" spans="1:1">
      <c r="A99" s="40"/>
    </row>
    <row r="100" spans="1:1">
      <c r="A100" s="40"/>
    </row>
    <row r="101" spans="1:1">
      <c r="A101" s="40"/>
    </row>
    <row r="102" spans="1:1">
      <c r="A102" s="40"/>
    </row>
    <row r="103" spans="1:1">
      <c r="A103" s="40"/>
    </row>
    <row r="104" spans="1:1">
      <c r="A104" s="40"/>
    </row>
    <row r="105" spans="1:1">
      <c r="A105" s="40"/>
    </row>
    <row r="106" spans="1:1">
      <c r="A106" s="40"/>
    </row>
    <row r="107" spans="1:1">
      <c r="A107" s="40"/>
    </row>
    <row r="108" spans="1:1">
      <c r="A108" s="40"/>
    </row>
    <row r="109" spans="1:1">
      <c r="A109" s="40"/>
    </row>
    <row r="110" spans="1:1">
      <c r="A110" s="40"/>
    </row>
    <row r="111" spans="1:1">
      <c r="A111" s="40"/>
    </row>
    <row r="112" spans="1:1">
      <c r="A112" s="40"/>
    </row>
    <row r="113" spans="1:1">
      <c r="A113" s="40"/>
    </row>
    <row r="114" spans="1:1">
      <c r="A114" s="40"/>
    </row>
    <row r="115" spans="1:1">
      <c r="A115" s="40"/>
    </row>
    <row r="116" spans="1:1">
      <c r="A116" s="40"/>
    </row>
    <row r="117" spans="1:1">
      <c r="A117" s="40"/>
    </row>
    <row r="118" spans="1:1">
      <c r="A118" s="40"/>
    </row>
    <row r="119" spans="1:1">
      <c r="A119" s="40"/>
    </row>
    <row r="120" spans="1:1">
      <c r="A120" s="40"/>
    </row>
    <row r="121" spans="1:1">
      <c r="A121" s="40"/>
    </row>
    <row r="122" spans="1:1">
      <c r="A122" s="40"/>
    </row>
    <row r="123" spans="1:1">
      <c r="A123" s="40"/>
    </row>
    <row r="124" spans="1:1">
      <c r="A124" s="40"/>
    </row>
    <row r="125" spans="1:1">
      <c r="A125" s="40"/>
    </row>
    <row r="126" spans="1:1">
      <c r="A126" s="40"/>
    </row>
    <row r="127" spans="1:1">
      <c r="A127" s="40"/>
    </row>
    <row r="128" spans="1:1">
      <c r="A128" s="40"/>
    </row>
    <row r="129" spans="1:1">
      <c r="A129" s="40"/>
    </row>
    <row r="130" spans="1:1">
      <c r="A130" s="40"/>
    </row>
    <row r="131" spans="1:1">
      <c r="A131" s="40"/>
    </row>
    <row r="132" spans="1:1">
      <c r="A132" s="40"/>
    </row>
    <row r="133" spans="1:1">
      <c r="A133" s="40"/>
    </row>
    <row r="134" spans="1:1">
      <c r="A134" s="40"/>
    </row>
    <row r="135" spans="1:1">
      <c r="A135" s="40"/>
    </row>
    <row r="136" spans="1:1">
      <c r="A136" s="40"/>
    </row>
    <row r="137" spans="1:1">
      <c r="A137" s="40"/>
    </row>
    <row r="138" spans="1:1">
      <c r="A138" s="40"/>
    </row>
    <row r="139" spans="1:1">
      <c r="A139" s="40"/>
    </row>
    <row r="140" spans="1:1">
      <c r="A140" s="40"/>
    </row>
    <row r="141" spans="1:1">
      <c r="A141" s="40"/>
    </row>
    <row r="142" spans="1:1">
      <c r="A142" s="40"/>
    </row>
    <row r="143" spans="1:1">
      <c r="A143" s="40"/>
    </row>
    <row r="144" spans="1:1">
      <c r="A144" s="40"/>
    </row>
    <row r="145" spans="1:1">
      <c r="A145" s="40"/>
    </row>
    <row r="146" spans="1:1">
      <c r="A146" s="40"/>
    </row>
    <row r="147" spans="1:1">
      <c r="A147" s="40"/>
    </row>
    <row r="148" spans="1:1">
      <c r="A148" s="40"/>
    </row>
    <row r="149" spans="1:1">
      <c r="A149" s="40"/>
    </row>
    <row r="150" spans="1:1">
      <c r="A150" s="40"/>
    </row>
    <row r="151" spans="1:1">
      <c r="A151" s="40"/>
    </row>
    <row r="152" spans="1:1">
      <c r="A152" s="40"/>
    </row>
    <row r="153" spans="1:1">
      <c r="A153" s="40"/>
    </row>
    <row r="154" spans="1:1">
      <c r="A154" s="40"/>
    </row>
    <row r="155" spans="1:1">
      <c r="A155" s="40"/>
    </row>
    <row r="156" spans="1:1">
      <c r="A156" s="40"/>
    </row>
    <row r="157" spans="1:1">
      <c r="A157" s="40"/>
    </row>
    <row r="158" spans="1:1">
      <c r="A158" s="40"/>
    </row>
    <row r="159" spans="1:1">
      <c r="A159" s="40"/>
    </row>
    <row r="160" spans="1:1">
      <c r="A160" s="40"/>
    </row>
    <row r="161" spans="1:1">
      <c r="A161" s="40"/>
    </row>
    <row r="162" spans="1:1">
      <c r="A162" s="40"/>
    </row>
    <row r="163" spans="1:1">
      <c r="A163" s="40"/>
    </row>
    <row r="164" spans="1:1">
      <c r="A164" s="40"/>
    </row>
    <row r="165" spans="1:1">
      <c r="A165" s="40"/>
    </row>
    <row r="166" spans="1:1">
      <c r="A166" s="40"/>
    </row>
    <row r="167" spans="1:1">
      <c r="A167" s="40"/>
    </row>
    <row r="168" spans="1:1">
      <c r="A168" s="40"/>
    </row>
    <row r="169" spans="1:1">
      <c r="A169" s="40"/>
    </row>
    <row r="170" spans="1:1">
      <c r="A170" s="40"/>
    </row>
    <row r="171" spans="1:1">
      <c r="A171" s="40"/>
    </row>
    <row r="172" spans="1:1">
      <c r="A172" s="40"/>
    </row>
    <row r="173" spans="1:1">
      <c r="A173" s="40"/>
    </row>
    <row r="174" spans="1:1">
      <c r="A174" s="40"/>
    </row>
    <row r="175" spans="1:1">
      <c r="A175" s="40"/>
    </row>
    <row r="176" spans="1:1">
      <c r="A176" s="40"/>
    </row>
    <row r="177" spans="1:1">
      <c r="A177" s="40"/>
    </row>
    <row r="178" spans="1:1">
      <c r="A178" s="40"/>
    </row>
    <row r="179" spans="1:1">
      <c r="A179" s="40"/>
    </row>
    <row r="180" spans="1:1">
      <c r="A180" s="40"/>
    </row>
    <row r="181" spans="1:1">
      <c r="A181" s="40"/>
    </row>
    <row r="182" spans="1:1">
      <c r="A182" s="40"/>
    </row>
    <row r="183" spans="1:1">
      <c r="A183" s="40"/>
    </row>
    <row r="184" spans="1:1">
      <c r="A184" s="40"/>
    </row>
    <row r="185" spans="1:1">
      <c r="A185" s="40"/>
    </row>
    <row r="186" spans="1:1">
      <c r="A186" s="40"/>
    </row>
    <row r="187" spans="1:1">
      <c r="A187" s="40"/>
    </row>
    <row r="188" spans="1:1">
      <c r="A188" s="40"/>
    </row>
    <row r="189" spans="1:1">
      <c r="A189" s="40"/>
    </row>
    <row r="190" spans="1:1">
      <c r="A190" s="40"/>
    </row>
    <row r="191" spans="1:1">
      <c r="A191" s="40"/>
    </row>
    <row r="192" spans="1:1">
      <c r="A192" s="40"/>
    </row>
    <row r="193" spans="1:1">
      <c r="A193" s="40"/>
    </row>
    <row r="194" spans="1:1">
      <c r="A194" s="40"/>
    </row>
    <row r="195" spans="1:1">
      <c r="A195" s="40"/>
    </row>
    <row r="196" spans="1:1">
      <c r="A196" s="40"/>
    </row>
    <row r="197" spans="1:1">
      <c r="A197" s="40"/>
    </row>
    <row r="198" spans="1:1">
      <c r="A198" s="40"/>
    </row>
    <row r="199" spans="1:1">
      <c r="A199" s="40"/>
    </row>
    <row r="200" spans="1:1">
      <c r="A200" s="40"/>
    </row>
    <row r="201" spans="1:1">
      <c r="A201" s="40"/>
    </row>
    <row r="202" spans="1:1">
      <c r="A202" s="40"/>
    </row>
    <row r="203" spans="1:1">
      <c r="A203" s="40"/>
    </row>
    <row r="204" spans="1:1">
      <c r="A204" s="40"/>
    </row>
    <row r="205" spans="1:1">
      <c r="A205" s="40"/>
    </row>
    <row r="206" spans="1:1">
      <c r="A206" s="40"/>
    </row>
    <row r="207" spans="1:1">
      <c r="A207" s="40"/>
    </row>
    <row r="208" spans="1:1">
      <c r="A208" s="40"/>
    </row>
    <row r="209" spans="1:1">
      <c r="A209" s="40"/>
    </row>
    <row r="210" spans="1:1">
      <c r="A210" s="40"/>
    </row>
    <row r="211" spans="1:1">
      <c r="A211" s="40"/>
    </row>
    <row r="212" spans="1:1">
      <c r="A212" s="40"/>
    </row>
    <row r="213" spans="1:1">
      <c r="A213" s="40"/>
    </row>
    <row r="214" spans="1:1">
      <c r="A214" s="40"/>
    </row>
    <row r="215" spans="1:1">
      <c r="A215" s="40"/>
    </row>
    <row r="216" spans="1:1">
      <c r="A216" s="40"/>
    </row>
    <row r="217" spans="1:1">
      <c r="A217" s="40"/>
    </row>
    <row r="218" spans="1:1">
      <c r="A218" s="40"/>
    </row>
    <row r="219" spans="1:1">
      <c r="A219" s="40"/>
    </row>
    <row r="220" spans="1:1">
      <c r="A220" s="40"/>
    </row>
    <row r="221" spans="1:1">
      <c r="A221" s="40"/>
    </row>
    <row r="222" spans="1:1">
      <c r="A222" s="40"/>
    </row>
    <row r="223" spans="1:1">
      <c r="A223" s="40"/>
    </row>
    <row r="224" spans="1:1">
      <c r="A224" s="40"/>
    </row>
    <row r="225" spans="1:1">
      <c r="A225" s="40"/>
    </row>
    <row r="226" spans="1:1">
      <c r="A226" s="40"/>
    </row>
    <row r="227" spans="1:1">
      <c r="A227" s="40"/>
    </row>
    <row r="228" spans="1:1">
      <c r="A228" s="40"/>
    </row>
    <row r="229" spans="1:1">
      <c r="A229" s="40"/>
    </row>
    <row r="230" spans="1:1">
      <c r="A230" s="40"/>
    </row>
    <row r="231" spans="1:1">
      <c r="A231" s="40"/>
    </row>
    <row r="232" spans="1:1">
      <c r="A232" s="40"/>
    </row>
    <row r="233" spans="1:1">
      <c r="A233" s="40"/>
    </row>
    <row r="234" spans="1:1">
      <c r="A234" s="40"/>
    </row>
    <row r="235" spans="1:1">
      <c r="A235" s="40"/>
    </row>
    <row r="236" spans="1:1">
      <c r="A236" s="40"/>
    </row>
    <row r="237" spans="1:1">
      <c r="A237" s="40"/>
    </row>
    <row r="238" spans="1:1">
      <c r="A238" s="40"/>
    </row>
    <row r="239" spans="1:1">
      <c r="A239" s="40"/>
    </row>
    <row r="240" spans="1:1">
      <c r="A240" s="40"/>
    </row>
    <row r="241" spans="1:1">
      <c r="A241" s="40"/>
    </row>
    <row r="242" spans="1:1">
      <c r="A242" s="40"/>
    </row>
    <row r="243" spans="1:1">
      <c r="A243" s="40"/>
    </row>
    <row r="244" spans="1:1">
      <c r="A244" s="40"/>
    </row>
    <row r="245" spans="1:1">
      <c r="A245" s="40"/>
    </row>
    <row r="246" spans="1:1">
      <c r="A246" s="40"/>
    </row>
    <row r="247" spans="1:1">
      <c r="A247" s="40"/>
    </row>
    <row r="248" spans="1:1">
      <c r="A248" s="40"/>
    </row>
    <row r="249" spans="1:1">
      <c r="A249" s="40"/>
    </row>
    <row r="250" spans="1:1">
      <c r="A250" s="40"/>
    </row>
    <row r="251" spans="1:1">
      <c r="A251" s="40"/>
    </row>
    <row r="252" spans="1:1">
      <c r="A252" s="40"/>
    </row>
    <row r="253" spans="1:1">
      <c r="A253" s="40"/>
    </row>
    <row r="254" spans="1:1">
      <c r="A254" s="40"/>
    </row>
    <row r="255" spans="1:1">
      <c r="A255" s="40"/>
    </row>
    <row r="256" spans="1:1">
      <c r="A256" s="40"/>
    </row>
    <row r="257" spans="1:1">
      <c r="A257" s="40"/>
    </row>
    <row r="258" spans="1:1">
      <c r="A258" s="40"/>
    </row>
    <row r="259" spans="1:1">
      <c r="A259" s="40"/>
    </row>
    <row r="260" spans="1:1">
      <c r="A260" s="40"/>
    </row>
    <row r="261" spans="1:1">
      <c r="A261" s="40"/>
    </row>
    <row r="262" spans="1:1">
      <c r="A262" s="40"/>
    </row>
    <row r="263" spans="1:1">
      <c r="A263" s="40"/>
    </row>
    <row r="264" spans="1:1">
      <c r="A264" s="40"/>
    </row>
    <row r="265" spans="1:1">
      <c r="A265" s="40"/>
    </row>
    <row r="266" spans="1:1">
      <c r="A266" s="40"/>
    </row>
    <row r="267" spans="1:1">
      <c r="A267" s="40"/>
    </row>
    <row r="268" spans="1:1">
      <c r="A268" s="40"/>
    </row>
    <row r="269" spans="1:1">
      <c r="A269" s="40"/>
    </row>
    <row r="270" spans="1:1">
      <c r="A270" s="40"/>
    </row>
    <row r="271" spans="1:1">
      <c r="A271" s="40"/>
    </row>
    <row r="272" spans="1:1">
      <c r="A272" s="40"/>
    </row>
    <row r="273" spans="1:1">
      <c r="A273" s="40"/>
    </row>
    <row r="274" spans="1:1">
      <c r="A274" s="40"/>
    </row>
    <row r="275" spans="1:1">
      <c r="A275" s="40"/>
    </row>
    <row r="276" spans="1:1">
      <c r="A276" s="40"/>
    </row>
    <row r="277" spans="1:1">
      <c r="A277" s="40"/>
    </row>
    <row r="278" spans="1:1">
      <c r="A278" s="40"/>
    </row>
    <row r="279" spans="1:1">
      <c r="A279" s="40"/>
    </row>
    <row r="280" spans="1:1">
      <c r="A280" s="40"/>
    </row>
    <row r="281" spans="1:1">
      <c r="A281" s="40"/>
    </row>
    <row r="282" spans="1:1">
      <c r="A282" s="40"/>
    </row>
    <row r="283" spans="1:1">
      <c r="A283" s="40"/>
    </row>
    <row r="284" spans="1:1">
      <c r="A284" s="40"/>
    </row>
    <row r="285" spans="1:1">
      <c r="A285" s="40"/>
    </row>
    <row r="286" spans="1:1">
      <c r="A286" s="40"/>
    </row>
    <row r="287" spans="1:1">
      <c r="A287" s="40"/>
    </row>
    <row r="288" spans="1:1">
      <c r="A288" s="40"/>
    </row>
    <row r="289" spans="1:1">
      <c r="A289" s="40"/>
    </row>
    <row r="290" spans="1:1">
      <c r="A290" s="40"/>
    </row>
    <row r="291" spans="1:1">
      <c r="A291" s="40"/>
    </row>
    <row r="292" spans="1:1">
      <c r="A292" s="40"/>
    </row>
    <row r="293" spans="1:1">
      <c r="A293" s="40"/>
    </row>
    <row r="294" spans="1:1">
      <c r="A294" s="40"/>
    </row>
    <row r="295" spans="1:1">
      <c r="A295" s="40"/>
    </row>
    <row r="296" spans="1:1">
      <c r="A296" s="40"/>
    </row>
    <row r="297" spans="1:1">
      <c r="A297" s="40"/>
    </row>
    <row r="298" spans="1:1">
      <c r="A298" s="40"/>
    </row>
    <row r="299" spans="1:1">
      <c r="A299" s="40"/>
    </row>
    <row r="300" spans="1:1">
      <c r="A300" s="40"/>
    </row>
    <row r="301" spans="1:1">
      <c r="A301" s="40"/>
    </row>
    <row r="302" spans="1:1">
      <c r="A302" s="40"/>
    </row>
    <row r="303" spans="1:1">
      <c r="A303" s="40"/>
    </row>
    <row r="304" spans="1:1">
      <c r="A304" s="40"/>
    </row>
    <row r="305" spans="1:1">
      <c r="A305" s="40"/>
    </row>
    <row r="306" spans="1:1">
      <c r="A306" s="40"/>
    </row>
    <row r="307" spans="1:1">
      <c r="A307" s="40"/>
    </row>
    <row r="308" spans="1:1">
      <c r="A308" s="40"/>
    </row>
    <row r="309" spans="1:1">
      <c r="A309" s="40"/>
    </row>
    <row r="310" spans="1:1">
      <c r="A310" s="40"/>
    </row>
    <row r="311" spans="1:1">
      <c r="A311" s="40"/>
    </row>
    <row r="312" spans="1:1">
      <c r="A312" s="40"/>
    </row>
    <row r="313" spans="1:1">
      <c r="A313" s="40"/>
    </row>
    <row r="314" spans="1:1">
      <c r="A314" s="40"/>
    </row>
    <row r="315" spans="1:1">
      <c r="A315" s="40"/>
    </row>
    <row r="316" spans="1:1">
      <c r="A316" s="40"/>
    </row>
    <row r="317" spans="1:1">
      <c r="A317" s="40"/>
    </row>
    <row r="318" spans="1:1">
      <c r="A318" s="40"/>
    </row>
    <row r="319" spans="1:1">
      <c r="A319" s="40"/>
    </row>
    <row r="320" spans="1:1">
      <c r="A320" s="40"/>
    </row>
    <row r="321" spans="1:1">
      <c r="A321" s="40"/>
    </row>
    <row r="322" spans="1:1">
      <c r="A322" s="40"/>
    </row>
    <row r="323" spans="1:1">
      <c r="A323" s="40"/>
    </row>
    <row r="324" spans="1:1">
      <c r="A324" s="40"/>
    </row>
    <row r="325" spans="1:1">
      <c r="A325" s="40"/>
    </row>
    <row r="326" spans="1:1">
      <c r="A326" s="40"/>
    </row>
    <row r="327" spans="1:1">
      <c r="A327" s="40"/>
    </row>
    <row r="328" spans="1:1">
      <c r="A328" s="40"/>
    </row>
    <row r="329" spans="1:1">
      <c r="A329" s="40"/>
    </row>
    <row r="330" spans="1:1">
      <c r="A330" s="40"/>
    </row>
    <row r="331" spans="1:1">
      <c r="A331" s="40"/>
    </row>
    <row r="332" spans="1:1">
      <c r="A332" s="40"/>
    </row>
    <row r="333" spans="1:1">
      <c r="A333" s="40"/>
    </row>
    <row r="334" spans="1:1">
      <c r="A334" s="40"/>
    </row>
    <row r="335" spans="1:1">
      <c r="A335" s="40"/>
    </row>
    <row r="336" spans="1:1">
      <c r="A336" s="40"/>
    </row>
    <row r="337" spans="1:1">
      <c r="A337" s="40"/>
    </row>
    <row r="338" spans="1:1">
      <c r="A338" s="40"/>
    </row>
    <row r="339" spans="1:1">
      <c r="A339" s="40"/>
    </row>
    <row r="340" spans="1:1">
      <c r="A340" s="40"/>
    </row>
    <row r="341" spans="1:1">
      <c r="A341" s="40"/>
    </row>
    <row r="342" spans="1:1">
      <c r="A342" s="40"/>
    </row>
    <row r="343" spans="1:1">
      <c r="A343" s="40"/>
    </row>
    <row r="344" spans="1:1">
      <c r="A344" s="40"/>
    </row>
    <row r="345" spans="1:1">
      <c r="A345" s="40"/>
    </row>
    <row r="346" spans="1:1">
      <c r="A346" s="40"/>
    </row>
    <row r="347" spans="1:1">
      <c r="A347" s="40"/>
    </row>
    <row r="348" spans="1:1">
      <c r="A348" s="40"/>
    </row>
    <row r="349" spans="1:1">
      <c r="A349" s="40"/>
    </row>
    <row r="350" spans="1:1">
      <c r="A350" s="40"/>
    </row>
    <row r="351" spans="1:1">
      <c r="A351" s="40"/>
    </row>
    <row r="352" spans="1:1">
      <c r="A352" s="40"/>
    </row>
    <row r="353" spans="1:1">
      <c r="A353" s="40"/>
    </row>
    <row r="354" spans="1:1">
      <c r="A354" s="40"/>
    </row>
    <row r="355" spans="1:1">
      <c r="A355" s="40"/>
    </row>
    <row r="356" spans="1:1">
      <c r="A356" s="40"/>
    </row>
    <row r="357" spans="1:1">
      <c r="A357" s="40"/>
    </row>
    <row r="358" spans="1:1">
      <c r="A358" s="40"/>
    </row>
    <row r="359" spans="1:1">
      <c r="A359" s="40"/>
    </row>
    <row r="360" spans="1:1">
      <c r="A360" s="40"/>
    </row>
    <row r="361" spans="1:1">
      <c r="A361" s="40"/>
    </row>
    <row r="362" spans="1:1">
      <c r="A362" s="40"/>
    </row>
    <row r="363" spans="1:1">
      <c r="A363" s="40"/>
    </row>
    <row r="364" spans="1:1">
      <c r="A364" s="40"/>
    </row>
    <row r="365" spans="1:1">
      <c r="A365" s="40"/>
    </row>
    <row r="366" spans="1:1">
      <c r="A366" s="40"/>
    </row>
    <row r="367" spans="1:1">
      <c r="A367" s="40"/>
    </row>
    <row r="368" spans="1:1">
      <c r="A368" s="40"/>
    </row>
    <row r="369" spans="1:1">
      <c r="A369" s="40"/>
    </row>
    <row r="370" spans="1:1">
      <c r="A370" s="40"/>
    </row>
    <row r="371" spans="1:1">
      <c r="A371" s="40"/>
    </row>
    <row r="372" spans="1:1">
      <c r="A372" s="40"/>
    </row>
    <row r="373" spans="1:1">
      <c r="A373" s="40"/>
    </row>
    <row r="374" spans="1:1">
      <c r="A374" s="40"/>
    </row>
    <row r="375" spans="1:1">
      <c r="A375" s="40"/>
    </row>
    <row r="376" spans="1:1">
      <c r="A376" s="40"/>
    </row>
    <row r="377" spans="1:1">
      <c r="A377" s="40"/>
    </row>
    <row r="378" spans="1:1">
      <c r="A378" s="40"/>
    </row>
    <row r="379" spans="1:1">
      <c r="A379" s="40"/>
    </row>
    <row r="380" spans="1:1">
      <c r="A380" s="40"/>
    </row>
    <row r="381" spans="1:1">
      <c r="A381" s="40"/>
    </row>
    <row r="382" spans="1:1">
      <c r="A382" s="40"/>
    </row>
    <row r="383" spans="1:1">
      <c r="A383" s="40"/>
    </row>
    <row r="384" spans="1:1">
      <c r="A384" s="40"/>
    </row>
    <row r="385" spans="1:1">
      <c r="A385" s="40"/>
    </row>
    <row r="386" spans="1:1">
      <c r="A386" s="40"/>
    </row>
    <row r="387" spans="1:1">
      <c r="A387" s="40"/>
    </row>
    <row r="388" spans="1:1">
      <c r="A388" s="40"/>
    </row>
    <row r="389" spans="1:1">
      <c r="A389" s="40"/>
    </row>
    <row r="390" spans="1:1">
      <c r="A390" s="40"/>
    </row>
    <row r="391" spans="1:1">
      <c r="A391" s="40"/>
    </row>
    <row r="392" spans="1:1">
      <c r="A392" s="40"/>
    </row>
    <row r="393" spans="1:1">
      <c r="A393" s="40"/>
    </row>
    <row r="394" spans="1:1">
      <c r="A394" s="40"/>
    </row>
    <row r="395" spans="1:1">
      <c r="A395" s="40"/>
    </row>
    <row r="396" spans="1:1">
      <c r="A396" s="40"/>
    </row>
    <row r="397" spans="1:1">
      <c r="A397" s="40"/>
    </row>
    <row r="398" spans="1:1">
      <c r="A398" s="40"/>
    </row>
    <row r="399" spans="1:1">
      <c r="A399" s="40"/>
    </row>
    <row r="400" spans="1:1">
      <c r="A400" s="40"/>
    </row>
    <row r="401" spans="1:1">
      <c r="A401" s="40"/>
    </row>
    <row r="402" spans="1:1">
      <c r="A402" s="40"/>
    </row>
    <row r="403" spans="1:1">
      <c r="A403" s="40"/>
    </row>
    <row r="404" spans="1:1">
      <c r="A404" s="40"/>
    </row>
    <row r="405" spans="1:1">
      <c r="A405" s="40"/>
    </row>
    <row r="406" spans="1:1">
      <c r="A406" s="40"/>
    </row>
    <row r="407" spans="1:1">
      <c r="A407" s="40"/>
    </row>
    <row r="408" spans="1:1">
      <c r="A408" s="40"/>
    </row>
    <row r="409" spans="1:1">
      <c r="A409" s="40"/>
    </row>
    <row r="410" spans="1:1">
      <c r="A410" s="40"/>
    </row>
    <row r="411" spans="1:1">
      <c r="A411" s="40"/>
    </row>
    <row r="412" spans="1:1">
      <c r="A412" s="40"/>
    </row>
    <row r="413" spans="1:1">
      <c r="A413" s="40"/>
    </row>
    <row r="414" spans="1:1">
      <c r="A414" s="40"/>
    </row>
    <row r="415" spans="1:1">
      <c r="A415" s="40"/>
    </row>
    <row r="416" spans="1:1">
      <c r="A416" s="40"/>
    </row>
    <row r="417" spans="1:1">
      <c r="A417" s="40"/>
    </row>
    <row r="418" spans="1:1">
      <c r="A418" s="40"/>
    </row>
    <row r="419" spans="1:1">
      <c r="A419" s="40"/>
    </row>
    <row r="420" spans="1:1">
      <c r="A420" s="40"/>
    </row>
    <row r="421" spans="1:1">
      <c r="A421" s="40"/>
    </row>
    <row r="422" spans="1:1">
      <c r="A422" s="40"/>
    </row>
    <row r="423" spans="1:1">
      <c r="A423" s="40"/>
    </row>
    <row r="424" spans="1:1">
      <c r="A424" s="40"/>
    </row>
    <row r="425" spans="1:1">
      <c r="A425" s="40"/>
    </row>
    <row r="426" spans="1:1">
      <c r="A426" s="40"/>
    </row>
    <row r="427" spans="1:1">
      <c r="A427" s="40"/>
    </row>
    <row r="428" spans="1:1">
      <c r="A428" s="40"/>
    </row>
    <row r="429" spans="1:1">
      <c r="A429" s="40"/>
    </row>
    <row r="430" spans="1:1">
      <c r="A430" s="40"/>
    </row>
    <row r="431" spans="1:1">
      <c r="A431" s="40"/>
    </row>
    <row r="432" spans="1:1">
      <c r="A432" s="40"/>
    </row>
    <row r="433" spans="1:1">
      <c r="A433" s="40"/>
    </row>
    <row r="434" spans="1:1">
      <c r="A434" s="40"/>
    </row>
    <row r="435" spans="1:1">
      <c r="A435" s="40"/>
    </row>
    <row r="436" spans="1:1">
      <c r="A436" s="40"/>
    </row>
    <row r="437" spans="1:1">
      <c r="A437" s="40"/>
    </row>
    <row r="438" spans="1:1">
      <c r="A438" s="40"/>
    </row>
    <row r="439" spans="1:1">
      <c r="A439" s="40"/>
    </row>
    <row r="440" spans="1:1">
      <c r="A440" s="40"/>
    </row>
    <row r="441" spans="1:1">
      <c r="A441" s="40"/>
    </row>
    <row r="442" spans="1:1">
      <c r="A442" s="40"/>
    </row>
    <row r="443" spans="1:1">
      <c r="A443" s="40"/>
    </row>
    <row r="444" spans="1:1">
      <c r="A444" s="40"/>
    </row>
    <row r="445" spans="1:1">
      <c r="A445" s="40"/>
    </row>
    <row r="446" spans="1:1">
      <c r="A446" s="40"/>
    </row>
    <row r="447" spans="1:1">
      <c r="A447" s="40"/>
    </row>
    <row r="448" spans="1:1">
      <c r="A448" s="40"/>
    </row>
    <row r="449" spans="1:1">
      <c r="A449" s="40"/>
    </row>
    <row r="450" spans="1:1">
      <c r="A450" s="40"/>
    </row>
    <row r="451" spans="1:1">
      <c r="A451" s="40"/>
    </row>
    <row r="452" spans="1:1">
      <c r="A452" s="40"/>
    </row>
    <row r="453" spans="1:1">
      <c r="A453" s="40"/>
    </row>
    <row r="454" spans="1:1">
      <c r="A454" s="40"/>
    </row>
    <row r="455" spans="1:1">
      <c r="A455" s="40"/>
    </row>
    <row r="456" spans="1:1">
      <c r="A456" s="40"/>
    </row>
    <row r="457" spans="1:1">
      <c r="A457" s="40"/>
    </row>
    <row r="458" spans="1:1">
      <c r="A458" s="40"/>
    </row>
    <row r="459" spans="1:1">
      <c r="A459" s="40"/>
    </row>
    <row r="460" spans="1:1">
      <c r="A460" s="40"/>
    </row>
    <row r="461" spans="1:1">
      <c r="A461" s="40"/>
    </row>
    <row r="462" spans="1:1">
      <c r="A462" s="40"/>
    </row>
    <row r="463" spans="1:1">
      <c r="A463" s="40"/>
    </row>
    <row r="464" spans="1:1">
      <c r="A464" s="40"/>
    </row>
    <row r="465" spans="1:1">
      <c r="A465" s="40"/>
    </row>
    <row r="466" spans="1:1">
      <c r="A466" s="40"/>
    </row>
    <row r="467" spans="1:1">
      <c r="A467" s="40"/>
    </row>
    <row r="468" spans="1:1">
      <c r="A468" s="40"/>
    </row>
    <row r="469" spans="1:1">
      <c r="A469" s="40"/>
    </row>
    <row r="470" spans="1:1">
      <c r="A470" s="40"/>
    </row>
    <row r="471" spans="1:1">
      <c r="A471" s="40"/>
    </row>
    <row r="472" spans="1:1">
      <c r="A472" s="40"/>
    </row>
    <row r="473" spans="1:1">
      <c r="A473" s="40"/>
    </row>
    <row r="474" spans="1:1">
      <c r="A474" s="40"/>
    </row>
    <row r="475" spans="1:1">
      <c r="A475" s="40"/>
    </row>
    <row r="476" spans="1:1">
      <c r="A476" s="40"/>
    </row>
    <row r="477" spans="1:1">
      <c r="A477" s="40"/>
    </row>
    <row r="478" spans="1:1">
      <c r="A478" s="40"/>
    </row>
    <row r="479" spans="1:1">
      <c r="A479" s="40"/>
    </row>
    <row r="480" spans="1:1">
      <c r="A480" s="40"/>
    </row>
    <row r="481" spans="1:1">
      <c r="A481" s="40"/>
    </row>
    <row r="482" spans="1:1">
      <c r="A482" s="40"/>
    </row>
    <row r="483" spans="1:1">
      <c r="A483" s="40"/>
    </row>
    <row r="484" spans="1:1">
      <c r="A484" s="40"/>
    </row>
    <row r="485" spans="1:1">
      <c r="A485" s="40"/>
    </row>
    <row r="486" spans="1:1">
      <c r="A486" s="40"/>
    </row>
    <row r="487" spans="1:1">
      <c r="A487" s="40"/>
    </row>
    <row r="488" spans="1:1">
      <c r="A488" s="40"/>
    </row>
    <row r="489" spans="1:1">
      <c r="A489" s="40"/>
    </row>
    <row r="490" spans="1:1">
      <c r="A490" s="40"/>
    </row>
    <row r="491" spans="1:1">
      <c r="A491" s="40"/>
    </row>
    <row r="492" spans="1:1">
      <c r="A492" s="40"/>
    </row>
    <row r="493" spans="1:1">
      <c r="A493" s="40"/>
    </row>
    <row r="494" spans="1:1">
      <c r="A494" s="40"/>
    </row>
    <row r="495" spans="1:1">
      <c r="A495" s="40"/>
    </row>
    <row r="496" spans="1:1">
      <c r="A496" s="40"/>
    </row>
    <row r="497" spans="1:1">
      <c r="A497" s="40"/>
    </row>
    <row r="498" spans="1:1">
      <c r="A498" s="40"/>
    </row>
    <row r="499" spans="1:1">
      <c r="A499" s="40"/>
    </row>
    <row r="500" spans="1:1">
      <c r="A500" s="40"/>
    </row>
    <row r="501" spans="1:1">
      <c r="A501" s="40"/>
    </row>
    <row r="502" spans="1:1">
      <c r="A502" s="40"/>
    </row>
    <row r="503" spans="1:1">
      <c r="A503" s="40"/>
    </row>
    <row r="504" spans="1:1">
      <c r="A504" s="40"/>
    </row>
    <row r="505" spans="1:1">
      <c r="A505" s="40"/>
    </row>
    <row r="506" spans="1:1">
      <c r="A506" s="40"/>
    </row>
    <row r="507" spans="1:1">
      <c r="A507" s="40"/>
    </row>
    <row r="508" spans="1:1">
      <c r="A508" s="40"/>
    </row>
    <row r="509" spans="1:1">
      <c r="A509" s="40"/>
    </row>
    <row r="510" spans="1:1">
      <c r="A510" s="40"/>
    </row>
    <row r="511" spans="1:1">
      <c r="A511" s="40"/>
    </row>
    <row r="512" spans="1:1">
      <c r="A512" s="40"/>
    </row>
    <row r="513" spans="1:1">
      <c r="A513" s="40"/>
    </row>
    <row r="514" spans="1:1">
      <c r="A514" s="40"/>
    </row>
    <row r="515" spans="1:1">
      <c r="A515" s="40"/>
    </row>
    <row r="516" spans="1:1">
      <c r="A516" s="40"/>
    </row>
    <row r="517" spans="1:1">
      <c r="A517" s="40"/>
    </row>
    <row r="518" spans="1:1">
      <c r="A518" s="40"/>
    </row>
    <row r="519" spans="1:1">
      <c r="A519" s="40"/>
    </row>
  </sheetData>
  <mergeCells count="52">
    <mergeCell ref="F11:G11"/>
    <mergeCell ref="H11:I11"/>
    <mergeCell ref="J11:K11"/>
    <mergeCell ref="L11:M11"/>
    <mergeCell ref="F10:G10"/>
    <mergeCell ref="H10:I10"/>
    <mergeCell ref="J10:K10"/>
    <mergeCell ref="L10:M10"/>
    <mergeCell ref="BD10:BE10"/>
    <mergeCell ref="T10:U10"/>
    <mergeCell ref="V10:W10"/>
    <mergeCell ref="BD11:BE11"/>
    <mergeCell ref="BB10:BC10"/>
    <mergeCell ref="X11:Y11"/>
    <mergeCell ref="X10:Y10"/>
    <mergeCell ref="AJ10:AK10"/>
    <mergeCell ref="AL10:AM10"/>
    <mergeCell ref="AT10:AU10"/>
    <mergeCell ref="BB11:BC11"/>
    <mergeCell ref="AX11:AY11"/>
    <mergeCell ref="AZ10:BA10"/>
    <mergeCell ref="AZ11:BA11"/>
    <mergeCell ref="AV10:AW10"/>
    <mergeCell ref="AV11:AW11"/>
    <mergeCell ref="N10:O10"/>
    <mergeCell ref="AR10:AS10"/>
    <mergeCell ref="Z10:AA10"/>
    <mergeCell ref="Z11:AA11"/>
    <mergeCell ref="AB10:AC10"/>
    <mergeCell ref="P11:Q11"/>
    <mergeCell ref="R11:S11"/>
    <mergeCell ref="T11:U11"/>
    <mergeCell ref="V11:W11"/>
    <mergeCell ref="P10:Q10"/>
    <mergeCell ref="N11:O11"/>
    <mergeCell ref="R10:S10"/>
    <mergeCell ref="AB11:AC11"/>
    <mergeCell ref="AJ11:AK11"/>
    <mergeCell ref="AD11:AE11"/>
    <mergeCell ref="AF10:AG10"/>
    <mergeCell ref="AF11:AG11"/>
    <mergeCell ref="AH10:AI10"/>
    <mergeCell ref="AD10:AE10"/>
    <mergeCell ref="AX10:AY10"/>
    <mergeCell ref="AL11:AM11"/>
    <mergeCell ref="AT11:AU11"/>
    <mergeCell ref="AH11:AI11"/>
    <mergeCell ref="AR11:AS11"/>
    <mergeCell ref="AP10:AQ10"/>
    <mergeCell ref="AP11:AQ11"/>
    <mergeCell ref="AN10:AO10"/>
    <mergeCell ref="AN11:AO11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44" orientation="landscape" r:id="rId1"/>
  <headerFooter alignWithMargins="0">
    <oddFooter>&amp;L&amp;1#&amp;"Arial"&amp;11&amp;K000000SW Internal Commercial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87"/>
  <sheetViews>
    <sheetView zoomScaleNormal="100" workbookViewId="0">
      <selection sqref="A1:XFD1048576"/>
    </sheetView>
  </sheetViews>
  <sheetFormatPr defaultColWidth="9.26953125" defaultRowHeight="12.5"/>
  <cols>
    <col min="1" max="1" width="15.26953125" style="23" customWidth="1"/>
    <col min="2" max="2" width="53.54296875" style="23" customWidth="1"/>
    <col min="3" max="3" width="11" style="25" bestFit="1" customWidth="1"/>
    <col min="4" max="4" width="7.26953125" style="23" customWidth="1"/>
    <col min="5" max="5" width="4" style="23" customWidth="1"/>
    <col min="6" max="6" width="15.7265625" style="23" customWidth="1"/>
    <col min="7" max="7" width="12.1796875" style="23" customWidth="1"/>
    <col min="8" max="9" width="15.7265625" style="23" customWidth="1"/>
    <col min="10" max="10" width="14.26953125" style="23" customWidth="1"/>
    <col min="11" max="14" width="14.54296875" style="23" customWidth="1"/>
    <col min="15" max="15" width="23.7265625" style="23" customWidth="1"/>
    <col min="16" max="16" width="2.54296875" style="23" customWidth="1"/>
    <col min="17" max="17" width="5.26953125" style="23" customWidth="1"/>
    <col min="18" max="27" width="9.36328125" style="23" customWidth="1"/>
    <col min="28" max="16384" width="9.26953125" style="23"/>
  </cols>
  <sheetData>
    <row r="1" spans="1:25" s="37" customFormat="1" ht="20">
      <c r="A1" s="34" t="s">
        <v>0</v>
      </c>
      <c r="B1" s="35"/>
      <c r="C1" s="1033"/>
      <c r="D1" s="35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</row>
    <row r="2" spans="1:25" s="37" customFormat="1" ht="20">
      <c r="A2" s="1027"/>
      <c r="B2" s="1028"/>
      <c r="C2" s="102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</row>
    <row r="3" spans="1:25" s="37" customFormat="1" ht="21" customHeight="1">
      <c r="A3" s="1029" t="s">
        <v>1</v>
      </c>
      <c r="B3" s="1030"/>
      <c r="C3" s="1034"/>
      <c r="D3" s="1030"/>
      <c r="E3" s="1032"/>
      <c r="F3" s="1032"/>
      <c r="G3" s="1032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</row>
    <row r="4" spans="1:25" ht="15.5">
      <c r="A4" s="38"/>
      <c r="B4" s="39"/>
      <c r="C4" s="52"/>
      <c r="D4" s="39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</row>
    <row r="5" spans="1:25" ht="16" thickBot="1">
      <c r="A5" s="38"/>
      <c r="B5" s="39"/>
      <c r="C5" s="52"/>
      <c r="D5" s="39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pans="1:25" ht="20">
      <c r="A6" s="1306" t="s">
        <v>2</v>
      </c>
      <c r="B6" s="1307"/>
      <c r="C6" s="1307"/>
      <c r="D6" s="1307"/>
      <c r="E6" s="1307"/>
      <c r="F6" s="1307"/>
      <c r="G6" s="1308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25" ht="20.5" thickBot="1">
      <c r="A7" s="1309" t="s">
        <v>214</v>
      </c>
      <c r="B7" s="1310"/>
      <c r="C7" s="1310"/>
      <c r="D7" s="1310"/>
      <c r="E7" s="1310"/>
      <c r="F7" s="1310"/>
      <c r="G7" s="1311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9" spans="1:25" s="25" customFormat="1" ht="13" thickBot="1">
      <c r="F9" s="85">
        <v>10</v>
      </c>
      <c r="G9" s="85">
        <v>20</v>
      </c>
      <c r="H9" s="85">
        <v>30</v>
      </c>
      <c r="I9" s="85">
        <v>40</v>
      </c>
      <c r="J9" s="85">
        <v>100</v>
      </c>
      <c r="K9" s="85">
        <v>110</v>
      </c>
      <c r="L9" s="85">
        <v>120</v>
      </c>
      <c r="M9" s="85">
        <v>130</v>
      </c>
      <c r="N9" s="85">
        <v>140</v>
      </c>
      <c r="O9" s="85">
        <v>200</v>
      </c>
      <c r="Q9" s="85">
        <v>299</v>
      </c>
    </row>
    <row r="10" spans="1:25" s="1" customFormat="1" ht="28.9" customHeight="1">
      <c r="A10" s="491" t="s">
        <v>4</v>
      </c>
      <c r="B10" s="492" t="s">
        <v>5</v>
      </c>
      <c r="C10" s="7" t="s">
        <v>6</v>
      </c>
      <c r="D10" s="8" t="s">
        <v>7</v>
      </c>
      <c r="E10" s="12"/>
      <c r="F10" s="1300" t="s">
        <v>215</v>
      </c>
      <c r="G10" s="1291"/>
      <c r="H10" s="1291"/>
      <c r="I10" s="1292"/>
      <c r="J10" s="1303" t="s">
        <v>216</v>
      </c>
      <c r="K10" s="1290" t="s">
        <v>217</v>
      </c>
      <c r="L10" s="1291"/>
      <c r="M10" s="1291"/>
      <c r="N10" s="1292"/>
      <c r="O10" s="1280" t="s">
        <v>218</v>
      </c>
      <c r="P10" s="608"/>
      <c r="Q10" s="1283" t="s">
        <v>20</v>
      </c>
      <c r="R10" s="12"/>
      <c r="S10" s="12"/>
      <c r="T10" s="12"/>
      <c r="U10" s="12"/>
      <c r="V10" s="12"/>
      <c r="W10" s="12"/>
      <c r="X10" s="12"/>
      <c r="Y10" s="12"/>
    </row>
    <row r="11" spans="1:25" s="1" customFormat="1" ht="15.75" customHeight="1">
      <c r="A11" s="493" t="s">
        <v>18</v>
      </c>
      <c r="B11" s="494"/>
      <c r="C11" s="495"/>
      <c r="D11" s="496" t="s">
        <v>19</v>
      </c>
      <c r="E11" s="12"/>
      <c r="F11" s="1312" t="s">
        <v>219</v>
      </c>
      <c r="G11" s="1288" t="s">
        <v>220</v>
      </c>
      <c r="H11" s="1288" t="s">
        <v>221</v>
      </c>
      <c r="I11" s="1288" t="s">
        <v>222</v>
      </c>
      <c r="J11" s="1304"/>
      <c r="K11" s="1301" t="s">
        <v>219</v>
      </c>
      <c r="L11" s="1288" t="s">
        <v>220</v>
      </c>
      <c r="M11" s="1288" t="s">
        <v>221</v>
      </c>
      <c r="N11" s="1288" t="s">
        <v>222</v>
      </c>
      <c r="O11" s="1281"/>
      <c r="P11" s="608"/>
      <c r="Q11" s="1284"/>
      <c r="R11" s="12"/>
      <c r="S11" s="12"/>
      <c r="T11" s="12"/>
      <c r="U11" s="12"/>
      <c r="V11" s="12"/>
      <c r="W11" s="12"/>
      <c r="X11" s="12"/>
      <c r="Y11" s="12"/>
    </row>
    <row r="12" spans="1:25" s="1" customFormat="1" ht="16" thickBot="1">
      <c r="A12" s="499"/>
      <c r="B12" s="4"/>
      <c r="C12" s="5"/>
      <c r="D12" s="6"/>
      <c r="E12" s="12"/>
      <c r="F12" s="1313"/>
      <c r="G12" s="1289"/>
      <c r="H12" s="1289"/>
      <c r="I12" s="1289"/>
      <c r="J12" s="1305"/>
      <c r="K12" s="1302"/>
      <c r="L12" s="1289"/>
      <c r="M12" s="1289"/>
      <c r="N12" s="1289"/>
      <c r="O12" s="1282"/>
      <c r="P12" s="22"/>
      <c r="Q12" s="1285"/>
      <c r="R12" s="12"/>
      <c r="S12" s="12"/>
      <c r="T12" s="12"/>
      <c r="U12" s="12"/>
      <c r="V12" s="12"/>
      <c r="W12" s="12"/>
      <c r="X12" s="12"/>
      <c r="Y12" s="12"/>
    </row>
    <row r="13" spans="1:25" s="1" customFormat="1" ht="16.5" customHeight="1" thickBot="1">
      <c r="A13" s="12"/>
      <c r="B13" s="500"/>
      <c r="C13" s="11"/>
      <c r="D13" s="12"/>
      <c r="E13" s="12"/>
      <c r="F13" s="12"/>
      <c r="G13" s="12"/>
      <c r="H13" s="12"/>
      <c r="I13" s="12"/>
      <c r="J13" s="23"/>
      <c r="K13" s="23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5" s="1" customFormat="1" ht="18.5" thickBot="1">
      <c r="A14" s="13"/>
      <c r="B14" s="279" t="s">
        <v>223</v>
      </c>
      <c r="C14" s="87"/>
      <c r="D14" s="9"/>
      <c r="E14" s="12"/>
      <c r="F14" s="1300" t="s">
        <v>224</v>
      </c>
      <c r="G14" s="1291"/>
      <c r="H14" s="1291"/>
      <c r="I14" s="1292"/>
      <c r="J14" s="101"/>
      <c r="K14" s="1300" t="s">
        <v>225</v>
      </c>
      <c r="L14" s="1291"/>
      <c r="M14" s="1291"/>
      <c r="N14" s="1292"/>
      <c r="O14" s="101" t="s">
        <v>226</v>
      </c>
      <c r="P14" s="12"/>
      <c r="Q14" s="12"/>
      <c r="R14" s="23"/>
      <c r="S14" s="23"/>
      <c r="T14" s="12"/>
      <c r="U14" s="12"/>
      <c r="V14" s="12"/>
      <c r="W14" s="12"/>
      <c r="X14" s="12"/>
      <c r="Y14" s="12"/>
    </row>
    <row r="15" spans="1:25" s="1" customFormat="1" ht="13.5" thickBot="1">
      <c r="A15" s="19" t="s">
        <v>227</v>
      </c>
      <c r="B15" s="55" t="s">
        <v>228</v>
      </c>
      <c r="C15" s="56" t="s">
        <v>229</v>
      </c>
      <c r="D15" s="58" t="s">
        <v>25</v>
      </c>
      <c r="E15" s="12" t="s">
        <v>21</v>
      </c>
      <c r="F15" s="280" t="s">
        <v>230</v>
      </c>
      <c r="G15" s="281" t="s">
        <v>231</v>
      </c>
      <c r="H15" s="281" t="s">
        <v>232</v>
      </c>
      <c r="I15" s="281" t="s">
        <v>233</v>
      </c>
      <c r="J15" s="609"/>
      <c r="K15" s="280" t="s">
        <v>230</v>
      </c>
      <c r="L15" s="281" t="s">
        <v>231</v>
      </c>
      <c r="M15" s="281" t="s">
        <v>232</v>
      </c>
      <c r="N15" s="281" t="s">
        <v>233</v>
      </c>
      <c r="O15" s="985"/>
      <c r="P15" s="12"/>
      <c r="Q15" s="12"/>
      <c r="R15" s="23"/>
      <c r="S15" s="23"/>
      <c r="T15" s="12"/>
      <c r="U15" s="12"/>
      <c r="V15" s="12"/>
      <c r="W15" s="12"/>
      <c r="X15" s="12"/>
      <c r="Y15" s="12"/>
    </row>
    <row r="16" spans="1:25" s="1" customFormat="1">
      <c r="A16" s="20" t="s">
        <v>234</v>
      </c>
      <c r="B16" s="59" t="s">
        <v>235</v>
      </c>
      <c r="C16" s="60" t="s">
        <v>236</v>
      </c>
      <c r="D16" s="62" t="s">
        <v>47</v>
      </c>
      <c r="E16" s="12" t="s">
        <v>21</v>
      </c>
      <c r="F16" s="610">
        <v>30</v>
      </c>
      <c r="G16" s="611">
        <v>20</v>
      </c>
      <c r="H16" s="611">
        <v>25</v>
      </c>
      <c r="I16" s="611">
        <v>21</v>
      </c>
      <c r="J16" s="612">
        <f t="shared" ref="J16:J22" si="0">F16+G16+H16+I16</f>
        <v>96</v>
      </c>
      <c r="K16" s="600">
        <v>80.158000000000001</v>
      </c>
      <c r="L16" s="613">
        <v>301.351</v>
      </c>
      <c r="M16" s="613">
        <v>434.73099999999999</v>
      </c>
      <c r="N16" s="613">
        <v>540.77499999999998</v>
      </c>
      <c r="O16" s="614">
        <f t="shared" ref="O16:O22" si="1">K16+L16+M16+N16</f>
        <v>1357.0149999999999</v>
      </c>
      <c r="P16" s="12"/>
      <c r="Q16" s="284" t="s">
        <v>48</v>
      </c>
      <c r="R16" s="23"/>
      <c r="S16" s="23"/>
      <c r="T16" s="12"/>
      <c r="U16" s="12"/>
      <c r="V16" s="12"/>
      <c r="W16" s="12"/>
      <c r="X16" s="12"/>
      <c r="Y16" s="12"/>
    </row>
    <row r="17" spans="1:27" s="1" customFormat="1">
      <c r="A17" s="20" t="s">
        <v>237</v>
      </c>
      <c r="B17" s="59" t="s">
        <v>238</v>
      </c>
      <c r="C17" s="60" t="s">
        <v>236</v>
      </c>
      <c r="D17" s="62" t="s">
        <v>47</v>
      </c>
      <c r="E17" s="12"/>
      <c r="F17" s="610">
        <v>29</v>
      </c>
      <c r="G17" s="611">
        <v>8</v>
      </c>
      <c r="H17" s="611">
        <v>0</v>
      </c>
      <c r="I17" s="611">
        <v>1</v>
      </c>
      <c r="J17" s="612">
        <f t="shared" si="0"/>
        <v>38</v>
      </c>
      <c r="K17" s="600">
        <v>12.302</v>
      </c>
      <c r="L17" s="613">
        <v>9.1980000000000004</v>
      </c>
      <c r="M17" s="613">
        <v>0</v>
      </c>
      <c r="N17" s="613">
        <v>0</v>
      </c>
      <c r="O17" s="614">
        <f t="shared" si="1"/>
        <v>21.5</v>
      </c>
      <c r="P17" s="12"/>
      <c r="Q17" s="285" t="s">
        <v>48</v>
      </c>
      <c r="R17" s="23"/>
      <c r="S17" s="23"/>
      <c r="T17" s="12"/>
      <c r="U17" s="12"/>
      <c r="V17" s="12"/>
      <c r="W17" s="12"/>
      <c r="X17" s="12"/>
      <c r="Y17" s="12"/>
      <c r="Z17" s="12"/>
      <c r="AA17" s="12"/>
    </row>
    <row r="18" spans="1:27" s="1" customFormat="1" ht="12" customHeight="1">
      <c r="A18" s="20" t="s">
        <v>239</v>
      </c>
      <c r="B18" s="59" t="s">
        <v>240</v>
      </c>
      <c r="C18" s="60" t="s">
        <v>236</v>
      </c>
      <c r="D18" s="62" t="s">
        <v>47</v>
      </c>
      <c r="E18" s="12"/>
      <c r="F18" s="610">
        <v>42</v>
      </c>
      <c r="G18" s="611">
        <v>15</v>
      </c>
      <c r="H18" s="611">
        <v>1</v>
      </c>
      <c r="I18" s="611">
        <v>14</v>
      </c>
      <c r="J18" s="612">
        <f t="shared" si="0"/>
        <v>72</v>
      </c>
      <c r="K18" s="600">
        <v>10.907</v>
      </c>
      <c r="L18" s="613">
        <v>162.59200000000001</v>
      </c>
      <c r="M18" s="613">
        <v>0.02</v>
      </c>
      <c r="N18" s="613">
        <v>210.48400000000001</v>
      </c>
      <c r="O18" s="614">
        <f t="shared" si="1"/>
        <v>384.00300000000004</v>
      </c>
      <c r="P18" s="12"/>
      <c r="Q18" s="285" t="s">
        <v>48</v>
      </c>
      <c r="R18" s="23"/>
      <c r="S18" s="23"/>
      <c r="T18" s="12"/>
      <c r="U18" s="12"/>
      <c r="V18" s="12"/>
      <c r="W18" s="12"/>
      <c r="X18" s="12"/>
      <c r="Y18" s="12"/>
      <c r="Z18" s="12"/>
      <c r="AA18" s="12"/>
    </row>
    <row r="19" spans="1:27" s="1" customFormat="1">
      <c r="A19" s="20" t="s">
        <v>241</v>
      </c>
      <c r="B19" s="59" t="s">
        <v>242</v>
      </c>
      <c r="C19" s="60" t="s">
        <v>236</v>
      </c>
      <c r="D19" s="62" t="s">
        <v>47</v>
      </c>
      <c r="E19" s="12"/>
      <c r="F19" s="610">
        <v>20</v>
      </c>
      <c r="G19" s="611">
        <v>28</v>
      </c>
      <c r="H19" s="611">
        <v>11</v>
      </c>
      <c r="I19" s="611">
        <v>2</v>
      </c>
      <c r="J19" s="612">
        <f t="shared" si="0"/>
        <v>61</v>
      </c>
      <c r="K19" s="600">
        <v>17.486999999999998</v>
      </c>
      <c r="L19" s="613">
        <v>27.745000000000001</v>
      </c>
      <c r="M19" s="613">
        <v>24.367999999999999</v>
      </c>
      <c r="N19" s="613">
        <v>3.4009999999999998</v>
      </c>
      <c r="O19" s="614">
        <f t="shared" si="1"/>
        <v>73.000999999999991</v>
      </c>
      <c r="P19" s="12"/>
      <c r="Q19" s="285" t="s">
        <v>48</v>
      </c>
      <c r="R19" s="23"/>
      <c r="S19" s="23"/>
      <c r="T19" s="12"/>
      <c r="U19" s="12"/>
      <c r="V19" s="12"/>
      <c r="W19" s="12"/>
      <c r="X19" s="12"/>
      <c r="Y19" s="12"/>
      <c r="Z19" s="12"/>
      <c r="AA19" s="12"/>
    </row>
    <row r="20" spans="1:27" s="1" customFormat="1">
      <c r="A20" s="20" t="s">
        <v>243</v>
      </c>
      <c r="B20" s="59" t="s">
        <v>17</v>
      </c>
      <c r="C20" s="60" t="s">
        <v>236</v>
      </c>
      <c r="D20" s="62" t="s">
        <v>164</v>
      </c>
      <c r="E20" s="12"/>
      <c r="F20" s="798">
        <f t="shared" ref="F20:N20" si="2">F16+F17+F18+F19</f>
        <v>121</v>
      </c>
      <c r="G20" s="779">
        <f t="shared" si="2"/>
        <v>71</v>
      </c>
      <c r="H20" s="779">
        <f t="shared" si="2"/>
        <v>37</v>
      </c>
      <c r="I20" s="1064">
        <f t="shared" si="2"/>
        <v>38</v>
      </c>
      <c r="J20" s="612">
        <f t="shared" si="0"/>
        <v>267</v>
      </c>
      <c r="K20" s="616">
        <f t="shared" si="2"/>
        <v>120.854</v>
      </c>
      <c r="L20" s="617">
        <f t="shared" si="2"/>
        <v>500.88599999999997</v>
      </c>
      <c r="M20" s="617">
        <f t="shared" si="2"/>
        <v>459.11899999999997</v>
      </c>
      <c r="N20" s="617">
        <f t="shared" si="2"/>
        <v>754.66</v>
      </c>
      <c r="O20" s="618">
        <f t="shared" si="1"/>
        <v>1835.5189999999998</v>
      </c>
      <c r="P20" s="12"/>
      <c r="Q20" s="285" t="s">
        <v>48</v>
      </c>
      <c r="R20" s="23"/>
      <c r="S20" s="23"/>
      <c r="T20" s="12"/>
      <c r="U20" s="12"/>
      <c r="V20" s="12"/>
      <c r="W20" s="12"/>
      <c r="X20" s="12"/>
      <c r="Y20" s="12"/>
      <c r="Z20" s="12"/>
      <c r="AA20" s="12"/>
    </row>
    <row r="21" spans="1:27" s="1" customFormat="1">
      <c r="A21" s="20" t="s">
        <v>244</v>
      </c>
      <c r="B21" s="59" t="s">
        <v>245</v>
      </c>
      <c r="C21" s="60" t="s">
        <v>236</v>
      </c>
      <c r="D21" s="62" t="s">
        <v>47</v>
      </c>
      <c r="E21" s="12"/>
      <c r="F21" s="610"/>
      <c r="G21" s="611"/>
      <c r="H21" s="611"/>
      <c r="I21" s="611"/>
      <c r="J21" s="612">
        <f t="shared" si="0"/>
        <v>0</v>
      </c>
      <c r="K21" s="610"/>
      <c r="L21" s="611"/>
      <c r="M21" s="611"/>
      <c r="N21" s="611"/>
      <c r="O21" s="614">
        <f t="shared" si="1"/>
        <v>0</v>
      </c>
      <c r="P21" s="12"/>
      <c r="Q21" s="285" t="s">
        <v>160</v>
      </c>
      <c r="R21" s="23"/>
      <c r="S21" s="23"/>
      <c r="T21" s="12"/>
      <c r="U21" s="12"/>
      <c r="V21" s="12"/>
      <c r="W21" s="12"/>
      <c r="X21" s="12"/>
      <c r="Y21" s="12"/>
      <c r="Z21" s="12"/>
      <c r="AA21" s="12"/>
    </row>
    <row r="22" spans="1:27" s="1" customFormat="1" ht="13" thickBot="1">
      <c r="A22" s="21" t="s">
        <v>246</v>
      </c>
      <c r="B22" s="68" t="s">
        <v>247</v>
      </c>
      <c r="C22" s="69" t="s">
        <v>236</v>
      </c>
      <c r="D22" s="71" t="s">
        <v>47</v>
      </c>
      <c r="E22" s="12"/>
      <c r="F22" s="111"/>
      <c r="G22" s="282"/>
      <c r="H22" s="282"/>
      <c r="I22" s="283"/>
      <c r="J22" s="619">
        <f t="shared" si="0"/>
        <v>0</v>
      </c>
      <c r="K22" s="111"/>
      <c r="L22" s="282"/>
      <c r="M22" s="282"/>
      <c r="N22" s="283"/>
      <c r="O22" s="620">
        <f t="shared" si="1"/>
        <v>0</v>
      </c>
      <c r="P22" s="12"/>
      <c r="Q22" s="253" t="s">
        <v>160</v>
      </c>
      <c r="R22" s="23"/>
      <c r="S22" s="23"/>
      <c r="T22" s="12"/>
      <c r="U22" s="12"/>
      <c r="V22" s="12"/>
      <c r="W22" s="12"/>
      <c r="X22" s="12"/>
      <c r="Y22" s="12"/>
      <c r="Z22" s="12"/>
      <c r="AA22" s="12"/>
    </row>
    <row r="23" spans="1:27" s="1" customFormat="1">
      <c r="A23" s="11"/>
      <c r="B23" s="12"/>
      <c r="C23" s="11"/>
      <c r="D23" s="11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23"/>
      <c r="Z23" s="23"/>
      <c r="AA23" s="23"/>
    </row>
    <row r="24" spans="1:27" s="2" customFormat="1" ht="16" thickBot="1">
      <c r="A24" s="11"/>
      <c r="B24" s="11"/>
      <c r="C24" s="11"/>
      <c r="D24" s="11"/>
      <c r="E24" s="11"/>
      <c r="F24" s="11"/>
      <c r="G24" s="11"/>
      <c r="H24" s="11"/>
      <c r="I24" s="11"/>
      <c r="J24" s="778"/>
      <c r="K24" s="69">
        <v>110</v>
      </c>
      <c r="L24" s="69">
        <v>120</v>
      </c>
      <c r="M24" s="69">
        <v>130</v>
      </c>
      <c r="N24" s="69">
        <v>140</v>
      </c>
      <c r="O24" s="69">
        <v>200</v>
      </c>
      <c r="P24" s="608"/>
      <c r="Q24" s="608"/>
      <c r="R24" s="12"/>
      <c r="S24" s="11"/>
      <c r="T24" s="11"/>
      <c r="U24" s="25"/>
      <c r="V24" s="25"/>
      <c r="W24" s="25"/>
      <c r="X24" s="11"/>
      <c r="Y24" s="11"/>
      <c r="Z24" s="11"/>
      <c r="AA24" s="11"/>
    </row>
    <row r="25" spans="1:27" s="1" customFormat="1" ht="18" customHeight="1">
      <c r="A25" s="11"/>
      <c r="B25" s="12"/>
      <c r="C25" s="11"/>
      <c r="D25" s="11"/>
      <c r="E25" s="12"/>
      <c r="F25" s="12"/>
      <c r="G25" s="12"/>
      <c r="H25" s="12"/>
      <c r="I25" s="12"/>
      <c r="J25" s="12"/>
      <c r="K25" s="1293" t="s">
        <v>248</v>
      </c>
      <c r="L25" s="1294"/>
      <c r="M25" s="1294"/>
      <c r="N25" s="1295"/>
      <c r="O25" s="1280" t="s">
        <v>249</v>
      </c>
      <c r="P25" s="608"/>
      <c r="Q25" s="608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s="1" customFormat="1" ht="18" customHeight="1">
      <c r="A26" s="11"/>
      <c r="B26" s="12"/>
      <c r="C26" s="11"/>
      <c r="D26" s="11"/>
      <c r="E26" s="12"/>
      <c r="F26" s="12"/>
      <c r="G26" s="12"/>
      <c r="H26" s="12"/>
      <c r="I26" s="12"/>
      <c r="J26" s="12"/>
      <c r="K26" s="1298" t="s">
        <v>219</v>
      </c>
      <c r="L26" s="1296" t="s">
        <v>220</v>
      </c>
      <c r="M26" s="1296" t="s">
        <v>221</v>
      </c>
      <c r="N26" s="1296" t="s">
        <v>222</v>
      </c>
      <c r="O26" s="1286"/>
      <c r="P26" s="608"/>
      <c r="Q26" s="608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s="1" customFormat="1" ht="18" customHeight="1" thickBot="1">
      <c r="A27" s="11"/>
      <c r="B27" s="12"/>
      <c r="C27" s="11"/>
      <c r="D27" s="11"/>
      <c r="E27" s="12"/>
      <c r="F27" s="12"/>
      <c r="G27" s="12"/>
      <c r="H27" s="12"/>
      <c r="I27" s="12"/>
      <c r="J27" s="12"/>
      <c r="K27" s="1299"/>
      <c r="L27" s="1297"/>
      <c r="M27" s="1297"/>
      <c r="N27" s="1297"/>
      <c r="O27" s="1287"/>
      <c r="P27" s="22"/>
      <c r="Q27" s="2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s="1" customFormat="1">
      <c r="A28" s="19" t="s">
        <v>250</v>
      </c>
      <c r="B28" s="55" t="s">
        <v>235</v>
      </c>
      <c r="C28" s="84" t="s">
        <v>105</v>
      </c>
      <c r="D28" s="58" t="s">
        <v>164</v>
      </c>
      <c r="E28" s="12"/>
      <c r="F28" s="12"/>
      <c r="G28" s="12"/>
      <c r="H28" s="12"/>
      <c r="I28" s="12"/>
      <c r="J28" s="12"/>
      <c r="K28" s="621">
        <f>K16/O20</f>
        <v>4.3670482299556695E-2</v>
      </c>
      <c r="L28" s="622">
        <f>L16/O20</f>
        <v>0.16417754324526199</v>
      </c>
      <c r="M28" s="622">
        <f>M16/O20</f>
        <v>0.23684363931945138</v>
      </c>
      <c r="N28" s="622">
        <f>N16/O20</f>
        <v>0.29461694485319956</v>
      </c>
      <c r="O28" s="623">
        <f>K28+L28+M28+N28</f>
        <v>0.73930860971746959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s="1" customFormat="1">
      <c r="A29" s="20" t="s">
        <v>251</v>
      </c>
      <c r="B29" s="59" t="s">
        <v>238</v>
      </c>
      <c r="C29" s="83" t="s">
        <v>105</v>
      </c>
      <c r="D29" s="62" t="s">
        <v>164</v>
      </c>
      <c r="E29" s="12"/>
      <c r="F29" s="12"/>
      <c r="G29" s="12"/>
      <c r="H29" s="12"/>
      <c r="I29" s="12"/>
      <c r="J29" s="12"/>
      <c r="K29" s="624">
        <f>K17/O20</f>
        <v>6.7021915872295529E-3</v>
      </c>
      <c r="L29" s="625">
        <f>L17/O20</f>
        <v>5.011116746816569E-3</v>
      </c>
      <c r="M29" s="625">
        <f>M17/O20</f>
        <v>0</v>
      </c>
      <c r="N29" s="625">
        <f>N17/O20</f>
        <v>0</v>
      </c>
      <c r="O29" s="626">
        <f>K29+L29+M29+N29</f>
        <v>1.1713308334046123E-2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s="1" customFormat="1">
      <c r="A30" s="20" t="s">
        <v>252</v>
      </c>
      <c r="B30" s="59" t="s">
        <v>240</v>
      </c>
      <c r="C30" s="83" t="s">
        <v>105</v>
      </c>
      <c r="D30" s="62" t="s">
        <v>164</v>
      </c>
      <c r="E30" s="12"/>
      <c r="F30" s="12"/>
      <c r="G30" s="12"/>
      <c r="H30" s="12"/>
      <c r="I30" s="12"/>
      <c r="J30" s="12"/>
      <c r="K30" s="624">
        <f>K18/O20</f>
        <v>5.9421885581135373E-3</v>
      </c>
      <c r="L30" s="627">
        <f>L18/O20</f>
        <v>8.8580940867405908E-2</v>
      </c>
      <c r="M30" s="627">
        <f>M18/O20</f>
        <v>1.0896100775856857E-5</v>
      </c>
      <c r="N30" s="627">
        <f>N18/O20</f>
        <v>0.11467274378527274</v>
      </c>
      <c r="O30" s="626">
        <f>K30+L30+M30+N30</f>
        <v>0.20920676931156806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s="1" customFormat="1">
      <c r="A31" s="20" t="s">
        <v>253</v>
      </c>
      <c r="B31" s="59" t="s">
        <v>242</v>
      </c>
      <c r="C31" s="83" t="s">
        <v>105</v>
      </c>
      <c r="D31" s="62" t="s">
        <v>164</v>
      </c>
      <c r="E31" s="12"/>
      <c r="F31" s="12"/>
      <c r="G31" s="12"/>
      <c r="H31" s="12"/>
      <c r="I31" s="12"/>
      <c r="J31" s="12"/>
      <c r="K31" s="624">
        <f>K19/O20</f>
        <v>9.5270057133704424E-3</v>
      </c>
      <c r="L31" s="627">
        <f>L19/O20</f>
        <v>1.5115615801307426E-2</v>
      </c>
      <c r="M31" s="627">
        <f>M19/O20</f>
        <v>1.3275809185303994E-2</v>
      </c>
      <c r="N31" s="627">
        <f>N19/O20</f>
        <v>1.8528819369344584E-3</v>
      </c>
      <c r="O31" s="626">
        <f>K31+L31+M31+N31</f>
        <v>3.9771312636916321E-2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s="1" customFormat="1" ht="13" thickBot="1">
      <c r="A32" s="21" t="s">
        <v>254</v>
      </c>
      <c r="B32" s="68" t="s">
        <v>17</v>
      </c>
      <c r="C32" s="85" t="s">
        <v>105</v>
      </c>
      <c r="D32" s="71" t="s">
        <v>164</v>
      </c>
      <c r="E32" s="12"/>
      <c r="F32" s="12"/>
      <c r="G32" s="12"/>
      <c r="H32" s="12"/>
      <c r="I32" s="12"/>
      <c r="J32" s="12"/>
      <c r="K32" s="628">
        <f>K28+K29+K30+K31</f>
        <v>6.5841868158270228E-2</v>
      </c>
      <c r="L32" s="629">
        <f>L28+L29+L30+L31</f>
        <v>0.27288521666079191</v>
      </c>
      <c r="M32" s="629">
        <f>M28+M29+M30+M31</f>
        <v>0.25013034460553124</v>
      </c>
      <c r="N32" s="629">
        <f>N28+N29+N30+N31</f>
        <v>0.41114257057540676</v>
      </c>
      <c r="O32" s="630">
        <f>K32+L32+M32+N32</f>
        <v>1.0000000000000002</v>
      </c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9" s="1" customFormat="1">
      <c r="A33" s="11"/>
      <c r="B33" s="12"/>
      <c r="C33" s="25"/>
      <c r="D33" s="11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631"/>
      <c r="P33" s="631"/>
      <c r="Q33" s="631"/>
      <c r="R33" s="631"/>
      <c r="S33" s="631"/>
      <c r="T33" s="631"/>
      <c r="U33" s="631"/>
      <c r="V33" s="632"/>
      <c r="W33" s="12"/>
      <c r="X33" s="12"/>
      <c r="Y33" s="12"/>
      <c r="Z33" s="12"/>
      <c r="AA33" s="12"/>
      <c r="AB33" s="12"/>
      <c r="AC33" s="12"/>
    </row>
    <row r="34" spans="1:29" s="2" customFormat="1" ht="13.5" customHeight="1">
      <c r="A34" s="11"/>
      <c r="B34" s="11"/>
      <c r="C34" s="11"/>
      <c r="D34" s="11"/>
      <c r="E34" s="11"/>
      <c r="F34" s="1137">
        <v>10</v>
      </c>
      <c r="G34" s="1137">
        <v>20</v>
      </c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</row>
    <row r="35" spans="1:29" s="1" customFormat="1" ht="18">
      <c r="A35" s="13"/>
      <c r="B35" s="279" t="s">
        <v>255</v>
      </c>
      <c r="C35" s="87"/>
      <c r="D35" s="9"/>
      <c r="E35" s="12"/>
      <c r="F35" s="1138" t="s">
        <v>17</v>
      </c>
      <c r="G35" s="1139" t="s">
        <v>20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</row>
    <row r="36" spans="1:29" s="1" customFormat="1">
      <c r="A36" s="17" t="s">
        <v>256</v>
      </c>
      <c r="B36" s="633" t="s">
        <v>257</v>
      </c>
      <c r="C36" s="562" t="s">
        <v>105</v>
      </c>
      <c r="D36" s="563" t="s">
        <v>25</v>
      </c>
      <c r="E36" s="12"/>
      <c r="F36" s="1140">
        <v>1.1000000000000001</v>
      </c>
      <c r="G36" s="1141" t="s">
        <v>258</v>
      </c>
      <c r="H36" s="23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</row>
    <row r="37" spans="1:29" s="1" customFormat="1">
      <c r="A37" s="18" t="s">
        <v>259</v>
      </c>
      <c r="B37" s="634" t="s">
        <v>260</v>
      </c>
      <c r="C37" s="510" t="s">
        <v>261</v>
      </c>
      <c r="D37" s="635" t="s">
        <v>25</v>
      </c>
      <c r="E37" s="12"/>
      <c r="F37" s="1142">
        <v>27.533999999999999</v>
      </c>
      <c r="G37" s="1143" t="s">
        <v>168</v>
      </c>
      <c r="H37" s="23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</row>
    <row r="38" spans="1:29" s="1" customFormat="1">
      <c r="A38" s="11"/>
      <c r="B38" s="12"/>
      <c r="C38" s="11"/>
      <c r="D38" s="11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23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23"/>
      <c r="AB38" s="23"/>
      <c r="AC38" s="23"/>
    </row>
    <row r="39" spans="1:29" s="2" customFormat="1" ht="13" thickBot="1">
      <c r="A39" s="11"/>
      <c r="B39" s="11"/>
      <c r="C39" s="11"/>
      <c r="D39" s="11"/>
      <c r="E39" s="11"/>
      <c r="F39" s="69">
        <v>10</v>
      </c>
      <c r="G39" s="636">
        <v>20</v>
      </c>
      <c r="H39" s="636">
        <v>30</v>
      </c>
      <c r="I39" s="636">
        <v>40</v>
      </c>
      <c r="J39" s="636">
        <v>100</v>
      </c>
      <c r="K39" s="636">
        <v>110</v>
      </c>
      <c r="L39" s="25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25"/>
      <c r="X39" s="25"/>
      <c r="Y39" s="25"/>
      <c r="Z39" s="11"/>
      <c r="AA39" s="11"/>
      <c r="AB39" s="11"/>
      <c r="AC39" s="11"/>
    </row>
    <row r="40" spans="1:29" s="1" customFormat="1" ht="15.5">
      <c r="A40" s="11"/>
      <c r="B40" s="12"/>
      <c r="C40" s="11"/>
      <c r="D40" s="11"/>
      <c r="E40" s="12"/>
      <c r="F40" s="1300" t="s">
        <v>262</v>
      </c>
      <c r="G40" s="1291"/>
      <c r="H40" s="1291"/>
      <c r="I40" s="1291"/>
      <c r="J40" s="1292"/>
      <c r="K40" s="1283" t="s">
        <v>20</v>
      </c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23"/>
      <c r="X40" s="23"/>
      <c r="Y40" s="23"/>
      <c r="Z40" s="12"/>
      <c r="AA40" s="12"/>
      <c r="AB40" s="12"/>
      <c r="AC40" s="12"/>
    </row>
    <row r="41" spans="1:29" s="1" customFormat="1" ht="13.5" customHeight="1" thickBot="1">
      <c r="A41" s="11"/>
      <c r="B41" s="12"/>
      <c r="C41" s="11"/>
      <c r="D41" s="11"/>
      <c r="E41" s="12"/>
      <c r="F41" s="1312" t="s">
        <v>219</v>
      </c>
      <c r="G41" s="1288" t="s">
        <v>220</v>
      </c>
      <c r="H41" s="1288" t="s">
        <v>221</v>
      </c>
      <c r="I41" s="1288" t="s">
        <v>222</v>
      </c>
      <c r="J41" s="1327" t="s">
        <v>17</v>
      </c>
      <c r="K41" s="1284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23"/>
      <c r="X41" s="23"/>
      <c r="Y41" s="23"/>
      <c r="Z41" s="12"/>
      <c r="AA41" s="12"/>
      <c r="AB41" s="12"/>
      <c r="AC41" s="12"/>
    </row>
    <row r="42" spans="1:29" s="1" customFormat="1" ht="18.5" thickBot="1">
      <c r="A42" s="13"/>
      <c r="B42" s="279" t="s">
        <v>263</v>
      </c>
      <c r="C42" s="87"/>
      <c r="D42" s="9"/>
      <c r="E42" s="12"/>
      <c r="F42" s="1313"/>
      <c r="G42" s="1289"/>
      <c r="H42" s="1289"/>
      <c r="I42" s="1289"/>
      <c r="J42" s="1328"/>
      <c r="K42" s="1285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23"/>
      <c r="X42" s="23"/>
      <c r="Y42" s="23"/>
      <c r="Z42" s="12"/>
      <c r="AA42" s="12"/>
      <c r="AB42" s="12"/>
      <c r="AC42" s="12"/>
    </row>
    <row r="43" spans="1:29" s="1" customFormat="1">
      <c r="A43" s="91" t="s">
        <v>264</v>
      </c>
      <c r="B43" s="88" t="s">
        <v>265</v>
      </c>
      <c r="C43" s="637" t="s">
        <v>153</v>
      </c>
      <c r="D43" s="638" t="s">
        <v>47</v>
      </c>
      <c r="E43" s="12"/>
      <c r="F43" s="1086">
        <v>3.4950000000000001</v>
      </c>
      <c r="G43" s="1087">
        <v>3.8730000000000002</v>
      </c>
      <c r="H43" s="1087">
        <v>2.1720000000000002</v>
      </c>
      <c r="I43" s="1087">
        <v>4.0149999999999997</v>
      </c>
      <c r="J43" s="802">
        <f>SUM(F43:I43)</f>
        <v>13.555</v>
      </c>
      <c r="K43" s="448" t="s">
        <v>161</v>
      </c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23"/>
      <c r="X43" s="23"/>
      <c r="Y43" s="23"/>
      <c r="Z43" s="12"/>
      <c r="AA43" s="12"/>
      <c r="AB43" s="12"/>
      <c r="AC43" s="12"/>
    </row>
    <row r="44" spans="1:29" s="1" customFormat="1">
      <c r="A44" s="92" t="s">
        <v>266</v>
      </c>
      <c r="B44" s="90" t="s">
        <v>267</v>
      </c>
      <c r="C44" s="100" t="s">
        <v>153</v>
      </c>
      <c r="D44" s="639" t="s">
        <v>47</v>
      </c>
      <c r="E44" s="12"/>
      <c r="F44" s="1088">
        <v>0.47799999999999998</v>
      </c>
      <c r="G44" s="1089">
        <v>0.45</v>
      </c>
      <c r="H44" s="1089">
        <v>0.434</v>
      </c>
      <c r="I44" s="1089">
        <v>0.54</v>
      </c>
      <c r="J44" s="801">
        <f>SUM(F44:I44)</f>
        <v>1.9019999999999999</v>
      </c>
      <c r="K44" s="449" t="s">
        <v>161</v>
      </c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23"/>
      <c r="X44" s="23"/>
      <c r="Y44" s="23"/>
      <c r="Z44" s="12"/>
      <c r="AA44" s="12"/>
      <c r="AB44" s="12"/>
      <c r="AC44" s="12"/>
    </row>
    <row r="45" spans="1:29" s="1" customFormat="1">
      <c r="A45" s="92" t="s">
        <v>268</v>
      </c>
      <c r="B45" s="90" t="s">
        <v>269</v>
      </c>
      <c r="C45" s="100" t="s">
        <v>153</v>
      </c>
      <c r="D45" s="639" t="s">
        <v>47</v>
      </c>
      <c r="E45" s="12"/>
      <c r="F45" s="1088">
        <v>13.385</v>
      </c>
      <c r="G45" s="1089">
        <v>18.225000000000001</v>
      </c>
      <c r="H45" s="1089">
        <v>13.611000000000001</v>
      </c>
      <c r="I45" s="1089">
        <v>22.013999999999999</v>
      </c>
      <c r="J45" s="801">
        <f>SUM(F45:I45)</f>
        <v>67.234999999999999</v>
      </c>
      <c r="K45" s="449" t="s">
        <v>161</v>
      </c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23"/>
      <c r="X45" s="23"/>
      <c r="Y45" s="23"/>
      <c r="Z45" s="12"/>
      <c r="AA45" s="12"/>
      <c r="AB45" s="12"/>
      <c r="AC45" s="12"/>
    </row>
    <row r="46" spans="1:29" s="1" customFormat="1">
      <c r="A46" s="92" t="s">
        <v>270</v>
      </c>
      <c r="B46" s="90" t="s">
        <v>271</v>
      </c>
      <c r="C46" s="100" t="s">
        <v>153</v>
      </c>
      <c r="D46" s="639" t="s">
        <v>47</v>
      </c>
      <c r="E46" s="12"/>
      <c r="F46" s="1088">
        <v>2.7770000000000001</v>
      </c>
      <c r="G46" s="1089">
        <v>2.4870000000000001</v>
      </c>
      <c r="H46" s="1089">
        <v>1.357</v>
      </c>
      <c r="I46" s="1089">
        <v>4.1020000000000003</v>
      </c>
      <c r="J46" s="801">
        <f>SUM(F46:I46)</f>
        <v>10.723000000000001</v>
      </c>
      <c r="K46" s="449" t="s">
        <v>161</v>
      </c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23"/>
      <c r="X46" s="23"/>
      <c r="Y46" s="23"/>
      <c r="Z46" s="12"/>
      <c r="AA46" s="12"/>
      <c r="AB46" s="12"/>
      <c r="AC46" s="12"/>
    </row>
    <row r="47" spans="1:29" s="1" customFormat="1" ht="13" thickBot="1">
      <c r="A47" s="93" t="s">
        <v>272</v>
      </c>
      <c r="B47" s="89" t="s">
        <v>273</v>
      </c>
      <c r="C47" s="97" t="s">
        <v>153</v>
      </c>
      <c r="D47" s="640" t="s">
        <v>164</v>
      </c>
      <c r="E47" s="12"/>
      <c r="F47" s="641">
        <f>SUM(F45:F46)</f>
        <v>16.161999999999999</v>
      </c>
      <c r="G47" s="642">
        <f>SUM(G45:G46)</f>
        <v>20.712000000000003</v>
      </c>
      <c r="H47" s="642">
        <f>SUM(H45:H46)</f>
        <v>14.968</v>
      </c>
      <c r="I47" s="642">
        <f>SUM(I45:I46)</f>
        <v>26.116</v>
      </c>
      <c r="J47" s="643">
        <f>SUM(J45:J46)</f>
        <v>77.957999999999998</v>
      </c>
      <c r="K47" s="450" t="s">
        <v>161</v>
      </c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23"/>
      <c r="X47" s="23"/>
      <c r="Y47" s="23"/>
      <c r="Z47" s="12"/>
      <c r="AA47" s="12"/>
      <c r="AB47" s="12"/>
      <c r="AC47" s="12"/>
    </row>
    <row r="48" spans="1:29" s="1" customFormat="1">
      <c r="A48" s="11"/>
      <c r="B48" s="12"/>
      <c r="C48" s="11"/>
      <c r="D48" s="11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23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23"/>
      <c r="AB48" s="23"/>
      <c r="AC48" s="23"/>
    </row>
    <row r="49" spans="1:29" s="2" customFormat="1" ht="15" customHeight="1" thickBot="1">
      <c r="A49" s="11"/>
      <c r="B49" s="11"/>
      <c r="C49" s="11"/>
      <c r="D49" s="11"/>
      <c r="E49" s="11"/>
      <c r="F49" s="69">
        <v>10</v>
      </c>
      <c r="G49" s="69">
        <v>20</v>
      </c>
      <c r="H49" s="69">
        <v>30</v>
      </c>
      <c r="I49" s="69">
        <v>40</v>
      </c>
      <c r="J49" s="69">
        <v>100</v>
      </c>
      <c r="K49" s="69">
        <v>110</v>
      </c>
      <c r="L49" s="69">
        <v>120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</row>
    <row r="50" spans="1:29" s="1" customFormat="1" ht="18" customHeight="1">
      <c r="A50" s="12"/>
      <c r="B50" s="3"/>
      <c r="C50" s="11"/>
      <c r="D50" s="3"/>
      <c r="E50" s="12"/>
      <c r="F50" s="1320" t="s">
        <v>274</v>
      </c>
      <c r="G50" s="1321"/>
      <c r="H50" s="1293" t="s">
        <v>275</v>
      </c>
      <c r="I50" s="1316"/>
      <c r="J50" s="1280" t="s">
        <v>276</v>
      </c>
      <c r="K50" s="1320" t="s">
        <v>277</v>
      </c>
      <c r="L50" s="1324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s="1" customFormat="1" ht="32.25" customHeight="1" thickBot="1">
      <c r="A51" s="12"/>
      <c r="B51" s="3"/>
      <c r="C51" s="644"/>
      <c r="D51" s="3"/>
      <c r="E51" s="12"/>
      <c r="F51" s="1322"/>
      <c r="G51" s="1323"/>
      <c r="H51" s="1317"/>
      <c r="I51" s="1318"/>
      <c r="J51" s="1282"/>
      <c r="K51" s="1325"/>
      <c r="L51" s="1326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s="1" customFormat="1" ht="18.5" thickBot="1">
      <c r="A52" s="13"/>
      <c r="B52" s="279" t="s">
        <v>278</v>
      </c>
      <c r="C52" s="87"/>
      <c r="D52" s="9"/>
      <c r="E52" s="12"/>
      <c r="F52" s="76" t="s">
        <v>105</v>
      </c>
      <c r="G52" s="1079" t="s">
        <v>20</v>
      </c>
      <c r="H52" s="645" t="s">
        <v>226</v>
      </c>
      <c r="I52" s="1080" t="s">
        <v>20</v>
      </c>
      <c r="J52" s="79" t="s">
        <v>279</v>
      </c>
      <c r="K52" s="77" t="s">
        <v>153</v>
      </c>
      <c r="L52" s="78" t="s">
        <v>20</v>
      </c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s="1" customFormat="1" ht="12.75" customHeight="1">
      <c r="A53" s="91" t="s">
        <v>280</v>
      </c>
      <c r="B53" s="646" t="s">
        <v>281</v>
      </c>
      <c r="C53" s="637" t="s">
        <v>282</v>
      </c>
      <c r="D53" s="638" t="s">
        <v>47</v>
      </c>
      <c r="E53" s="12"/>
      <c r="F53" s="1090">
        <v>19</v>
      </c>
      <c r="G53" s="1091" t="s">
        <v>161</v>
      </c>
      <c r="H53" s="1092">
        <v>25.507000000000001</v>
      </c>
      <c r="I53" s="1093" t="s">
        <v>52</v>
      </c>
      <c r="J53" s="1077">
        <f>+H53/$H$59</f>
        <v>1.3896349695290376E-2</v>
      </c>
      <c r="K53" s="417">
        <v>1.458</v>
      </c>
      <c r="L53" s="314" t="s">
        <v>161</v>
      </c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s="1" customFormat="1" ht="12.75" customHeight="1">
      <c r="A54" s="92" t="s">
        <v>283</v>
      </c>
      <c r="B54" s="244" t="s">
        <v>284</v>
      </c>
      <c r="C54" s="100" t="s">
        <v>282</v>
      </c>
      <c r="D54" s="639" t="s">
        <v>47</v>
      </c>
      <c r="E54" s="12"/>
      <c r="F54" s="1094">
        <v>5</v>
      </c>
      <c r="G54" s="1095" t="s">
        <v>161</v>
      </c>
      <c r="H54" s="1096">
        <v>0.318</v>
      </c>
      <c r="I54" s="1095" t="s">
        <v>52</v>
      </c>
      <c r="J54" s="647">
        <f>+H54/$H$59</f>
        <v>1.7324809672256006E-4</v>
      </c>
      <c r="K54" s="418">
        <v>0.40200000000000002</v>
      </c>
      <c r="L54" s="386" t="s">
        <v>161</v>
      </c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s="1" customFormat="1" ht="12.75" customHeight="1">
      <c r="A55" s="92" t="s">
        <v>285</v>
      </c>
      <c r="B55" s="244" t="s">
        <v>286</v>
      </c>
      <c r="C55" s="100" t="s">
        <v>282</v>
      </c>
      <c r="D55" s="639" t="s">
        <v>47</v>
      </c>
      <c r="E55" s="12"/>
      <c r="F55" s="1094">
        <v>24</v>
      </c>
      <c r="G55" s="1095" t="s">
        <v>161</v>
      </c>
      <c r="H55" s="1096">
        <v>640.46</v>
      </c>
      <c r="I55" s="1095" t="s">
        <v>52</v>
      </c>
      <c r="J55" s="647">
        <f>+H55/$H$59</f>
        <v>0.34892602524192085</v>
      </c>
      <c r="K55" s="418">
        <v>14.564</v>
      </c>
      <c r="L55" s="386" t="s">
        <v>161</v>
      </c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s="1" customFormat="1" ht="12.75" customHeight="1">
      <c r="A56" s="92" t="s">
        <v>287</v>
      </c>
      <c r="B56" s="244" t="s">
        <v>288</v>
      </c>
      <c r="C56" s="100" t="s">
        <v>282</v>
      </c>
      <c r="D56" s="639" t="s">
        <v>47</v>
      </c>
      <c r="E56" s="12"/>
      <c r="F56" s="1094">
        <v>156</v>
      </c>
      <c r="G56" s="1095" t="s">
        <v>161</v>
      </c>
      <c r="H56" s="1096">
        <v>1092.796</v>
      </c>
      <c r="I56" s="1095" t="s">
        <v>52</v>
      </c>
      <c r="J56" s="647">
        <f>+H56/$H$59</f>
        <v>0.59536109152838601</v>
      </c>
      <c r="K56" s="418">
        <v>55.02</v>
      </c>
      <c r="L56" s="386" t="s">
        <v>161</v>
      </c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</row>
    <row r="57" spans="1:29" s="1" customFormat="1" ht="12.75" customHeight="1" thickBot="1">
      <c r="A57" s="92" t="s">
        <v>289</v>
      </c>
      <c r="B57" s="244" t="s">
        <v>290</v>
      </c>
      <c r="C57" s="100" t="s">
        <v>282</v>
      </c>
      <c r="D57" s="639" t="s">
        <v>47</v>
      </c>
      <c r="E57" s="12"/>
      <c r="F57" s="1130">
        <v>25</v>
      </c>
      <c r="G57" s="1098" t="s">
        <v>161</v>
      </c>
      <c r="H57" s="1097">
        <v>76.436999999999998</v>
      </c>
      <c r="I57" s="1098" t="s">
        <v>52</v>
      </c>
      <c r="J57" s="648">
        <f>+H57/$H$59</f>
        <v>4.1643285437680262E-2</v>
      </c>
      <c r="K57" s="419">
        <v>6.5140000000000002</v>
      </c>
      <c r="L57" s="471" t="s">
        <v>161</v>
      </c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</row>
    <row r="58" spans="1:29" s="1" customFormat="1" ht="12.75" customHeight="1" thickBot="1">
      <c r="A58" s="20" t="s">
        <v>291</v>
      </c>
      <c r="B58" s="59" t="s">
        <v>292</v>
      </c>
      <c r="C58" s="100" t="s">
        <v>105</v>
      </c>
      <c r="D58" s="639" t="s">
        <v>164</v>
      </c>
      <c r="E58" s="12"/>
      <c r="F58" s="722">
        <f>SUM(F53:F57)</f>
        <v>229</v>
      </c>
      <c r="G58" s="1076" t="s">
        <v>161</v>
      </c>
      <c r="H58" s="23"/>
      <c r="I58" s="23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</row>
    <row r="59" spans="1:29" s="1" customFormat="1" ht="13" thickBot="1">
      <c r="A59" s="20" t="s">
        <v>293</v>
      </c>
      <c r="B59" s="59" t="s">
        <v>294</v>
      </c>
      <c r="C59" s="100" t="s">
        <v>226</v>
      </c>
      <c r="D59" s="639" t="s">
        <v>164</v>
      </c>
      <c r="E59" s="12"/>
      <c r="F59" s="23"/>
      <c r="G59" s="23"/>
      <c r="H59" s="649">
        <f>H53+H54+H55+H56+H57</f>
        <v>1835.518</v>
      </c>
      <c r="I59" s="254" t="s">
        <v>52</v>
      </c>
      <c r="J59" s="650">
        <f>+H59/$H$59</f>
        <v>1</v>
      </c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</row>
    <row r="60" spans="1:29" s="1" customFormat="1" ht="13" thickBot="1">
      <c r="A60" s="21" t="s">
        <v>295</v>
      </c>
      <c r="B60" s="68" t="s">
        <v>296</v>
      </c>
      <c r="C60" s="97" t="s">
        <v>153</v>
      </c>
      <c r="D60" s="640" t="s">
        <v>164</v>
      </c>
      <c r="E60" s="12"/>
      <c r="F60" s="23"/>
      <c r="G60" s="23"/>
      <c r="H60" s="23"/>
      <c r="I60" s="23"/>
      <c r="J60" s="23"/>
      <c r="K60" s="651">
        <f>SUM(K53:K57)</f>
        <v>77.957999999999998</v>
      </c>
      <c r="L60" s="1018" t="s">
        <v>161</v>
      </c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</row>
    <row r="61" spans="1:29" s="1" customFormat="1">
      <c r="A61" s="11"/>
      <c r="B61" s="12"/>
      <c r="C61" s="11"/>
      <c r="D61" s="11"/>
      <c r="E61" s="12"/>
      <c r="F61" s="23"/>
      <c r="G61" s="23"/>
      <c r="H61" s="23"/>
      <c r="I61" s="23"/>
      <c r="J61" s="23"/>
      <c r="K61" s="23"/>
      <c r="L61" s="23"/>
      <c r="M61" s="12"/>
      <c r="N61" s="12"/>
      <c r="O61" s="23"/>
      <c r="P61" s="23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</row>
    <row r="62" spans="1:29" s="2" customFormat="1" ht="13" thickBot="1">
      <c r="A62" s="11"/>
      <c r="B62" s="11"/>
      <c r="C62" s="11"/>
      <c r="D62" s="11"/>
      <c r="E62" s="11"/>
      <c r="F62" s="85">
        <v>10</v>
      </c>
      <c r="G62" s="85">
        <v>20</v>
      </c>
      <c r="H62" s="85">
        <v>30</v>
      </c>
      <c r="I62" s="85">
        <v>40</v>
      </c>
      <c r="J62" s="85">
        <v>100</v>
      </c>
      <c r="K62" s="85">
        <v>110</v>
      </c>
      <c r="L62" s="25"/>
      <c r="M62" s="12"/>
      <c r="N62" s="12"/>
      <c r="O62" s="25"/>
      <c r="P62" s="25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</row>
    <row r="63" spans="1:29" s="1" customFormat="1" ht="16" thickBot="1">
      <c r="A63" s="11"/>
      <c r="B63" s="11"/>
      <c r="C63" s="11"/>
      <c r="D63" s="11"/>
      <c r="E63" s="12"/>
      <c r="F63" s="1314" t="s">
        <v>297</v>
      </c>
      <c r="G63" s="1315"/>
      <c r="H63" s="1319" t="s">
        <v>298</v>
      </c>
      <c r="I63" s="1319"/>
      <c r="J63" s="1314" t="s">
        <v>277</v>
      </c>
      <c r="K63" s="1315"/>
      <c r="L63" s="652"/>
      <c r="M63" s="65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</row>
    <row r="64" spans="1:29" s="1" customFormat="1" ht="18" customHeight="1">
      <c r="A64" s="13"/>
      <c r="B64" s="492" t="s">
        <v>299</v>
      </c>
      <c r="C64" s="87"/>
      <c r="D64" s="9"/>
      <c r="E64" s="12"/>
      <c r="F64" s="75" t="s">
        <v>105</v>
      </c>
      <c r="G64" s="1081" t="s">
        <v>20</v>
      </c>
      <c r="H64" s="86" t="s">
        <v>279</v>
      </c>
      <c r="I64" s="1082" t="s">
        <v>20</v>
      </c>
      <c r="J64" s="75" t="s">
        <v>153</v>
      </c>
      <c r="K64" s="1083" t="s">
        <v>20</v>
      </c>
      <c r="L64" s="644"/>
      <c r="M64" s="644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</row>
    <row r="65" spans="1:26" s="1" customFormat="1" ht="14.25" customHeight="1">
      <c r="A65" s="19" t="s">
        <v>300</v>
      </c>
      <c r="B65" s="55" t="s">
        <v>301</v>
      </c>
      <c r="C65" s="56" t="s">
        <v>302</v>
      </c>
      <c r="D65" s="58" t="s">
        <v>47</v>
      </c>
      <c r="E65" s="12"/>
      <c r="F65" s="310">
        <v>126</v>
      </c>
      <c r="G65" s="305" t="s">
        <v>161</v>
      </c>
      <c r="H65" s="311">
        <v>1.2473E-2</v>
      </c>
      <c r="I65" s="305" t="s">
        <v>52</v>
      </c>
      <c r="J65" s="417">
        <v>10.255000000000001</v>
      </c>
      <c r="K65" s="305" t="s">
        <v>161</v>
      </c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spans="1:26" s="1" customFormat="1" ht="14.25" customHeight="1">
      <c r="A66" s="20" t="s">
        <v>303</v>
      </c>
      <c r="B66" s="59" t="s">
        <v>304</v>
      </c>
      <c r="C66" s="60" t="s">
        <v>302</v>
      </c>
      <c r="D66" s="62" t="s">
        <v>47</v>
      </c>
      <c r="E66" s="12"/>
      <c r="F66" s="308">
        <v>21</v>
      </c>
      <c r="G66" s="306" t="s">
        <v>161</v>
      </c>
      <c r="H66" s="311">
        <v>1.2684000000000001E-2</v>
      </c>
      <c r="I66" s="306" t="s">
        <v>52</v>
      </c>
      <c r="J66" s="418">
        <v>3.9630000000000001</v>
      </c>
      <c r="K66" s="306" t="s">
        <v>161</v>
      </c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spans="1:26" s="1" customFormat="1" ht="14.25" customHeight="1">
      <c r="A67" s="20" t="s">
        <v>305</v>
      </c>
      <c r="B67" s="59" t="s">
        <v>306</v>
      </c>
      <c r="C67" s="60" t="s">
        <v>302</v>
      </c>
      <c r="D67" s="62" t="s">
        <v>47</v>
      </c>
      <c r="E67" s="12"/>
      <c r="F67" s="308">
        <v>22</v>
      </c>
      <c r="G67" s="306" t="s">
        <v>161</v>
      </c>
      <c r="H67" s="311">
        <v>2.9080999999999999E-2</v>
      </c>
      <c r="I67" s="306" t="s">
        <v>52</v>
      </c>
      <c r="J67" s="418">
        <v>5.3849999999999998</v>
      </c>
      <c r="K67" s="306" t="s">
        <v>161</v>
      </c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spans="1:26" s="1" customFormat="1" ht="14.25" customHeight="1">
      <c r="A68" s="20" t="s">
        <v>307</v>
      </c>
      <c r="B68" s="59" t="s">
        <v>308</v>
      </c>
      <c r="C68" s="60" t="s">
        <v>302</v>
      </c>
      <c r="D68" s="62" t="s">
        <v>47</v>
      </c>
      <c r="E68" s="12"/>
      <c r="F68" s="308">
        <v>15</v>
      </c>
      <c r="G68" s="306" t="s">
        <v>161</v>
      </c>
      <c r="H68" s="311">
        <v>4.3493999999999998E-2</v>
      </c>
      <c r="I68" s="306" t="s">
        <v>52</v>
      </c>
      <c r="J68" s="418">
        <v>6.48</v>
      </c>
      <c r="K68" s="306" t="s">
        <v>161</v>
      </c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spans="1:26" s="1" customFormat="1" ht="14.25" customHeight="1">
      <c r="A69" s="20" t="s">
        <v>309</v>
      </c>
      <c r="B69" s="59" t="s">
        <v>310</v>
      </c>
      <c r="C69" s="60" t="s">
        <v>302</v>
      </c>
      <c r="D69" s="62" t="s">
        <v>47</v>
      </c>
      <c r="E69" s="12"/>
      <c r="F69" s="308">
        <v>18</v>
      </c>
      <c r="G69" s="306" t="s">
        <v>161</v>
      </c>
      <c r="H69" s="311">
        <v>0.106992</v>
      </c>
      <c r="I69" s="306" t="s">
        <v>52</v>
      </c>
      <c r="J69" s="418">
        <v>13.82</v>
      </c>
      <c r="K69" s="306" t="s">
        <v>161</v>
      </c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spans="1:26" s="1" customFormat="1" ht="14.25" customHeight="1">
      <c r="A70" s="20" t="s">
        <v>311</v>
      </c>
      <c r="B70" s="59" t="s">
        <v>312</v>
      </c>
      <c r="C70" s="60" t="s">
        <v>302</v>
      </c>
      <c r="D70" s="62" t="s">
        <v>47</v>
      </c>
      <c r="E70" s="12"/>
      <c r="F70" s="308">
        <v>12</v>
      </c>
      <c r="G70" s="306" t="s">
        <v>161</v>
      </c>
      <c r="H70" s="311">
        <v>0.15815199999999999</v>
      </c>
      <c r="I70" s="306" t="s">
        <v>52</v>
      </c>
      <c r="J70" s="418">
        <v>13.041</v>
      </c>
      <c r="K70" s="306" t="s">
        <v>161</v>
      </c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spans="1:26" s="1" customFormat="1" ht="14.25" customHeight="1">
      <c r="A71" s="20" t="s">
        <v>313</v>
      </c>
      <c r="B71" s="59" t="s">
        <v>314</v>
      </c>
      <c r="C71" s="60" t="s">
        <v>302</v>
      </c>
      <c r="D71" s="62" t="s">
        <v>47</v>
      </c>
      <c r="E71" s="12"/>
      <c r="F71" s="308">
        <v>9</v>
      </c>
      <c r="G71" s="306" t="s">
        <v>161</v>
      </c>
      <c r="H71" s="311">
        <v>0.22320000000000001</v>
      </c>
      <c r="I71" s="306" t="s">
        <v>52</v>
      </c>
      <c r="J71" s="418">
        <v>11.525</v>
      </c>
      <c r="K71" s="306" t="s">
        <v>161</v>
      </c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spans="1:26" s="1" customFormat="1" ht="14.25" customHeight="1">
      <c r="A72" s="20" t="s">
        <v>315</v>
      </c>
      <c r="B72" s="59" t="s">
        <v>316</v>
      </c>
      <c r="C72" s="60" t="s">
        <v>302</v>
      </c>
      <c r="D72" s="62" t="s">
        <v>47</v>
      </c>
      <c r="E72" s="12"/>
      <c r="F72" s="308">
        <v>4</v>
      </c>
      <c r="G72" s="306" t="s">
        <v>161</v>
      </c>
      <c r="H72" s="311">
        <v>0.20771100000000001</v>
      </c>
      <c r="I72" s="306" t="s">
        <v>52</v>
      </c>
      <c r="J72" s="418">
        <v>8.5839999999999996</v>
      </c>
      <c r="K72" s="306" t="s">
        <v>161</v>
      </c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spans="1:26" s="1" customFormat="1" ht="14.25" customHeight="1">
      <c r="A73" s="20" t="s">
        <v>317</v>
      </c>
      <c r="B73" s="59" t="s">
        <v>318</v>
      </c>
      <c r="C73" s="60" t="s">
        <v>302</v>
      </c>
      <c r="D73" s="62" t="s">
        <v>47</v>
      </c>
      <c r="E73" s="12"/>
      <c r="F73" s="309">
        <v>2</v>
      </c>
      <c r="G73" s="307" t="s">
        <v>161</v>
      </c>
      <c r="H73" s="312">
        <v>0.20621300000000001</v>
      </c>
      <c r="I73" s="307" t="s">
        <v>52</v>
      </c>
      <c r="J73" s="419">
        <v>4.9050000000000002</v>
      </c>
      <c r="K73" s="307" t="s">
        <v>161</v>
      </c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spans="1:26" s="1" customFormat="1" ht="14.25" customHeight="1" thickBot="1">
      <c r="A74" s="20" t="s">
        <v>319</v>
      </c>
      <c r="B74" s="59" t="s">
        <v>320</v>
      </c>
      <c r="C74" s="60" t="s">
        <v>105</v>
      </c>
      <c r="D74" s="62" t="s">
        <v>164</v>
      </c>
      <c r="E74" s="12"/>
      <c r="F74" s="653">
        <f>SUM(F65:F73)</f>
        <v>229</v>
      </c>
      <c r="G74" s="255" t="s">
        <v>161</v>
      </c>
      <c r="H74" s="23"/>
      <c r="I74" s="23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spans="1:26" s="1" customFormat="1" ht="14.25" customHeight="1" thickBot="1">
      <c r="A75" s="20" t="s">
        <v>321</v>
      </c>
      <c r="B75" s="59" t="s">
        <v>322</v>
      </c>
      <c r="C75" s="60" t="s">
        <v>105</v>
      </c>
      <c r="D75" s="62" t="s">
        <v>164</v>
      </c>
      <c r="E75" s="12"/>
      <c r="F75" s="23"/>
      <c r="G75" s="23"/>
      <c r="H75" s="654">
        <f>SUM(H65:H73)</f>
        <v>1</v>
      </c>
      <c r="I75" s="255" t="s">
        <v>52</v>
      </c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spans="1:26" s="1" customFormat="1" ht="14.25" customHeight="1" thickBot="1">
      <c r="A76" s="21" t="s">
        <v>323</v>
      </c>
      <c r="B76" s="68" t="s">
        <v>296</v>
      </c>
      <c r="C76" s="69" t="s">
        <v>153</v>
      </c>
      <c r="D76" s="71" t="s">
        <v>164</v>
      </c>
      <c r="E76" s="12"/>
      <c r="F76" s="23"/>
      <c r="G76" s="23"/>
      <c r="H76" s="23"/>
      <c r="I76" s="23"/>
      <c r="J76" s="649">
        <f>SUM(J65:J73)</f>
        <v>77.958000000000013</v>
      </c>
      <c r="K76" s="255" t="s">
        <v>161</v>
      </c>
      <c r="L76" s="12"/>
      <c r="M76" s="12"/>
      <c r="N76" s="12"/>
      <c r="O76" s="23"/>
      <c r="P76" s="23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spans="1:26" s="1" customFormat="1" ht="14.25" customHeight="1">
      <c r="A77" s="11"/>
      <c r="B77" s="12"/>
      <c r="C77" s="11"/>
      <c r="D77" s="11"/>
      <c r="E77" s="12"/>
      <c r="F77" s="23"/>
      <c r="G77" s="23"/>
      <c r="H77" s="23"/>
      <c r="I77" s="23"/>
      <c r="J77" s="23"/>
      <c r="K77" s="23"/>
      <c r="L77" s="12"/>
      <c r="M77" s="12"/>
      <c r="N77" s="12"/>
      <c r="O77" s="23"/>
      <c r="P77" s="23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spans="1:26" s="12" customFormat="1" ht="13" thickBot="1">
      <c r="A78" s="40"/>
      <c r="B78" s="23"/>
      <c r="C78" s="23"/>
      <c r="D78" s="23"/>
      <c r="E78" s="23"/>
      <c r="F78" s="23"/>
      <c r="G78" s="23"/>
      <c r="H78" s="23"/>
      <c r="I78" s="23"/>
      <c r="J78" s="23"/>
      <c r="K78" s="23"/>
      <c r="O78" s="23"/>
      <c r="P78" s="23"/>
      <c r="Q78" s="23"/>
      <c r="R78" s="23"/>
      <c r="S78" s="23"/>
      <c r="T78" s="23"/>
      <c r="U78" s="23"/>
      <c r="V78" s="23"/>
      <c r="W78" s="23"/>
    </row>
    <row r="79" spans="1:26" s="12" customFormat="1">
      <c r="A79" s="267"/>
      <c r="B79" s="268"/>
      <c r="C79" s="269"/>
      <c r="D79" s="270"/>
      <c r="E79" s="23"/>
      <c r="F79" s="23"/>
      <c r="G79" s="23"/>
      <c r="H79" s="23"/>
      <c r="I79" s="23"/>
      <c r="J79" s="23"/>
      <c r="K79" s="23"/>
      <c r="O79" s="23"/>
      <c r="P79" s="23"/>
      <c r="Q79" s="23"/>
      <c r="R79" s="23"/>
      <c r="S79" s="23"/>
      <c r="T79" s="23"/>
      <c r="U79" s="23"/>
      <c r="V79" s="23"/>
    </row>
    <row r="80" spans="1:26" s="12" customFormat="1">
      <c r="A80" s="489" t="s">
        <v>143</v>
      </c>
      <c r="B80"/>
      <c r="C80" s="1136" t="s">
        <v>213</v>
      </c>
      <c r="D80" s="271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</row>
    <row r="81" spans="1:22" s="12" customFormat="1">
      <c r="A81" s="272"/>
      <c r="B81" s="316"/>
      <c r="C81" s="316"/>
      <c r="D81" s="271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</row>
    <row r="82" spans="1:22" s="12" customFormat="1">
      <c r="A82" s="489" t="s">
        <v>145</v>
      </c>
      <c r="B82"/>
      <c r="C82" s="1136" t="s">
        <v>213</v>
      </c>
      <c r="D82" s="271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</row>
    <row r="83" spans="1:22" s="12" customFormat="1">
      <c r="A83" s="272"/>
      <c r="B83" s="316"/>
      <c r="C83"/>
      <c r="D83" s="271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</row>
    <row r="84" spans="1:22" s="12" customFormat="1">
      <c r="A84" s="489" t="s">
        <v>146</v>
      </c>
      <c r="B84" s="316"/>
      <c r="C84" s="1136" t="s">
        <v>213</v>
      </c>
      <c r="D84" s="274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</row>
    <row r="85" spans="1:22" ht="13" thickBot="1">
      <c r="A85" s="275"/>
      <c r="B85" s="276"/>
      <c r="C85" s="277"/>
      <c r="D85" s="278"/>
    </row>
    <row r="86" spans="1:22">
      <c r="A86" s="40"/>
      <c r="B86" s="73"/>
      <c r="D86" s="25"/>
    </row>
    <row r="87" spans="1:22">
      <c r="A87" s="40"/>
      <c r="D87" s="25"/>
    </row>
  </sheetData>
  <mergeCells count="37">
    <mergeCell ref="F40:J40"/>
    <mergeCell ref="F63:G63"/>
    <mergeCell ref="J63:K63"/>
    <mergeCell ref="H50:I51"/>
    <mergeCell ref="H63:I63"/>
    <mergeCell ref="F50:G51"/>
    <mergeCell ref="J50:J51"/>
    <mergeCell ref="K50:L51"/>
    <mergeCell ref="I41:I42"/>
    <mergeCell ref="J41:J42"/>
    <mergeCell ref="G41:G42"/>
    <mergeCell ref="F41:F42"/>
    <mergeCell ref="H41:H42"/>
    <mergeCell ref="K40:K42"/>
    <mergeCell ref="A6:G6"/>
    <mergeCell ref="A7:G7"/>
    <mergeCell ref="G11:G12"/>
    <mergeCell ref="H11:H12"/>
    <mergeCell ref="F11:F12"/>
    <mergeCell ref="F10:I10"/>
    <mergeCell ref="F14:I14"/>
    <mergeCell ref="K14:N14"/>
    <mergeCell ref="M11:M12"/>
    <mergeCell ref="K11:K12"/>
    <mergeCell ref="L11:L12"/>
    <mergeCell ref="J10:J12"/>
    <mergeCell ref="I11:I12"/>
    <mergeCell ref="O10:O12"/>
    <mergeCell ref="Q10:Q12"/>
    <mergeCell ref="O25:O27"/>
    <mergeCell ref="N11:N12"/>
    <mergeCell ref="K10:N10"/>
    <mergeCell ref="K25:N25"/>
    <mergeCell ref="N26:N27"/>
    <mergeCell ref="M26:M27"/>
    <mergeCell ref="L26:L27"/>
    <mergeCell ref="K26:K27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56" orientation="landscape" r:id="rId1"/>
  <headerFooter alignWithMargins="0">
    <oddFooter>&amp;L&amp;1#&amp;"Arial"&amp;11&amp;K000000SW Internal Commercial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Y216"/>
  <sheetViews>
    <sheetView zoomScaleNormal="100" workbookViewId="0">
      <selection sqref="A1:XFD1048576"/>
    </sheetView>
  </sheetViews>
  <sheetFormatPr defaultColWidth="9.26953125" defaultRowHeight="12.5"/>
  <cols>
    <col min="1" max="1" width="13.54296875" style="23" customWidth="1"/>
    <col min="2" max="2" width="49.453125" style="23" customWidth="1"/>
    <col min="3" max="3" width="8.1796875" style="23" customWidth="1"/>
    <col min="4" max="4" width="6.7265625" style="23" bestFit="1" customWidth="1"/>
    <col min="5" max="5" width="3.7265625" style="23" customWidth="1"/>
    <col min="6" max="6" width="12.453125" style="23" customWidth="1"/>
    <col min="7" max="7" width="4.453125" style="23" bestFit="1" customWidth="1"/>
    <col min="8" max="8" width="11.7265625" style="23" customWidth="1"/>
    <col min="9" max="9" width="4.453125" style="23" bestFit="1" customWidth="1"/>
    <col min="10" max="10" width="11.26953125" style="23" customWidth="1"/>
    <col min="11" max="11" width="4.453125" style="23" bestFit="1" customWidth="1"/>
    <col min="12" max="12" width="13" style="23" customWidth="1"/>
    <col min="13" max="13" width="4.453125" style="23" bestFit="1" customWidth="1"/>
    <col min="14" max="14" width="10.7265625" style="23" hidden="1" customWidth="1"/>
    <col min="15" max="15" width="6.7265625" style="23" hidden="1" customWidth="1"/>
    <col min="16" max="16" width="10.7265625" style="23" hidden="1" customWidth="1"/>
    <col min="17" max="17" width="6.7265625" style="23" hidden="1" customWidth="1"/>
    <col min="18" max="18" width="10.7265625" style="23" hidden="1" customWidth="1"/>
    <col min="19" max="19" width="6.54296875" style="23" hidden="1" customWidth="1"/>
    <col min="20" max="20" width="10.7265625" style="23" hidden="1" customWidth="1"/>
    <col min="21" max="21" width="6.7265625" style="23" hidden="1" customWidth="1"/>
    <col min="22" max="22" width="12.7265625" style="23" customWidth="1"/>
    <col min="23" max="23" width="4.453125" style="23" bestFit="1" customWidth="1"/>
    <col min="24" max="24" width="9.26953125" style="23"/>
    <col min="25" max="26" width="8.81640625" style="23" customWidth="1"/>
    <col min="27" max="16384" width="9.26953125" style="23"/>
  </cols>
  <sheetData>
    <row r="1" spans="1:24" s="36" customFormat="1" ht="20">
      <c r="A1" s="34" t="s">
        <v>0</v>
      </c>
      <c r="B1" s="35"/>
    </row>
    <row r="2" spans="1:24" s="36" customFormat="1" ht="20">
      <c r="A2" s="1027"/>
      <c r="B2" s="1028"/>
    </row>
    <row r="3" spans="1:24" s="36" customFormat="1" ht="20.149999999999999" customHeight="1">
      <c r="A3" s="1029" t="s">
        <v>1</v>
      </c>
      <c r="B3" s="1030"/>
      <c r="C3" s="1032"/>
      <c r="D3" s="1032"/>
      <c r="E3" s="1032"/>
      <c r="F3" s="1032"/>
      <c r="G3" s="1032"/>
      <c r="H3" s="1032"/>
      <c r="I3" s="1032"/>
      <c r="J3" s="1032"/>
    </row>
    <row r="4" spans="1:24" s="36" customFormat="1" ht="15.65" customHeight="1">
      <c r="A4" s="34" t="s">
        <v>324</v>
      </c>
      <c r="B4" s="35"/>
    </row>
    <row r="5" spans="1:24" s="12" customFormat="1" ht="13" thickBot="1"/>
    <row r="6" spans="1:24" ht="20">
      <c r="A6" s="776" t="s">
        <v>2</v>
      </c>
      <c r="B6" s="28"/>
      <c r="C6" s="29"/>
      <c r="D6" s="29"/>
      <c r="E6" s="7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pans="1:24" ht="20.5" thickBot="1">
      <c r="A7" s="777" t="s">
        <v>325</v>
      </c>
      <c r="B7" s="31"/>
      <c r="C7" s="32"/>
      <c r="D7" s="32"/>
      <c r="E7" s="72"/>
      <c r="F7" s="34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</row>
    <row r="8" spans="1:24"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</row>
    <row r="9" spans="1:24" ht="13" thickBot="1">
      <c r="F9" s="1331">
        <v>10</v>
      </c>
      <c r="G9" s="1332"/>
      <c r="H9" s="1331">
        <v>20</v>
      </c>
      <c r="I9" s="1332"/>
      <c r="J9" s="1331">
        <v>30</v>
      </c>
      <c r="K9" s="1332"/>
      <c r="L9" s="1331">
        <v>40</v>
      </c>
      <c r="M9" s="1332"/>
      <c r="N9" s="1331">
        <v>50</v>
      </c>
      <c r="O9" s="1332"/>
      <c r="P9" s="1331">
        <v>60</v>
      </c>
      <c r="Q9" s="1332"/>
      <c r="R9" s="1331">
        <v>50</v>
      </c>
      <c r="S9" s="1332"/>
      <c r="T9" s="1331">
        <v>60</v>
      </c>
      <c r="U9" s="1332"/>
      <c r="V9" s="1331">
        <v>199</v>
      </c>
      <c r="W9" s="1332"/>
    </row>
    <row r="10" spans="1:24" s="1" customFormat="1" ht="16.5" customHeight="1">
      <c r="A10" s="491" t="s">
        <v>4</v>
      </c>
      <c r="B10" s="492" t="s">
        <v>5</v>
      </c>
      <c r="C10" s="7" t="s">
        <v>6</v>
      </c>
      <c r="D10" s="8" t="s">
        <v>7</v>
      </c>
      <c r="E10" s="12"/>
      <c r="F10" s="1300" t="s">
        <v>326</v>
      </c>
      <c r="G10" s="1334"/>
      <c r="H10" s="1334"/>
      <c r="I10" s="1334"/>
      <c r="J10" s="1334"/>
      <c r="K10" s="1334"/>
      <c r="L10" s="1334"/>
      <c r="M10" s="1334"/>
      <c r="N10" s="1334"/>
      <c r="O10" s="1334"/>
      <c r="P10" s="1334"/>
      <c r="Q10" s="1334"/>
      <c r="R10" s="1334"/>
      <c r="S10" s="1334"/>
      <c r="T10" s="1334"/>
      <c r="U10" s="1334"/>
      <c r="V10" s="1334"/>
      <c r="W10" s="1335"/>
      <c r="X10" s="23"/>
    </row>
    <row r="11" spans="1:24" s="1" customFormat="1" ht="18.75" customHeight="1">
      <c r="A11" s="493" t="s">
        <v>18</v>
      </c>
      <c r="B11" s="494"/>
      <c r="C11" s="495"/>
      <c r="D11" s="496" t="s">
        <v>19</v>
      </c>
      <c r="E11" s="12"/>
      <c r="F11" s="1341" t="s">
        <v>219</v>
      </c>
      <c r="G11" s="1333"/>
      <c r="H11" s="1329" t="s">
        <v>220</v>
      </c>
      <c r="I11" s="1333"/>
      <c r="J11" s="1329" t="s">
        <v>221</v>
      </c>
      <c r="K11" s="1333"/>
      <c r="L11" s="1329" t="s">
        <v>222</v>
      </c>
      <c r="M11" s="1333"/>
      <c r="N11" s="1329" t="s">
        <v>327</v>
      </c>
      <c r="O11" s="1333"/>
      <c r="P11" s="1329" t="s">
        <v>328</v>
      </c>
      <c r="Q11" s="1333"/>
      <c r="R11" s="1329" t="s">
        <v>329</v>
      </c>
      <c r="S11" s="1333"/>
      <c r="T11" s="1329" t="s">
        <v>330</v>
      </c>
      <c r="U11" s="1333"/>
      <c r="V11" s="1329" t="s">
        <v>17</v>
      </c>
      <c r="W11" s="1330"/>
      <c r="X11" s="23"/>
    </row>
    <row r="12" spans="1:24" s="1" customFormat="1" ht="16" thickBot="1">
      <c r="A12" s="499"/>
      <c r="B12" s="4"/>
      <c r="C12" s="5"/>
      <c r="D12" s="6"/>
      <c r="E12" s="12"/>
      <c r="F12" s="498"/>
      <c r="G12" s="987" t="s">
        <v>20</v>
      </c>
      <c r="H12" s="655"/>
      <c r="I12" s="987" t="s">
        <v>20</v>
      </c>
      <c r="J12" s="655"/>
      <c r="K12" s="987" t="s">
        <v>20</v>
      </c>
      <c r="L12" s="655"/>
      <c r="M12" s="987" t="s">
        <v>20</v>
      </c>
      <c r="N12" s="655"/>
      <c r="O12" s="987" t="s">
        <v>20</v>
      </c>
      <c r="P12" s="655"/>
      <c r="Q12" s="987" t="s">
        <v>20</v>
      </c>
      <c r="R12" s="655"/>
      <c r="S12" s="987" t="s">
        <v>20</v>
      </c>
      <c r="T12" s="655"/>
      <c r="U12" s="987" t="s">
        <v>20</v>
      </c>
      <c r="V12" s="655" t="s">
        <v>21</v>
      </c>
      <c r="W12" s="15" t="s">
        <v>20</v>
      </c>
      <c r="X12" s="23"/>
    </row>
    <row r="13" spans="1:24" s="1" customFormat="1" ht="7.15" customHeight="1" thickBot="1">
      <c r="A13" s="12"/>
      <c r="B13" s="500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23"/>
    </row>
    <row r="14" spans="1:24" s="1" customFormat="1" ht="18.5" thickBot="1">
      <c r="A14" s="13"/>
      <c r="B14" s="279" t="s">
        <v>331</v>
      </c>
      <c r="C14" s="656"/>
      <c r="D14" s="9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23"/>
      <c r="X14" s="23"/>
    </row>
    <row r="15" spans="1:24" s="1" customFormat="1" ht="13.5" thickBot="1">
      <c r="A15" s="91" t="s">
        <v>332</v>
      </c>
      <c r="B15" s="646" t="s">
        <v>24</v>
      </c>
      <c r="C15" s="657" t="s">
        <v>24</v>
      </c>
      <c r="D15" s="638" t="s">
        <v>25</v>
      </c>
      <c r="E15" s="12"/>
      <c r="F15" s="1342" t="s">
        <v>230</v>
      </c>
      <c r="G15" s="1343"/>
      <c r="H15" s="1344" t="s">
        <v>231</v>
      </c>
      <c r="I15" s="1343"/>
      <c r="J15" s="1344" t="s">
        <v>232</v>
      </c>
      <c r="K15" s="1343"/>
      <c r="L15" s="1344" t="s">
        <v>233</v>
      </c>
      <c r="M15" s="1343"/>
      <c r="N15" s="1338"/>
      <c r="O15" s="1339"/>
      <c r="P15" s="1338"/>
      <c r="Q15" s="1340"/>
      <c r="R15" s="1338"/>
      <c r="S15" s="1339"/>
      <c r="T15" s="1336"/>
      <c r="U15" s="1337"/>
      <c r="V15" s="1060"/>
      <c r="W15" s="23"/>
      <c r="X15" s="23"/>
    </row>
    <row r="16" spans="1:24" s="1" customFormat="1">
      <c r="A16" s="20" t="s">
        <v>333</v>
      </c>
      <c r="B16" s="59" t="s">
        <v>45</v>
      </c>
      <c r="C16" s="658" t="s">
        <v>46</v>
      </c>
      <c r="D16" s="639" t="s">
        <v>47</v>
      </c>
      <c r="E16" s="12" t="s">
        <v>21</v>
      </c>
      <c r="F16" s="1096">
        <v>274.02</v>
      </c>
      <c r="G16" s="1099" t="s">
        <v>130</v>
      </c>
      <c r="H16" s="1100">
        <v>1319.307</v>
      </c>
      <c r="I16" s="1099" t="s">
        <v>130</v>
      </c>
      <c r="J16" s="1100">
        <v>1799.8920000000001</v>
      </c>
      <c r="K16" s="1099" t="s">
        <v>130</v>
      </c>
      <c r="L16" s="1100">
        <v>1825.8889999999999</v>
      </c>
      <c r="M16" s="1101" t="s">
        <v>130</v>
      </c>
      <c r="N16" s="1144"/>
      <c r="O16" s="1145"/>
      <c r="P16" s="1144"/>
      <c r="Q16" s="1146"/>
      <c r="R16" s="1144"/>
      <c r="S16" s="1145"/>
      <c r="T16" s="1239"/>
      <c r="U16" s="1240"/>
      <c r="V16" s="1061">
        <f t="shared" ref="V16:V21" si="0">F16+H16+J16+L16+N16+P16+R16+T16</f>
        <v>5219.1080000000002</v>
      </c>
      <c r="W16" s="454" t="s">
        <v>48</v>
      </c>
      <c r="X16" s="23"/>
    </row>
    <row r="17" spans="1:24" s="1" customFormat="1">
      <c r="A17" s="92" t="s">
        <v>334</v>
      </c>
      <c r="B17" s="244" t="s">
        <v>335</v>
      </c>
      <c r="C17" s="658" t="s">
        <v>105</v>
      </c>
      <c r="D17" s="639" t="s">
        <v>47</v>
      </c>
      <c r="E17" s="12"/>
      <c r="F17" s="1102">
        <v>163907</v>
      </c>
      <c r="G17" s="1103" t="s">
        <v>130</v>
      </c>
      <c r="H17" s="1104">
        <v>715928</v>
      </c>
      <c r="I17" s="1103" t="s">
        <v>130</v>
      </c>
      <c r="J17" s="1104">
        <v>933163</v>
      </c>
      <c r="K17" s="1103" t="s">
        <v>130</v>
      </c>
      <c r="L17" s="1104">
        <v>972923</v>
      </c>
      <c r="M17" s="1103" t="s">
        <v>130</v>
      </c>
      <c r="N17" s="1104"/>
      <c r="O17" s="1103"/>
      <c r="P17" s="1104"/>
      <c r="Q17" s="1147"/>
      <c r="R17" s="1104"/>
      <c r="S17" s="1103"/>
      <c r="T17" s="1104"/>
      <c r="U17" s="754"/>
      <c r="V17" s="755">
        <f t="shared" si="0"/>
        <v>2785921</v>
      </c>
      <c r="W17" s="453" t="s">
        <v>130</v>
      </c>
      <c r="X17" s="23"/>
    </row>
    <row r="18" spans="1:24" s="1" customFormat="1">
      <c r="A18" s="20" t="s">
        <v>336</v>
      </c>
      <c r="B18" s="59" t="s">
        <v>337</v>
      </c>
      <c r="C18" s="60" t="s">
        <v>226</v>
      </c>
      <c r="D18" s="62" t="s">
        <v>47</v>
      </c>
      <c r="E18" s="12"/>
      <c r="F18" s="1105">
        <v>71.25</v>
      </c>
      <c r="G18" s="1106" t="s">
        <v>48</v>
      </c>
      <c r="H18" s="1107">
        <v>273.61</v>
      </c>
      <c r="I18" s="1106" t="s">
        <v>48</v>
      </c>
      <c r="J18" s="1107">
        <v>367.47</v>
      </c>
      <c r="K18" s="1106" t="s">
        <v>48</v>
      </c>
      <c r="L18" s="1107">
        <v>351.27</v>
      </c>
      <c r="M18" s="1106" t="s">
        <v>48</v>
      </c>
      <c r="N18" s="1144"/>
      <c r="O18" s="1145"/>
      <c r="P18" s="1144"/>
      <c r="Q18" s="1146"/>
      <c r="R18" s="1144"/>
      <c r="S18" s="1145"/>
      <c r="T18" s="1144"/>
      <c r="U18" s="754"/>
      <c r="V18" s="755">
        <f t="shared" si="0"/>
        <v>1063.5999999999999</v>
      </c>
      <c r="W18" s="453" t="s">
        <v>48</v>
      </c>
      <c r="X18" s="23"/>
    </row>
    <row r="19" spans="1:24" s="1" customFormat="1">
      <c r="A19" s="20" t="s">
        <v>338</v>
      </c>
      <c r="B19" s="59" t="s">
        <v>339</v>
      </c>
      <c r="C19" s="60" t="s">
        <v>226</v>
      </c>
      <c r="D19" s="62" t="s">
        <v>47</v>
      </c>
      <c r="E19" s="12"/>
      <c r="F19" s="1105">
        <v>23.26</v>
      </c>
      <c r="G19" s="1106" t="s">
        <v>130</v>
      </c>
      <c r="H19" s="1107">
        <v>101.69</v>
      </c>
      <c r="I19" s="1106" t="s">
        <v>130</v>
      </c>
      <c r="J19" s="1107">
        <v>100.4</v>
      </c>
      <c r="K19" s="1106" t="s">
        <v>130</v>
      </c>
      <c r="L19" s="1107">
        <v>157.22999999999999</v>
      </c>
      <c r="M19" s="1106" t="s">
        <v>130</v>
      </c>
      <c r="N19" s="1144"/>
      <c r="O19" s="1145"/>
      <c r="P19" s="1144"/>
      <c r="Q19" s="1146"/>
      <c r="R19" s="1144"/>
      <c r="S19" s="1145"/>
      <c r="T19" s="1144"/>
      <c r="U19" s="754"/>
      <c r="V19" s="755">
        <f t="shared" si="0"/>
        <v>382.58000000000004</v>
      </c>
      <c r="W19" s="453" t="s">
        <v>130</v>
      </c>
      <c r="X19" s="23"/>
    </row>
    <row r="20" spans="1:24" s="1" customFormat="1" ht="14.5">
      <c r="A20" s="20" t="s">
        <v>340</v>
      </c>
      <c r="B20" s="59" t="s">
        <v>341</v>
      </c>
      <c r="C20" s="60" t="s">
        <v>342</v>
      </c>
      <c r="D20" s="62" t="s">
        <v>47</v>
      </c>
      <c r="E20" s="12"/>
      <c r="F20" s="1105">
        <v>35211.154511438297</v>
      </c>
      <c r="G20" s="1106" t="s">
        <v>49</v>
      </c>
      <c r="H20" s="1107">
        <v>20385.146896586</v>
      </c>
      <c r="I20" s="1106" t="s">
        <v>49</v>
      </c>
      <c r="J20" s="1107">
        <v>15475.638560985901</v>
      </c>
      <c r="K20" s="1106" t="s">
        <v>49</v>
      </c>
      <c r="L20" s="1107">
        <v>8744.4207753108294</v>
      </c>
      <c r="M20" s="1106" t="s">
        <v>49</v>
      </c>
      <c r="N20" s="1107"/>
      <c r="O20" s="1106"/>
      <c r="P20" s="1107"/>
      <c r="Q20" s="1148"/>
      <c r="R20" s="1107"/>
      <c r="S20" s="1106"/>
      <c r="T20" s="1107"/>
      <c r="U20" s="385"/>
      <c r="V20" s="755">
        <f t="shared" si="0"/>
        <v>79816.360744321035</v>
      </c>
      <c r="W20" s="453" t="s">
        <v>49</v>
      </c>
      <c r="X20" s="23"/>
    </row>
    <row r="21" spans="1:24" s="1" customFormat="1">
      <c r="A21" s="21" t="s">
        <v>343</v>
      </c>
      <c r="B21" s="68" t="s">
        <v>344</v>
      </c>
      <c r="C21" s="69" t="s">
        <v>105</v>
      </c>
      <c r="D21" s="71" t="s">
        <v>47</v>
      </c>
      <c r="E21" s="12"/>
      <c r="F21" s="1108">
        <v>110</v>
      </c>
      <c r="G21" s="1109" t="s">
        <v>49</v>
      </c>
      <c r="H21" s="1110">
        <v>58</v>
      </c>
      <c r="I21" s="1111" t="s">
        <v>49</v>
      </c>
      <c r="J21" s="1110">
        <v>52</v>
      </c>
      <c r="K21" s="1111" t="s">
        <v>49</v>
      </c>
      <c r="L21" s="1110">
        <v>58</v>
      </c>
      <c r="M21" s="1111" t="s">
        <v>49</v>
      </c>
      <c r="N21" s="1110"/>
      <c r="O21" s="1149"/>
      <c r="P21" s="1110"/>
      <c r="Q21" s="1150"/>
      <c r="R21" s="1110"/>
      <c r="S21" s="1149"/>
      <c r="T21" s="1110"/>
      <c r="U21" s="660"/>
      <c r="V21" s="1062">
        <f t="shared" si="0"/>
        <v>278</v>
      </c>
      <c r="W21" s="1063" t="s">
        <v>49</v>
      </c>
      <c r="X21" s="23"/>
    </row>
    <row r="22" spans="1:24" s="1" customFormat="1">
      <c r="A22" s="12"/>
      <c r="B22" s="12"/>
      <c r="C22" s="12"/>
      <c r="D22" s="11"/>
      <c r="E22" s="12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12"/>
      <c r="V22" s="23"/>
      <c r="W22" s="23"/>
      <c r="X22" s="23"/>
    </row>
    <row r="23" spans="1:24" s="1" customFormat="1" ht="18">
      <c r="A23" s="13"/>
      <c r="B23" s="279" t="s">
        <v>345</v>
      </c>
      <c r="C23" s="87"/>
      <c r="D23" s="9"/>
      <c r="E23" s="12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7"/>
      <c r="R23" s="288"/>
      <c r="S23" s="288"/>
      <c r="T23" s="288"/>
      <c r="U23" s="23"/>
      <c r="V23" s="23"/>
      <c r="W23" s="23"/>
      <c r="X23" s="23"/>
    </row>
    <row r="24" spans="1:24" s="1" customFormat="1">
      <c r="A24" s="91" t="s">
        <v>346</v>
      </c>
      <c r="B24" s="88" t="s">
        <v>265</v>
      </c>
      <c r="C24" s="637" t="s">
        <v>153</v>
      </c>
      <c r="D24" s="638" t="s">
        <v>47</v>
      </c>
      <c r="E24" s="12"/>
      <c r="F24" s="1112">
        <v>1.611</v>
      </c>
      <c r="G24" s="1113" t="s">
        <v>161</v>
      </c>
      <c r="H24" s="1114">
        <v>3.6019999999999999</v>
      </c>
      <c r="I24" s="1113" t="s">
        <v>161</v>
      </c>
      <c r="J24" s="1114">
        <v>0.879</v>
      </c>
      <c r="K24" s="1113" t="s">
        <v>161</v>
      </c>
      <c r="L24" s="1114">
        <v>5.5919999999999996</v>
      </c>
      <c r="M24" s="1113" t="s">
        <v>161</v>
      </c>
      <c r="N24" s="1114"/>
      <c r="O24" s="1113"/>
      <c r="P24" s="1114"/>
      <c r="Q24" s="1151"/>
      <c r="R24" s="1114"/>
      <c r="S24" s="1113"/>
      <c r="T24" s="1114"/>
      <c r="U24" s="820"/>
      <c r="V24" s="816">
        <f>+F24+H24+J24+L24+N24+P24+R24+T24</f>
        <v>11.684000000000001</v>
      </c>
      <c r="W24" s="107" t="s">
        <v>161</v>
      </c>
      <c r="X24" s="23"/>
    </row>
    <row r="25" spans="1:24" s="1" customFormat="1">
      <c r="A25" s="92" t="s">
        <v>347</v>
      </c>
      <c r="B25" s="90" t="s">
        <v>267</v>
      </c>
      <c r="C25" s="100" t="s">
        <v>153</v>
      </c>
      <c r="D25" s="639" t="s">
        <v>47</v>
      </c>
      <c r="E25" s="12"/>
      <c r="F25" s="1115">
        <v>1E-3</v>
      </c>
      <c r="G25" s="1116" t="s">
        <v>161</v>
      </c>
      <c r="H25" s="1117">
        <v>1E-3</v>
      </c>
      <c r="I25" s="1116" t="s">
        <v>161</v>
      </c>
      <c r="J25" s="1117">
        <v>1E-3</v>
      </c>
      <c r="K25" s="1116" t="s">
        <v>161</v>
      </c>
      <c r="L25" s="1117">
        <v>2E-3</v>
      </c>
      <c r="M25" s="1116" t="s">
        <v>161</v>
      </c>
      <c r="N25" s="1117"/>
      <c r="O25" s="1116"/>
      <c r="P25" s="1117"/>
      <c r="Q25" s="1152"/>
      <c r="R25" s="1117"/>
      <c r="S25" s="1116"/>
      <c r="T25" s="1117"/>
      <c r="U25" s="819"/>
      <c r="V25" s="817">
        <f>+F25+H25+J25+L25+N25+P25+R25+T25</f>
        <v>5.0000000000000001E-3</v>
      </c>
      <c r="W25" s="108" t="s">
        <v>161</v>
      </c>
      <c r="X25" s="23"/>
    </row>
    <row r="26" spans="1:24" s="1" customFormat="1">
      <c r="A26" s="92" t="s">
        <v>348</v>
      </c>
      <c r="B26" s="90" t="s">
        <v>269</v>
      </c>
      <c r="C26" s="100" t="s">
        <v>153</v>
      </c>
      <c r="D26" s="639" t="s">
        <v>47</v>
      </c>
      <c r="E26" s="12"/>
      <c r="F26" s="1115">
        <v>11.909000000000001</v>
      </c>
      <c r="G26" s="1116" t="s">
        <v>161</v>
      </c>
      <c r="H26" s="1117">
        <v>17.68</v>
      </c>
      <c r="I26" s="1116" t="s">
        <v>161</v>
      </c>
      <c r="J26" s="1117">
        <v>13.36</v>
      </c>
      <c r="K26" s="1116" t="s">
        <v>161</v>
      </c>
      <c r="L26" s="1117">
        <v>22.423999999999999</v>
      </c>
      <c r="M26" s="1116" t="s">
        <v>161</v>
      </c>
      <c r="N26" s="1117"/>
      <c r="O26" s="1116"/>
      <c r="P26" s="1117"/>
      <c r="Q26" s="1152"/>
      <c r="R26" s="1117"/>
      <c r="S26" s="1116"/>
      <c r="T26" s="1117"/>
      <c r="U26" s="819"/>
      <c r="V26" s="817">
        <f>+F26+H26+J26+L26+N26+P26+R26+T26</f>
        <v>65.37299999999999</v>
      </c>
      <c r="W26" s="108" t="s">
        <v>161</v>
      </c>
      <c r="X26" s="23"/>
    </row>
    <row r="27" spans="1:24" s="1" customFormat="1">
      <c r="A27" s="92" t="s">
        <v>349</v>
      </c>
      <c r="B27" s="90" t="s">
        <v>271</v>
      </c>
      <c r="C27" s="100" t="s">
        <v>153</v>
      </c>
      <c r="D27" s="639" t="s">
        <v>47</v>
      </c>
      <c r="E27" s="12"/>
      <c r="F27" s="1115">
        <v>3.1019999999999999</v>
      </c>
      <c r="G27" s="1116" t="s">
        <v>161</v>
      </c>
      <c r="H27" s="1117">
        <v>4.492</v>
      </c>
      <c r="I27" s="1116" t="s">
        <v>161</v>
      </c>
      <c r="J27" s="1117">
        <v>3.8959999999999999</v>
      </c>
      <c r="K27" s="1116" t="s">
        <v>161</v>
      </c>
      <c r="L27" s="1117">
        <v>4.7069999999999999</v>
      </c>
      <c r="M27" s="1116" t="s">
        <v>161</v>
      </c>
      <c r="N27" s="1117"/>
      <c r="O27" s="1116"/>
      <c r="P27" s="1117"/>
      <c r="Q27" s="1152"/>
      <c r="R27" s="1117"/>
      <c r="S27" s="1116"/>
      <c r="T27" s="1117"/>
      <c r="U27" s="819"/>
      <c r="V27" s="817">
        <f>+F27+H27+J27+L27+N27+P27+R27+T27</f>
        <v>16.196999999999999</v>
      </c>
      <c r="W27" s="108" t="s">
        <v>161</v>
      </c>
      <c r="X27" s="23"/>
    </row>
    <row r="28" spans="1:24" s="1" customFormat="1">
      <c r="A28" s="93" t="s">
        <v>350</v>
      </c>
      <c r="B28" s="89" t="s">
        <v>273</v>
      </c>
      <c r="C28" s="97" t="s">
        <v>153</v>
      </c>
      <c r="D28" s="640" t="s">
        <v>164</v>
      </c>
      <c r="E28" s="12"/>
      <c r="F28" s="661">
        <f>SUM(F26:F27)</f>
        <v>15.011000000000001</v>
      </c>
      <c r="G28" s="265" t="s">
        <v>161</v>
      </c>
      <c r="H28" s="662">
        <f>SUM(H26:H27)</f>
        <v>22.172000000000001</v>
      </c>
      <c r="I28" s="265" t="s">
        <v>161</v>
      </c>
      <c r="J28" s="662">
        <f>SUM(J26:J27)</f>
        <v>17.256</v>
      </c>
      <c r="K28" s="265" t="s">
        <v>161</v>
      </c>
      <c r="L28" s="662">
        <f>SUM(L26:L27)</f>
        <v>27.131</v>
      </c>
      <c r="M28" s="265" t="s">
        <v>161</v>
      </c>
      <c r="N28" s="662">
        <f>SUM(N26:N27)</f>
        <v>0</v>
      </c>
      <c r="O28" s="265"/>
      <c r="P28" s="662">
        <f>SUM(P26:P27)</f>
        <v>0</v>
      </c>
      <c r="Q28" s="663"/>
      <c r="R28" s="662">
        <f>SUM(R26:R27)</f>
        <v>0</v>
      </c>
      <c r="S28" s="265"/>
      <c r="T28" s="662">
        <f>SUM(T26:T27)</f>
        <v>0</v>
      </c>
      <c r="U28" s="265"/>
      <c r="V28" s="818">
        <f>+F28+H28+J28+L28+N28+P28+R28+T28</f>
        <v>81.569999999999993</v>
      </c>
      <c r="W28" s="110" t="s">
        <v>161</v>
      </c>
      <c r="X28" s="23"/>
    </row>
    <row r="29" spans="1:24" s="1" customFormat="1" ht="13" thickBot="1">
      <c r="A29" s="12"/>
      <c r="B29" s="12"/>
      <c r="C29" s="12"/>
      <c r="D29" s="11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23"/>
      <c r="W29" s="23"/>
      <c r="X29" s="23"/>
    </row>
    <row r="30" spans="1:24" s="1" customFormat="1" ht="18.5" thickBot="1">
      <c r="A30" s="13"/>
      <c r="B30" s="279" t="s">
        <v>351</v>
      </c>
      <c r="C30" s="87" t="s">
        <v>21</v>
      </c>
      <c r="D30" s="9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</row>
    <row r="31" spans="1:24" s="1" customFormat="1">
      <c r="A31" s="91" t="s">
        <v>352</v>
      </c>
      <c r="B31" s="646" t="s">
        <v>353</v>
      </c>
      <c r="C31" s="637" t="s">
        <v>100</v>
      </c>
      <c r="D31" s="638" t="s">
        <v>25</v>
      </c>
      <c r="E31" s="23"/>
      <c r="F31" s="1153">
        <v>6363.9250000000002</v>
      </c>
      <c r="G31" s="1154" t="s">
        <v>161</v>
      </c>
      <c r="H31" s="1155">
        <v>11709.155000000001</v>
      </c>
      <c r="I31" s="1154" t="s">
        <v>161</v>
      </c>
      <c r="J31" s="1155">
        <v>10149.433000000001</v>
      </c>
      <c r="K31" s="1154" t="s">
        <v>161</v>
      </c>
      <c r="L31" s="1155">
        <v>7954.4939999999997</v>
      </c>
      <c r="M31" s="1154" t="s">
        <v>161</v>
      </c>
      <c r="N31" s="803"/>
      <c r="O31" s="804"/>
      <c r="P31" s="803"/>
      <c r="Q31" s="804"/>
      <c r="R31" s="803"/>
      <c r="S31" s="804"/>
      <c r="T31" s="803"/>
      <c r="U31" s="804"/>
      <c r="V31" s="805">
        <f>+F31+H31+J31+L31+N31+P31+R31+T31</f>
        <v>36177.007000000005</v>
      </c>
      <c r="W31" s="806" t="s">
        <v>161</v>
      </c>
      <c r="X31" s="23"/>
    </row>
    <row r="32" spans="1:24" s="1" customFormat="1">
      <c r="A32" s="92" t="s">
        <v>354</v>
      </c>
      <c r="B32" s="244" t="s">
        <v>355</v>
      </c>
      <c r="C32" s="100" t="s">
        <v>100</v>
      </c>
      <c r="D32" s="639" t="s">
        <v>25</v>
      </c>
      <c r="E32" s="23"/>
      <c r="F32" s="1156">
        <v>1287.701</v>
      </c>
      <c r="G32" s="1157" t="s">
        <v>161</v>
      </c>
      <c r="H32" s="1158">
        <v>2439.364</v>
      </c>
      <c r="I32" s="1157" t="s">
        <v>161</v>
      </c>
      <c r="J32" s="1158">
        <v>2830.1909999999998</v>
      </c>
      <c r="K32" s="1157" t="s">
        <v>161</v>
      </c>
      <c r="L32" s="1158">
        <v>2345.991</v>
      </c>
      <c r="M32" s="1157" t="s">
        <v>161</v>
      </c>
      <c r="N32" s="767"/>
      <c r="O32" s="768"/>
      <c r="P32" s="767"/>
      <c r="Q32" s="768"/>
      <c r="R32" s="767"/>
      <c r="S32" s="768"/>
      <c r="T32" s="767"/>
      <c r="U32" s="768"/>
      <c r="V32" s="769">
        <f t="shared" ref="V32:V40" si="1">+F32+H32+J32+L32+N32+P32+R32+T32</f>
        <v>8903.2469999999994</v>
      </c>
      <c r="W32" s="807" t="s">
        <v>161</v>
      </c>
      <c r="X32" s="23"/>
    </row>
    <row r="33" spans="1:25" s="1" customFormat="1">
      <c r="A33" s="92" t="s">
        <v>356</v>
      </c>
      <c r="B33" s="244" t="s">
        <v>357</v>
      </c>
      <c r="C33" s="100" t="s">
        <v>100</v>
      </c>
      <c r="D33" s="639" t="s">
        <v>25</v>
      </c>
      <c r="E33" s="23"/>
      <c r="F33" s="1156">
        <v>177.155</v>
      </c>
      <c r="G33" s="1157" t="s">
        <v>161</v>
      </c>
      <c r="H33" s="1158">
        <v>986.27200000000005</v>
      </c>
      <c r="I33" s="1157" t="s">
        <v>161</v>
      </c>
      <c r="J33" s="1158">
        <v>1166.364</v>
      </c>
      <c r="K33" s="1157" t="s">
        <v>161</v>
      </c>
      <c r="L33" s="1158">
        <v>779.41499999999996</v>
      </c>
      <c r="M33" s="1157" t="s">
        <v>161</v>
      </c>
      <c r="N33" s="767"/>
      <c r="O33" s="768"/>
      <c r="P33" s="767"/>
      <c r="Q33" s="768"/>
      <c r="R33" s="767"/>
      <c r="S33" s="768"/>
      <c r="T33" s="767"/>
      <c r="U33" s="768"/>
      <c r="V33" s="769">
        <f t="shared" si="1"/>
        <v>3109.2060000000001</v>
      </c>
      <c r="W33" s="807" t="s">
        <v>161</v>
      </c>
      <c r="X33" s="23"/>
      <c r="Y33" s="12"/>
    </row>
    <row r="34" spans="1:25" s="1" customFormat="1">
      <c r="A34" s="92" t="s">
        <v>358</v>
      </c>
      <c r="B34" s="244" t="s">
        <v>359</v>
      </c>
      <c r="C34" s="100" t="s">
        <v>100</v>
      </c>
      <c r="D34" s="639" t="s">
        <v>25</v>
      </c>
      <c r="E34" s="23"/>
      <c r="F34" s="1156">
        <v>7.9969999999999999</v>
      </c>
      <c r="G34" s="1157" t="s">
        <v>161</v>
      </c>
      <c r="H34" s="1158">
        <v>168.024</v>
      </c>
      <c r="I34" s="1157" t="s">
        <v>161</v>
      </c>
      <c r="J34" s="1158">
        <v>312.904</v>
      </c>
      <c r="K34" s="1157" t="s">
        <v>161</v>
      </c>
      <c r="L34" s="1158">
        <v>431.98500000000001</v>
      </c>
      <c r="M34" s="1157" t="s">
        <v>161</v>
      </c>
      <c r="N34" s="767"/>
      <c r="O34" s="768"/>
      <c r="P34" s="767"/>
      <c r="Q34" s="768"/>
      <c r="R34" s="767"/>
      <c r="S34" s="768"/>
      <c r="T34" s="767"/>
      <c r="U34" s="768"/>
      <c r="V34" s="769">
        <f t="shared" si="1"/>
        <v>920.91000000000008</v>
      </c>
      <c r="W34" s="807" t="s">
        <v>161</v>
      </c>
      <c r="X34" s="23"/>
      <c r="Y34" s="12"/>
    </row>
    <row r="35" spans="1:25" s="1" customFormat="1">
      <c r="A35" s="92" t="s">
        <v>360</v>
      </c>
      <c r="B35" s="244" t="s">
        <v>361</v>
      </c>
      <c r="C35" s="100" t="s">
        <v>100</v>
      </c>
      <c r="D35" s="639" t="s">
        <v>164</v>
      </c>
      <c r="E35" s="23"/>
      <c r="F35" s="808">
        <f t="shared" ref="F35" si="2">SUM(F31:F34)</f>
        <v>7836.7780000000002</v>
      </c>
      <c r="G35" s="768" t="s">
        <v>49</v>
      </c>
      <c r="H35" s="770">
        <f t="shared" ref="H35" si="3">SUM(H31:H34)</f>
        <v>15302.815000000001</v>
      </c>
      <c r="I35" s="768" t="s">
        <v>49</v>
      </c>
      <c r="J35" s="770">
        <f t="shared" ref="J35" si="4">SUM(J31:J34)</f>
        <v>14458.892</v>
      </c>
      <c r="K35" s="768" t="s">
        <v>49</v>
      </c>
      <c r="L35" s="770">
        <f t="shared" ref="L35" si="5">SUM(L31:L34)</f>
        <v>11511.885000000002</v>
      </c>
      <c r="M35" s="768" t="s">
        <v>49</v>
      </c>
      <c r="N35" s="770">
        <f>SUM(N31:N34)</f>
        <v>0</v>
      </c>
      <c r="O35" s="768"/>
      <c r="P35" s="770">
        <f t="shared" ref="P35" si="6">SUM(P31:P34)</f>
        <v>0</v>
      </c>
      <c r="Q35" s="768"/>
      <c r="R35" s="770">
        <f>SUM(R31:R34)</f>
        <v>0</v>
      </c>
      <c r="S35" s="768"/>
      <c r="T35" s="770">
        <f>SUM(T31:T34)</f>
        <v>0</v>
      </c>
      <c r="U35" s="768"/>
      <c r="V35" s="769">
        <f t="shared" si="1"/>
        <v>49110.37</v>
      </c>
      <c r="W35" s="807" t="s">
        <v>49</v>
      </c>
      <c r="X35" s="23"/>
      <c r="Y35" s="12"/>
    </row>
    <row r="36" spans="1:25" s="1" customFormat="1">
      <c r="A36" s="92" t="s">
        <v>362</v>
      </c>
      <c r="B36" s="244" t="s">
        <v>363</v>
      </c>
      <c r="C36" s="100" t="s">
        <v>100</v>
      </c>
      <c r="D36" s="639" t="s">
        <v>25</v>
      </c>
      <c r="E36" s="23"/>
      <c r="F36" s="809">
        <v>735.42</v>
      </c>
      <c r="G36" s="772" t="s">
        <v>161</v>
      </c>
      <c r="H36" s="771">
        <v>3037.87</v>
      </c>
      <c r="I36" s="772" t="s">
        <v>161</v>
      </c>
      <c r="J36" s="771">
        <v>5963.33</v>
      </c>
      <c r="K36" s="772" t="s">
        <v>161</v>
      </c>
      <c r="L36" s="771">
        <v>4674.26</v>
      </c>
      <c r="M36" s="772" t="s">
        <v>161</v>
      </c>
      <c r="N36" s="771"/>
      <c r="O36" s="772"/>
      <c r="P36" s="771"/>
      <c r="Q36" s="772"/>
      <c r="R36" s="771"/>
      <c r="S36" s="772"/>
      <c r="T36" s="771"/>
      <c r="U36" s="772"/>
      <c r="V36" s="769">
        <f t="shared" si="1"/>
        <v>14410.88</v>
      </c>
      <c r="W36" s="807" t="s">
        <v>161</v>
      </c>
      <c r="X36" s="23"/>
      <c r="Y36" s="12"/>
    </row>
    <row r="37" spans="1:25" s="1" customFormat="1">
      <c r="A37" s="92" t="s">
        <v>364</v>
      </c>
      <c r="B37" s="59" t="s">
        <v>365</v>
      </c>
      <c r="C37" s="100" t="s">
        <v>100</v>
      </c>
      <c r="D37" s="639" t="s">
        <v>164</v>
      </c>
      <c r="E37" s="23"/>
      <c r="F37" s="808">
        <f t="shared" ref="F37" si="7">(F33+F34)</f>
        <v>185.15199999999999</v>
      </c>
      <c r="G37" s="768" t="s">
        <v>161</v>
      </c>
      <c r="H37" s="770">
        <f t="shared" ref="H37" si="8">(H33+H34)</f>
        <v>1154.296</v>
      </c>
      <c r="I37" s="768" t="s">
        <v>161</v>
      </c>
      <c r="J37" s="770">
        <f t="shared" ref="J37" si="9">(J33+J34)</f>
        <v>1479.268</v>
      </c>
      <c r="K37" s="768" t="s">
        <v>161</v>
      </c>
      <c r="L37" s="770">
        <f t="shared" ref="L37" si="10">(L33+L34)</f>
        <v>1211.4000000000001</v>
      </c>
      <c r="M37" s="768" t="s">
        <v>161</v>
      </c>
      <c r="N37" s="770">
        <f>(N33+N34)</f>
        <v>0</v>
      </c>
      <c r="O37" s="768"/>
      <c r="P37" s="770">
        <f t="shared" ref="P37" si="11">(P33+P34)</f>
        <v>0</v>
      </c>
      <c r="Q37" s="768"/>
      <c r="R37" s="770">
        <f>(R33+R34)</f>
        <v>0</v>
      </c>
      <c r="S37" s="768"/>
      <c r="T37" s="770">
        <f>(T33+T34)</f>
        <v>0</v>
      </c>
      <c r="U37" s="768"/>
      <c r="V37" s="769">
        <f t="shared" si="1"/>
        <v>4030.1160000000004</v>
      </c>
      <c r="W37" s="807" t="s">
        <v>161</v>
      </c>
      <c r="X37" s="23"/>
      <c r="Y37" s="12"/>
    </row>
    <row r="38" spans="1:25" s="1" customFormat="1">
      <c r="A38" s="92" t="s">
        <v>366</v>
      </c>
      <c r="B38" s="244" t="s">
        <v>367</v>
      </c>
      <c r="C38" s="100" t="s">
        <v>105</v>
      </c>
      <c r="D38" s="639" t="s">
        <v>25</v>
      </c>
      <c r="E38" s="23"/>
      <c r="F38" s="1159">
        <v>1172.45</v>
      </c>
      <c r="G38" s="1160" t="s">
        <v>48</v>
      </c>
      <c r="H38" s="1161">
        <v>1602.7</v>
      </c>
      <c r="I38" s="1162" t="s">
        <v>48</v>
      </c>
      <c r="J38" s="1161">
        <v>2503.79</v>
      </c>
      <c r="K38" s="1162" t="s">
        <v>48</v>
      </c>
      <c r="L38" s="1161">
        <v>2680.06</v>
      </c>
      <c r="M38" s="772" t="s">
        <v>48</v>
      </c>
      <c r="N38" s="773"/>
      <c r="O38" s="772"/>
      <c r="P38" s="773"/>
      <c r="Q38" s="772"/>
      <c r="R38" s="773"/>
      <c r="S38" s="772"/>
      <c r="T38" s="773"/>
      <c r="U38" s="772"/>
      <c r="V38" s="770">
        <f t="shared" si="1"/>
        <v>7959</v>
      </c>
      <c r="W38" s="810" t="s">
        <v>48</v>
      </c>
      <c r="X38" s="23"/>
      <c r="Y38" s="12"/>
    </row>
    <row r="39" spans="1:25" s="1" customFormat="1">
      <c r="A39" s="20" t="s">
        <v>368</v>
      </c>
      <c r="B39" s="59" t="s">
        <v>369</v>
      </c>
      <c r="C39" s="100" t="s">
        <v>226</v>
      </c>
      <c r="D39" s="639" t="s">
        <v>25</v>
      </c>
      <c r="E39" s="23"/>
      <c r="F39" s="1163">
        <v>39.350999999999999</v>
      </c>
      <c r="G39" s="1164" t="s">
        <v>52</v>
      </c>
      <c r="H39" s="1165">
        <v>87.055999999999997</v>
      </c>
      <c r="I39" s="1164" t="s">
        <v>52</v>
      </c>
      <c r="J39" s="1165">
        <v>121.404</v>
      </c>
      <c r="K39" s="1164" t="s">
        <v>52</v>
      </c>
      <c r="L39" s="1165">
        <v>201.548</v>
      </c>
      <c r="M39" s="774" t="s">
        <v>52</v>
      </c>
      <c r="N39" s="771"/>
      <c r="O39" s="775"/>
      <c r="P39" s="771"/>
      <c r="Q39" s="775"/>
      <c r="R39" s="771"/>
      <c r="S39" s="775"/>
      <c r="T39" s="771"/>
      <c r="U39" s="775"/>
      <c r="V39" s="770">
        <f t="shared" si="1"/>
        <v>449.35899999999998</v>
      </c>
      <c r="W39" s="810" t="s">
        <v>52</v>
      </c>
      <c r="X39" s="23"/>
      <c r="Y39" s="12"/>
    </row>
    <row r="40" spans="1:25" s="1" customFormat="1">
      <c r="A40" s="93" t="s">
        <v>370</v>
      </c>
      <c r="B40" s="664" t="s">
        <v>371</v>
      </c>
      <c r="C40" s="97" t="s">
        <v>105</v>
      </c>
      <c r="D40" s="640" t="s">
        <v>47</v>
      </c>
      <c r="E40" s="23"/>
      <c r="F40" s="1166">
        <v>53</v>
      </c>
      <c r="G40" s="1167" t="s">
        <v>48</v>
      </c>
      <c r="H40" s="1168">
        <v>115</v>
      </c>
      <c r="I40" s="1167" t="s">
        <v>48</v>
      </c>
      <c r="J40" s="1168">
        <v>44</v>
      </c>
      <c r="K40" s="1167" t="s">
        <v>48</v>
      </c>
      <c r="L40" s="1168">
        <v>12</v>
      </c>
      <c r="M40" s="811" t="s">
        <v>48</v>
      </c>
      <c r="N40" s="812"/>
      <c r="O40" s="813"/>
      <c r="P40" s="812"/>
      <c r="Q40" s="813"/>
      <c r="R40" s="812"/>
      <c r="S40" s="813"/>
      <c r="T40" s="812"/>
      <c r="U40" s="813"/>
      <c r="V40" s="815">
        <f t="shared" si="1"/>
        <v>224</v>
      </c>
      <c r="W40" s="814" t="s">
        <v>48</v>
      </c>
      <c r="X40" s="23"/>
      <c r="Y40" s="12"/>
    </row>
    <row r="41" spans="1:25" s="1" customFormat="1" ht="13" thickBot="1">
      <c r="A41" s="43"/>
      <c r="B41" s="23"/>
      <c r="C41" s="25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12"/>
    </row>
    <row r="42" spans="1:25" s="1" customFormat="1" ht="18.5" thickBot="1">
      <c r="A42" s="665"/>
      <c r="B42" s="279" t="s">
        <v>372</v>
      </c>
      <c r="C42" s="87" t="s">
        <v>21</v>
      </c>
      <c r="D42" s="9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12"/>
    </row>
    <row r="43" spans="1:25" s="1" customFormat="1">
      <c r="A43" s="91" t="s">
        <v>373</v>
      </c>
      <c r="B43" s="646" t="s">
        <v>374</v>
      </c>
      <c r="C43" s="637" t="s">
        <v>105</v>
      </c>
      <c r="D43" s="638" t="s">
        <v>47</v>
      </c>
      <c r="E43" s="23"/>
      <c r="F43" s="313">
        <v>183</v>
      </c>
      <c r="G43" s="782" t="s">
        <v>161</v>
      </c>
      <c r="H43" s="821">
        <v>186</v>
      </c>
      <c r="I43" s="782" t="s">
        <v>161</v>
      </c>
      <c r="J43" s="821">
        <v>133</v>
      </c>
      <c r="K43" s="782" t="s">
        <v>161</v>
      </c>
      <c r="L43" s="821">
        <v>123</v>
      </c>
      <c r="M43" s="782" t="s">
        <v>161</v>
      </c>
      <c r="N43" s="703"/>
      <c r="O43" s="702"/>
      <c r="P43" s="703"/>
      <c r="Q43" s="702"/>
      <c r="R43" s="703"/>
      <c r="S43" s="702"/>
      <c r="T43" s="703"/>
      <c r="U43" s="702"/>
      <c r="V43" s="704">
        <f>F43+H43+J43+L43+N43+P43+R43+T43</f>
        <v>625</v>
      </c>
      <c r="W43" s="314" t="s">
        <v>161</v>
      </c>
      <c r="X43" s="12"/>
      <c r="Y43" s="12"/>
    </row>
    <row r="44" spans="1:25" s="1" customFormat="1" ht="15" customHeight="1">
      <c r="A44" s="92" t="s">
        <v>375</v>
      </c>
      <c r="B44" s="244" t="s">
        <v>376</v>
      </c>
      <c r="C44" s="100" t="s">
        <v>377</v>
      </c>
      <c r="D44" s="639" t="s">
        <v>47</v>
      </c>
      <c r="E44" s="23"/>
      <c r="F44" s="391">
        <v>163782</v>
      </c>
      <c r="G44" s="388" t="s">
        <v>168</v>
      </c>
      <c r="H44" s="392">
        <v>604185</v>
      </c>
      <c r="I44" s="388" t="s">
        <v>168</v>
      </c>
      <c r="J44" s="392">
        <v>633761</v>
      </c>
      <c r="K44" s="388" t="s">
        <v>168</v>
      </c>
      <c r="L44" s="392">
        <v>1058753</v>
      </c>
      <c r="M44" s="388" t="s">
        <v>168</v>
      </c>
      <c r="N44" s="668"/>
      <c r="O44" s="385"/>
      <c r="P44" s="668"/>
      <c r="Q44" s="385"/>
      <c r="R44" s="668"/>
      <c r="S44" s="385"/>
      <c r="T44" s="668"/>
      <c r="U44" s="385"/>
      <c r="V44" s="779">
        <f>F44+H44+J44+L44+N44+P44+R44+T44</f>
        <v>2460481</v>
      </c>
      <c r="W44" s="252" t="s">
        <v>168</v>
      </c>
      <c r="X44" s="12"/>
      <c r="Y44" s="12"/>
    </row>
    <row r="45" spans="1:25" s="1" customFormat="1" ht="15" customHeight="1">
      <c r="A45" s="92" t="s">
        <v>378</v>
      </c>
      <c r="B45" s="244" t="s">
        <v>379</v>
      </c>
      <c r="C45" s="100" t="s">
        <v>111</v>
      </c>
      <c r="D45" s="639" t="s">
        <v>47</v>
      </c>
      <c r="E45" s="23"/>
      <c r="F45" s="822">
        <v>3263.4</v>
      </c>
      <c r="G45" s="388" t="s">
        <v>186</v>
      </c>
      <c r="H45" s="390">
        <v>11651.6</v>
      </c>
      <c r="I45" s="388" t="s">
        <v>186</v>
      </c>
      <c r="J45" s="390">
        <v>11048.8</v>
      </c>
      <c r="K45" s="388" t="s">
        <v>186</v>
      </c>
      <c r="L45" s="390">
        <v>17602.2</v>
      </c>
      <c r="M45" s="388" t="s">
        <v>186</v>
      </c>
      <c r="N45" s="659"/>
      <c r="O45" s="385"/>
      <c r="P45" s="659"/>
      <c r="Q45" s="385"/>
      <c r="R45" s="659"/>
      <c r="S45" s="385"/>
      <c r="T45" s="659"/>
      <c r="U45" s="385"/>
      <c r="V45" s="780">
        <f>F45+H45+J45+L45+N45+P45+R45+T45</f>
        <v>43566</v>
      </c>
      <c r="W45" s="252" t="s">
        <v>186</v>
      </c>
      <c r="X45" s="12"/>
      <c r="Y45" s="12"/>
    </row>
    <row r="46" spans="1:25">
      <c r="A46" s="93" t="s">
        <v>380</v>
      </c>
      <c r="B46" s="664" t="s">
        <v>381</v>
      </c>
      <c r="C46" s="97" t="s">
        <v>261</v>
      </c>
      <c r="D46" s="640" t="s">
        <v>25</v>
      </c>
      <c r="F46" s="823">
        <v>21.445</v>
      </c>
      <c r="G46" s="477" t="s">
        <v>168</v>
      </c>
      <c r="H46" s="824">
        <v>28.544</v>
      </c>
      <c r="I46" s="477" t="s">
        <v>168</v>
      </c>
      <c r="J46" s="824">
        <v>32.465000000000003</v>
      </c>
      <c r="K46" s="477" t="s">
        <v>168</v>
      </c>
      <c r="L46" s="824">
        <v>29.869</v>
      </c>
      <c r="M46" s="825" t="s">
        <v>168</v>
      </c>
      <c r="N46" s="826"/>
      <c r="O46" s="660"/>
      <c r="P46" s="826"/>
      <c r="Q46" s="660"/>
      <c r="R46" s="826"/>
      <c r="S46" s="660"/>
      <c r="T46" s="826"/>
      <c r="U46" s="660"/>
      <c r="V46" s="824">
        <v>29.646999999999998</v>
      </c>
      <c r="W46" s="827" t="s">
        <v>168</v>
      </c>
    </row>
    <row r="47" spans="1:25" s="1" customFormat="1">
      <c r="A47" s="94"/>
      <c r="B47" s="95"/>
      <c r="C47" s="96"/>
      <c r="D47" s="95"/>
      <c r="E47" s="23"/>
      <c r="F47" s="287"/>
      <c r="G47" s="287"/>
      <c r="H47" s="287"/>
      <c r="I47" s="287"/>
      <c r="J47" s="287"/>
      <c r="K47" s="287"/>
      <c r="L47" s="287"/>
      <c r="M47" s="287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12"/>
      <c r="Y47" s="12"/>
    </row>
    <row r="48" spans="1:25" s="1" customFormat="1" ht="18">
      <c r="A48" s="665"/>
      <c r="B48" s="279" t="s">
        <v>382</v>
      </c>
      <c r="C48" s="87" t="s">
        <v>21</v>
      </c>
      <c r="D48" s="9"/>
      <c r="E48" s="23"/>
      <c r="F48" s="287"/>
      <c r="G48" s="287"/>
      <c r="H48" s="287"/>
      <c r="I48" s="287"/>
      <c r="J48" s="287"/>
      <c r="K48" s="287"/>
      <c r="L48" s="287"/>
      <c r="M48" s="287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12"/>
      <c r="Y48" s="12"/>
    </row>
    <row r="49" spans="1:23" s="1" customFormat="1" ht="14" customHeight="1">
      <c r="A49" s="91" t="s">
        <v>383</v>
      </c>
      <c r="B49" s="646" t="s">
        <v>384</v>
      </c>
      <c r="C49" s="637" t="s">
        <v>105</v>
      </c>
      <c r="D49" s="638" t="s">
        <v>47</v>
      </c>
      <c r="E49" s="23"/>
      <c r="F49" s="781">
        <v>392</v>
      </c>
      <c r="G49" s="782" t="s">
        <v>161</v>
      </c>
      <c r="H49" s="783">
        <v>439</v>
      </c>
      <c r="I49" s="782" t="s">
        <v>161</v>
      </c>
      <c r="J49" s="783">
        <v>241</v>
      </c>
      <c r="K49" s="782" t="s">
        <v>161</v>
      </c>
      <c r="L49" s="783">
        <v>214</v>
      </c>
      <c r="M49" s="782" t="s">
        <v>161</v>
      </c>
      <c r="N49" s="784"/>
      <c r="O49" s="702"/>
      <c r="P49" s="784"/>
      <c r="Q49" s="702"/>
      <c r="R49" s="784"/>
      <c r="S49" s="702"/>
      <c r="T49" s="784"/>
      <c r="U49" s="702"/>
      <c r="V49" s="785">
        <f>F49+H49+J49+L49+N49+P49+R49+T49</f>
        <v>1286</v>
      </c>
      <c r="W49" s="314" t="s">
        <v>161</v>
      </c>
    </row>
    <row r="50" spans="1:23" s="12" customFormat="1">
      <c r="A50" s="93" t="s">
        <v>385</v>
      </c>
      <c r="B50" s="664" t="s">
        <v>386</v>
      </c>
      <c r="C50" s="97" t="s">
        <v>387</v>
      </c>
      <c r="D50" s="640" t="s">
        <v>47</v>
      </c>
      <c r="E50" s="23"/>
      <c r="F50" s="786">
        <v>224.40700000000001</v>
      </c>
      <c r="G50" s="477" t="s">
        <v>161</v>
      </c>
      <c r="H50" s="787">
        <v>1212.1489999999999</v>
      </c>
      <c r="I50" s="477" t="s">
        <v>161</v>
      </c>
      <c r="J50" s="787">
        <v>990.77300000000002</v>
      </c>
      <c r="K50" s="477" t="s">
        <v>161</v>
      </c>
      <c r="L50" s="787">
        <v>1520.404</v>
      </c>
      <c r="M50" s="477" t="s">
        <v>161</v>
      </c>
      <c r="N50" s="788"/>
      <c r="O50" s="660"/>
      <c r="P50" s="788"/>
      <c r="Q50" s="660"/>
      <c r="R50" s="788"/>
      <c r="S50" s="660"/>
      <c r="T50" s="788"/>
      <c r="U50" s="660"/>
      <c r="V50" s="789">
        <f>F50+H50+J50+L50+N50+P50+R50+T50</f>
        <v>3947.7329999999997</v>
      </c>
      <c r="W50" s="471" t="s">
        <v>161</v>
      </c>
    </row>
    <row r="51" spans="1:23" s="12" customFormat="1">
      <c r="A51" s="98"/>
      <c r="B51" s="99"/>
      <c r="C51" s="98"/>
      <c r="D51" s="98"/>
      <c r="E51" s="11"/>
      <c r="F51" s="288"/>
      <c r="G51" s="288"/>
      <c r="H51" s="288"/>
      <c r="I51" s="288"/>
      <c r="J51" s="288"/>
      <c r="K51" s="288"/>
      <c r="L51" s="288"/>
      <c r="M51" s="288"/>
    </row>
    <row r="52" spans="1:23" s="1" customFormat="1" ht="18">
      <c r="A52" s="665"/>
      <c r="B52" s="279" t="s">
        <v>388</v>
      </c>
      <c r="C52" s="87" t="s">
        <v>21</v>
      </c>
      <c r="D52" s="9"/>
      <c r="E52" s="23"/>
      <c r="F52" s="287"/>
      <c r="G52" s="287"/>
      <c r="H52" s="287"/>
      <c r="I52" s="287"/>
      <c r="J52" s="287"/>
      <c r="K52" s="287"/>
      <c r="L52" s="287"/>
      <c r="M52" s="287"/>
      <c r="N52" s="23"/>
      <c r="O52" s="23"/>
      <c r="P52" s="23"/>
      <c r="Q52" s="23"/>
      <c r="R52" s="23"/>
      <c r="S52" s="23"/>
      <c r="T52" s="23"/>
      <c r="U52" s="23"/>
      <c r="V52" s="23"/>
      <c r="W52" s="23"/>
    </row>
    <row r="53" spans="1:23" s="1" customFormat="1" ht="14" customHeight="1">
      <c r="A53" s="91" t="s">
        <v>389</v>
      </c>
      <c r="B53" s="646" t="s">
        <v>390</v>
      </c>
      <c r="C53" s="637" t="s">
        <v>105</v>
      </c>
      <c r="D53" s="638" t="s">
        <v>47</v>
      </c>
      <c r="E53" s="23"/>
      <c r="F53" s="781">
        <v>3</v>
      </c>
      <c r="G53" s="782" t="s">
        <v>161</v>
      </c>
      <c r="H53" s="783">
        <v>5</v>
      </c>
      <c r="I53" s="782" t="s">
        <v>161</v>
      </c>
      <c r="J53" s="783">
        <v>6</v>
      </c>
      <c r="K53" s="782" t="s">
        <v>161</v>
      </c>
      <c r="L53" s="783">
        <v>3</v>
      </c>
      <c r="M53" s="782" t="s">
        <v>161</v>
      </c>
      <c r="N53" s="784"/>
      <c r="O53" s="702"/>
      <c r="P53" s="784"/>
      <c r="Q53" s="702"/>
      <c r="R53" s="784"/>
      <c r="S53" s="702"/>
      <c r="T53" s="784"/>
      <c r="U53" s="702"/>
      <c r="V53" s="785">
        <f>F53+H53+J53+L53+N53+P53+R53+T53</f>
        <v>17</v>
      </c>
      <c r="W53" s="314" t="s">
        <v>161</v>
      </c>
    </row>
    <row r="54" spans="1:23" s="12" customFormat="1" ht="14" customHeight="1">
      <c r="A54" s="93" t="s">
        <v>391</v>
      </c>
      <c r="B54" s="664" t="s">
        <v>392</v>
      </c>
      <c r="C54" s="97" t="s">
        <v>387</v>
      </c>
      <c r="D54" s="640" t="s">
        <v>47</v>
      </c>
      <c r="E54" s="23"/>
      <c r="F54" s="786">
        <v>0.53200000000000003</v>
      </c>
      <c r="G54" s="477" t="s">
        <v>161</v>
      </c>
      <c r="H54" s="787">
        <v>3.613</v>
      </c>
      <c r="I54" s="477" t="s">
        <v>161</v>
      </c>
      <c r="J54" s="787">
        <v>12.544</v>
      </c>
      <c r="K54" s="477" t="s">
        <v>161</v>
      </c>
      <c r="L54" s="787">
        <v>10.757</v>
      </c>
      <c r="M54" s="477" t="s">
        <v>161</v>
      </c>
      <c r="N54" s="788"/>
      <c r="O54" s="660"/>
      <c r="P54" s="788"/>
      <c r="Q54" s="660"/>
      <c r="R54" s="788"/>
      <c r="S54" s="660"/>
      <c r="T54" s="788"/>
      <c r="U54" s="660"/>
      <c r="V54" s="789">
        <f>F54+H54+J54+L54+N54+P54+R54+T54</f>
        <v>27.445999999999998</v>
      </c>
      <c r="W54" s="471" t="s">
        <v>161</v>
      </c>
    </row>
    <row r="55" spans="1:23" s="12" customFormat="1">
      <c r="A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spans="1:23" s="12" customFormat="1" ht="13" thickBot="1">
      <c r="A56" s="40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</row>
    <row r="57" spans="1:23" s="12" customFormat="1">
      <c r="A57" s="267"/>
      <c r="B57" s="268"/>
      <c r="C57" s="269"/>
      <c r="D57" s="270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</row>
    <row r="58" spans="1:23" s="12" customFormat="1">
      <c r="A58" s="489" t="s">
        <v>143</v>
      </c>
      <c r="B58"/>
      <c r="C58" s="1136" t="s">
        <v>213</v>
      </c>
      <c r="D58" s="271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</row>
    <row r="59" spans="1:23" s="12" customFormat="1">
      <c r="A59" s="272"/>
      <c r="B59" s="316"/>
      <c r="C59" s="316"/>
      <c r="D59" s="271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</row>
    <row r="60" spans="1:23" s="12" customFormat="1">
      <c r="A60" s="489" t="s">
        <v>145</v>
      </c>
      <c r="B60"/>
      <c r="C60" s="1136" t="s">
        <v>213</v>
      </c>
      <c r="D60" s="271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</row>
    <row r="61" spans="1:23" s="12" customFormat="1">
      <c r="A61" s="272"/>
      <c r="B61" s="316"/>
      <c r="C61"/>
      <c r="D61" s="271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</row>
    <row r="62" spans="1:23">
      <c r="A62" s="489" t="s">
        <v>146</v>
      </c>
      <c r="B62" s="316"/>
      <c r="C62" s="1136" t="s">
        <v>147</v>
      </c>
      <c r="D62" s="274"/>
      <c r="Q62" s="12"/>
      <c r="R62" s="12"/>
      <c r="S62" s="12"/>
      <c r="T62" s="12"/>
      <c r="U62" s="12"/>
      <c r="V62" s="12"/>
      <c r="W62" s="12"/>
    </row>
    <row r="63" spans="1:23" ht="13" thickBot="1">
      <c r="A63" s="275"/>
      <c r="B63" s="276"/>
      <c r="C63" s="277"/>
      <c r="D63" s="278"/>
    </row>
    <row r="64" spans="1:23">
      <c r="A64" s="40"/>
      <c r="B64" s="73"/>
      <c r="C64" s="25"/>
      <c r="D64" s="25"/>
    </row>
    <row r="65" spans="1:4">
      <c r="A65" s="40"/>
      <c r="B65" s="73"/>
      <c r="C65" s="25"/>
      <c r="D65" s="25"/>
    </row>
    <row r="66" spans="1:4">
      <c r="A66" s="40"/>
    </row>
    <row r="67" spans="1:4">
      <c r="A67" s="40"/>
    </row>
    <row r="68" spans="1:4">
      <c r="A68" s="40"/>
    </row>
    <row r="69" spans="1:4">
      <c r="A69" s="40"/>
    </row>
    <row r="70" spans="1:4">
      <c r="A70" s="40"/>
    </row>
    <row r="71" spans="1:4">
      <c r="A71" s="40"/>
    </row>
    <row r="72" spans="1:4">
      <c r="A72" s="40"/>
    </row>
    <row r="73" spans="1:4">
      <c r="A73" s="40"/>
    </row>
    <row r="74" spans="1:4">
      <c r="A74" s="40"/>
    </row>
    <row r="75" spans="1:4">
      <c r="A75" s="40"/>
    </row>
    <row r="76" spans="1:4">
      <c r="A76" s="40"/>
    </row>
    <row r="77" spans="1:4">
      <c r="A77" s="40"/>
    </row>
    <row r="78" spans="1:4">
      <c r="A78" s="40"/>
    </row>
    <row r="79" spans="1:4">
      <c r="A79" s="40"/>
    </row>
    <row r="80" spans="1:4">
      <c r="A80" s="40"/>
    </row>
    <row r="81" spans="1:1">
      <c r="A81" s="40"/>
    </row>
    <row r="82" spans="1:1">
      <c r="A82" s="40"/>
    </row>
    <row r="83" spans="1:1">
      <c r="A83" s="40"/>
    </row>
    <row r="84" spans="1:1">
      <c r="A84" s="40"/>
    </row>
    <row r="85" spans="1:1">
      <c r="A85" s="40"/>
    </row>
    <row r="86" spans="1:1">
      <c r="A86" s="40"/>
    </row>
    <row r="87" spans="1:1">
      <c r="A87" s="40"/>
    </row>
    <row r="88" spans="1:1">
      <c r="A88" s="40"/>
    </row>
    <row r="89" spans="1:1">
      <c r="A89" s="40"/>
    </row>
    <row r="90" spans="1:1">
      <c r="A90" s="40"/>
    </row>
    <row r="91" spans="1:1">
      <c r="A91" s="40"/>
    </row>
    <row r="92" spans="1:1">
      <c r="A92" s="40"/>
    </row>
    <row r="93" spans="1:1">
      <c r="A93" s="40"/>
    </row>
    <row r="94" spans="1:1">
      <c r="A94" s="40"/>
    </row>
    <row r="95" spans="1:1">
      <c r="A95" s="40"/>
    </row>
    <row r="96" spans="1:1">
      <c r="A96" s="40"/>
    </row>
    <row r="97" spans="1:1">
      <c r="A97" s="40"/>
    </row>
    <row r="98" spans="1:1">
      <c r="A98" s="40"/>
    </row>
    <row r="99" spans="1:1">
      <c r="A99" s="40"/>
    </row>
    <row r="100" spans="1:1">
      <c r="A100" s="40"/>
    </row>
    <row r="101" spans="1:1">
      <c r="A101" s="40"/>
    </row>
    <row r="102" spans="1:1">
      <c r="A102" s="40"/>
    </row>
    <row r="103" spans="1:1">
      <c r="A103" s="40"/>
    </row>
    <row r="104" spans="1:1">
      <c r="A104" s="40"/>
    </row>
    <row r="105" spans="1:1">
      <c r="A105" s="40"/>
    </row>
    <row r="106" spans="1:1">
      <c r="A106" s="40"/>
    </row>
    <row r="107" spans="1:1">
      <c r="A107" s="40"/>
    </row>
    <row r="108" spans="1:1">
      <c r="A108" s="40"/>
    </row>
    <row r="109" spans="1:1">
      <c r="A109" s="40"/>
    </row>
    <row r="110" spans="1:1">
      <c r="A110" s="40"/>
    </row>
    <row r="111" spans="1:1">
      <c r="A111" s="40"/>
    </row>
    <row r="112" spans="1:1">
      <c r="A112" s="40"/>
    </row>
    <row r="113" spans="1:1">
      <c r="A113" s="40"/>
    </row>
    <row r="114" spans="1:1">
      <c r="A114" s="40"/>
    </row>
    <row r="115" spans="1:1">
      <c r="A115" s="40"/>
    </row>
    <row r="116" spans="1:1">
      <c r="A116" s="40"/>
    </row>
    <row r="117" spans="1:1">
      <c r="A117" s="40"/>
    </row>
    <row r="118" spans="1:1">
      <c r="A118" s="40"/>
    </row>
    <row r="119" spans="1:1">
      <c r="A119" s="40"/>
    </row>
    <row r="120" spans="1:1">
      <c r="A120" s="40"/>
    </row>
    <row r="121" spans="1:1">
      <c r="A121" s="40"/>
    </row>
    <row r="122" spans="1:1">
      <c r="A122" s="40"/>
    </row>
    <row r="123" spans="1:1">
      <c r="A123" s="40"/>
    </row>
    <row r="124" spans="1:1">
      <c r="A124" s="40"/>
    </row>
    <row r="125" spans="1:1">
      <c r="A125" s="40"/>
    </row>
    <row r="126" spans="1:1">
      <c r="A126" s="40"/>
    </row>
    <row r="127" spans="1:1">
      <c r="A127" s="40"/>
    </row>
    <row r="128" spans="1:1">
      <c r="A128" s="40"/>
    </row>
    <row r="129" spans="1:1">
      <c r="A129" s="40"/>
    </row>
    <row r="130" spans="1:1">
      <c r="A130" s="40"/>
    </row>
    <row r="131" spans="1:1">
      <c r="A131" s="40"/>
    </row>
    <row r="132" spans="1:1">
      <c r="A132" s="40"/>
    </row>
    <row r="133" spans="1:1">
      <c r="A133" s="40"/>
    </row>
    <row r="134" spans="1:1">
      <c r="A134" s="40"/>
    </row>
    <row r="135" spans="1:1">
      <c r="A135" s="40"/>
    </row>
    <row r="136" spans="1:1">
      <c r="A136" s="40"/>
    </row>
    <row r="137" spans="1:1">
      <c r="A137" s="40"/>
    </row>
    <row r="138" spans="1:1">
      <c r="A138" s="40"/>
    </row>
    <row r="139" spans="1:1">
      <c r="A139" s="40"/>
    </row>
    <row r="140" spans="1:1">
      <c r="A140" s="40"/>
    </row>
    <row r="141" spans="1:1">
      <c r="A141" s="40"/>
    </row>
    <row r="142" spans="1:1">
      <c r="A142" s="40"/>
    </row>
    <row r="143" spans="1:1">
      <c r="A143" s="40"/>
    </row>
    <row r="144" spans="1:1">
      <c r="A144" s="40"/>
    </row>
    <row r="145" spans="1:1">
      <c r="A145" s="40"/>
    </row>
    <row r="146" spans="1:1">
      <c r="A146" s="40"/>
    </row>
    <row r="147" spans="1:1">
      <c r="A147" s="40"/>
    </row>
    <row r="148" spans="1:1">
      <c r="A148" s="40"/>
    </row>
    <row r="149" spans="1:1">
      <c r="A149" s="40"/>
    </row>
    <row r="150" spans="1:1">
      <c r="A150" s="40"/>
    </row>
    <row r="151" spans="1:1">
      <c r="A151" s="40"/>
    </row>
    <row r="152" spans="1:1">
      <c r="A152" s="40"/>
    </row>
    <row r="153" spans="1:1">
      <c r="A153" s="40"/>
    </row>
    <row r="154" spans="1:1">
      <c r="A154" s="40"/>
    </row>
    <row r="155" spans="1:1">
      <c r="A155" s="40"/>
    </row>
    <row r="156" spans="1:1">
      <c r="A156" s="40"/>
    </row>
    <row r="157" spans="1:1">
      <c r="A157" s="40"/>
    </row>
    <row r="158" spans="1:1">
      <c r="A158" s="40"/>
    </row>
    <row r="159" spans="1:1">
      <c r="A159" s="40"/>
    </row>
    <row r="160" spans="1:1">
      <c r="A160" s="40"/>
    </row>
    <row r="161" spans="1:1">
      <c r="A161" s="40"/>
    </row>
    <row r="162" spans="1:1">
      <c r="A162" s="40"/>
    </row>
    <row r="163" spans="1:1">
      <c r="A163" s="40"/>
    </row>
    <row r="164" spans="1:1">
      <c r="A164" s="40"/>
    </row>
    <row r="165" spans="1:1">
      <c r="A165" s="40"/>
    </row>
    <row r="166" spans="1:1">
      <c r="A166" s="40"/>
    </row>
    <row r="167" spans="1:1">
      <c r="A167" s="40"/>
    </row>
    <row r="168" spans="1:1">
      <c r="A168" s="40"/>
    </row>
    <row r="169" spans="1:1">
      <c r="A169" s="40"/>
    </row>
    <row r="170" spans="1:1">
      <c r="A170" s="40"/>
    </row>
    <row r="171" spans="1:1">
      <c r="A171" s="40"/>
    </row>
    <row r="172" spans="1:1">
      <c r="A172" s="40"/>
    </row>
    <row r="173" spans="1:1">
      <c r="A173" s="40"/>
    </row>
    <row r="174" spans="1:1">
      <c r="A174" s="40"/>
    </row>
    <row r="175" spans="1:1">
      <c r="A175" s="40"/>
    </row>
    <row r="176" spans="1:1">
      <c r="A176" s="40"/>
    </row>
    <row r="177" spans="1:1">
      <c r="A177" s="40"/>
    </row>
    <row r="178" spans="1:1">
      <c r="A178" s="40"/>
    </row>
    <row r="179" spans="1:1">
      <c r="A179" s="40"/>
    </row>
    <row r="180" spans="1:1">
      <c r="A180" s="40"/>
    </row>
    <row r="181" spans="1:1">
      <c r="A181" s="40"/>
    </row>
    <row r="182" spans="1:1">
      <c r="A182" s="40"/>
    </row>
    <row r="183" spans="1:1">
      <c r="A183" s="40"/>
    </row>
    <row r="184" spans="1:1">
      <c r="A184" s="40"/>
    </row>
    <row r="185" spans="1:1">
      <c r="A185" s="40"/>
    </row>
    <row r="186" spans="1:1">
      <c r="A186" s="40"/>
    </row>
    <row r="187" spans="1:1">
      <c r="A187" s="40"/>
    </row>
    <row r="188" spans="1:1">
      <c r="A188" s="40"/>
    </row>
    <row r="189" spans="1:1">
      <c r="A189" s="40"/>
    </row>
    <row r="190" spans="1:1">
      <c r="A190" s="40"/>
    </row>
    <row r="191" spans="1:1">
      <c r="A191" s="40"/>
    </row>
    <row r="192" spans="1:1">
      <c r="A192" s="40"/>
    </row>
    <row r="193" spans="1:1">
      <c r="A193" s="40"/>
    </row>
    <row r="194" spans="1:1">
      <c r="A194" s="40"/>
    </row>
    <row r="195" spans="1:1">
      <c r="A195" s="40"/>
    </row>
    <row r="196" spans="1:1">
      <c r="A196" s="40"/>
    </row>
    <row r="197" spans="1:1">
      <c r="A197" s="40"/>
    </row>
    <row r="198" spans="1:1">
      <c r="A198" s="40"/>
    </row>
    <row r="199" spans="1:1">
      <c r="A199" s="40"/>
    </row>
    <row r="200" spans="1:1">
      <c r="A200" s="40"/>
    </row>
    <row r="201" spans="1:1">
      <c r="A201" s="40"/>
    </row>
    <row r="202" spans="1:1">
      <c r="A202" s="40"/>
    </row>
    <row r="203" spans="1:1">
      <c r="A203" s="40"/>
    </row>
    <row r="204" spans="1:1">
      <c r="A204" s="40"/>
    </row>
    <row r="205" spans="1:1">
      <c r="A205" s="40"/>
    </row>
    <row r="206" spans="1:1">
      <c r="A206" s="40"/>
    </row>
    <row r="207" spans="1:1">
      <c r="A207" s="40"/>
    </row>
    <row r="208" spans="1:1">
      <c r="A208" s="40"/>
    </row>
    <row r="209" spans="1:1">
      <c r="A209" s="40"/>
    </row>
    <row r="210" spans="1:1">
      <c r="A210" s="40"/>
    </row>
    <row r="211" spans="1:1">
      <c r="A211" s="40"/>
    </row>
    <row r="212" spans="1:1">
      <c r="A212" s="40"/>
    </row>
    <row r="213" spans="1:1">
      <c r="A213" s="40"/>
    </row>
    <row r="214" spans="1:1">
      <c r="A214" s="40"/>
    </row>
    <row r="215" spans="1:1">
      <c r="A215" s="40"/>
    </row>
    <row r="216" spans="1:1">
      <c r="A216" s="40"/>
    </row>
  </sheetData>
  <mergeCells count="27">
    <mergeCell ref="T15:U15"/>
    <mergeCell ref="N15:O15"/>
    <mergeCell ref="P15:Q15"/>
    <mergeCell ref="F11:G11"/>
    <mergeCell ref="R15:S15"/>
    <mergeCell ref="H11:I11"/>
    <mergeCell ref="J11:K11"/>
    <mergeCell ref="F15:G15"/>
    <mergeCell ref="H15:I15"/>
    <mergeCell ref="J15:K15"/>
    <mergeCell ref="L15:M15"/>
    <mergeCell ref="T11:U11"/>
    <mergeCell ref="L11:M11"/>
    <mergeCell ref="N11:O11"/>
    <mergeCell ref="P11:Q11"/>
    <mergeCell ref="V11:W11"/>
    <mergeCell ref="V9:W9"/>
    <mergeCell ref="R9:S9"/>
    <mergeCell ref="T9:U9"/>
    <mergeCell ref="R11:S11"/>
    <mergeCell ref="F10:W10"/>
    <mergeCell ref="N9:O9"/>
    <mergeCell ref="F9:G9"/>
    <mergeCell ref="H9:I9"/>
    <mergeCell ref="J9:K9"/>
    <mergeCell ref="L9:M9"/>
    <mergeCell ref="P9:Q9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76" orientation="landscape" r:id="rId1"/>
  <headerFooter alignWithMargins="0">
    <oddFooter>&amp;L&amp;1#&amp;"Arial"&amp;11&amp;K000000SW Internal Commercial</oddFooter>
  </headerFooter>
  <ignoredErrors>
    <ignoredError sqref="C16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K237"/>
  <sheetViews>
    <sheetView zoomScaleNormal="100" workbookViewId="0">
      <selection sqref="A1:XFD1048576"/>
    </sheetView>
  </sheetViews>
  <sheetFormatPr defaultColWidth="9.26953125" defaultRowHeight="13"/>
  <cols>
    <col min="1" max="1" width="13.7265625" style="23" customWidth="1"/>
    <col min="2" max="2" width="56.453125" style="23" customWidth="1"/>
    <col min="3" max="3" width="10.7265625" style="23" customWidth="1"/>
    <col min="4" max="4" width="7.7265625" style="23" customWidth="1"/>
    <col min="5" max="5" width="2.7265625" style="23" customWidth="1"/>
    <col min="6" max="6" width="10.54296875" style="23" customWidth="1"/>
    <col min="7" max="7" width="6.7265625" style="23" customWidth="1"/>
    <col min="8" max="8" width="10.7265625" style="23" customWidth="1"/>
    <col min="9" max="9" width="6.7265625" style="23" customWidth="1"/>
    <col min="10" max="10" width="8.81640625" style="23" customWidth="1"/>
    <col min="11" max="11" width="6.7265625" style="23" customWidth="1"/>
    <col min="12" max="12" width="8.453125" style="23" customWidth="1"/>
    <col min="13" max="13" width="6.7265625" style="23" customWidth="1"/>
    <col min="14" max="14" width="10.54296875" style="23" bestFit="1" customWidth="1"/>
    <col min="15" max="15" width="6.7265625" style="23" customWidth="1"/>
    <col min="16" max="16" width="9.1796875" style="258" customWidth="1"/>
    <col min="17" max="18" width="9.1796875" style="23" customWidth="1"/>
    <col min="19" max="16384" width="9.26953125" style="23"/>
  </cols>
  <sheetData>
    <row r="1" spans="1:37" s="36" customFormat="1" ht="20">
      <c r="A1" s="34" t="s">
        <v>0</v>
      </c>
      <c r="B1" s="35"/>
      <c r="P1" s="257"/>
    </row>
    <row r="2" spans="1:37" s="36" customFormat="1" ht="20">
      <c r="A2" s="1027"/>
      <c r="B2" s="1028"/>
      <c r="P2" s="257"/>
    </row>
    <row r="3" spans="1:37" s="36" customFormat="1" ht="20.5" customHeight="1">
      <c r="A3" s="1029" t="s">
        <v>1</v>
      </c>
      <c r="B3" s="1030"/>
      <c r="C3" s="1032"/>
      <c r="D3" s="1032"/>
      <c r="E3" s="1032"/>
      <c r="F3" s="1032"/>
      <c r="G3" s="1032"/>
      <c r="H3" s="1032"/>
      <c r="I3" s="1032"/>
      <c r="P3" s="257"/>
    </row>
    <row r="4" spans="1:37" s="36" customFormat="1" ht="15.65" customHeight="1">
      <c r="A4" s="34"/>
      <c r="B4" s="35"/>
      <c r="P4" s="257"/>
    </row>
    <row r="5" spans="1:37" s="12" customFormat="1" ht="15.65" customHeight="1" thickBot="1">
      <c r="A5" s="53"/>
      <c r="B5" s="39"/>
      <c r="P5" s="258"/>
    </row>
    <row r="6" spans="1:37" ht="20">
      <c r="A6" s="776" t="s">
        <v>2</v>
      </c>
      <c r="B6" s="44"/>
      <c r="C6" s="29"/>
      <c r="D6" s="29"/>
      <c r="E6" s="29"/>
      <c r="F6" s="29"/>
      <c r="G6" s="29"/>
      <c r="H6" s="29"/>
      <c r="I6" s="30"/>
      <c r="J6" s="12"/>
      <c r="K6" s="12"/>
      <c r="L6" s="12"/>
      <c r="M6" s="12"/>
      <c r="N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C6" s="12"/>
      <c r="AD6" s="12"/>
      <c r="AE6" s="12"/>
      <c r="AF6" s="12"/>
      <c r="AG6" s="12"/>
      <c r="AH6" s="12"/>
      <c r="AI6" s="12"/>
      <c r="AJ6" s="12"/>
      <c r="AK6" s="12"/>
    </row>
    <row r="7" spans="1:37" ht="20.5" thickBot="1">
      <c r="A7" s="777" t="s">
        <v>393</v>
      </c>
      <c r="B7" s="31"/>
      <c r="C7" s="32"/>
      <c r="D7" s="32"/>
      <c r="E7" s="32"/>
      <c r="F7" s="32"/>
      <c r="G7" s="32"/>
      <c r="H7" s="32"/>
      <c r="I7" s="33"/>
      <c r="J7" s="12"/>
      <c r="K7" s="12"/>
      <c r="L7" s="12"/>
      <c r="M7" s="12"/>
      <c r="N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C7" s="12"/>
      <c r="AD7" s="12"/>
      <c r="AE7" s="12"/>
      <c r="AF7" s="12"/>
      <c r="AG7" s="12"/>
      <c r="AH7" s="12"/>
      <c r="AI7" s="12"/>
      <c r="AJ7" s="12"/>
      <c r="AK7" s="12"/>
    </row>
    <row r="8" spans="1:37">
      <c r="G8" s="12"/>
      <c r="H8" s="12"/>
      <c r="I8" s="12"/>
      <c r="J8" s="12"/>
      <c r="K8" s="12"/>
      <c r="L8" s="12"/>
      <c r="M8" s="12"/>
      <c r="N8" s="12"/>
      <c r="Q8" s="12"/>
      <c r="R8" s="12"/>
      <c r="S8" s="12"/>
      <c r="T8" s="12"/>
      <c r="U8" s="12"/>
      <c r="V8" s="12"/>
      <c r="W8" s="12"/>
    </row>
    <row r="9" spans="1:37" ht="13.5" thickBot="1">
      <c r="F9" s="1331">
        <v>10</v>
      </c>
      <c r="G9" s="1332"/>
      <c r="H9" s="1331">
        <v>20</v>
      </c>
      <c r="I9" s="1332"/>
      <c r="J9" s="1331">
        <v>30</v>
      </c>
      <c r="K9" s="1332"/>
      <c r="L9" s="1331">
        <v>40</v>
      </c>
      <c r="M9" s="1332"/>
      <c r="N9" s="1331">
        <v>199</v>
      </c>
      <c r="O9" s="1332"/>
      <c r="Q9" s="12"/>
      <c r="R9" s="12"/>
      <c r="S9" s="12"/>
      <c r="T9" s="12"/>
      <c r="U9" s="12"/>
      <c r="V9" s="12"/>
      <c r="W9" s="12"/>
    </row>
    <row r="10" spans="1:37" s="1" customFormat="1" ht="16.5" customHeight="1">
      <c r="A10" s="491" t="s">
        <v>4</v>
      </c>
      <c r="B10" s="492" t="s">
        <v>5</v>
      </c>
      <c r="C10" s="7" t="s">
        <v>6</v>
      </c>
      <c r="D10" s="8" t="s">
        <v>7</v>
      </c>
      <c r="E10" s="12"/>
      <c r="F10" s="1300" t="s">
        <v>326</v>
      </c>
      <c r="G10" s="1334"/>
      <c r="H10" s="1334"/>
      <c r="I10" s="1334"/>
      <c r="J10" s="1334"/>
      <c r="K10" s="1334"/>
      <c r="L10" s="1334"/>
      <c r="M10" s="1334"/>
      <c r="N10" s="1334"/>
      <c r="O10" s="1335"/>
      <c r="P10" s="258"/>
      <c r="Q10" s="23"/>
      <c r="R10" s="23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</row>
    <row r="11" spans="1:37" s="1" customFormat="1" ht="15.5">
      <c r="A11" s="493" t="s">
        <v>18</v>
      </c>
      <c r="B11" s="494"/>
      <c r="C11" s="495"/>
      <c r="D11" s="496" t="s">
        <v>19</v>
      </c>
      <c r="E11" s="12"/>
      <c r="F11" s="1341" t="s">
        <v>219</v>
      </c>
      <c r="G11" s="1333"/>
      <c r="H11" s="1329" t="s">
        <v>220</v>
      </c>
      <c r="I11" s="1333"/>
      <c r="J11" s="1329" t="s">
        <v>221</v>
      </c>
      <c r="K11" s="1333"/>
      <c r="L11" s="1329" t="s">
        <v>222</v>
      </c>
      <c r="M11" s="1333"/>
      <c r="N11" s="1329" t="s">
        <v>17</v>
      </c>
      <c r="O11" s="1345"/>
      <c r="P11" s="258"/>
      <c r="Q11" s="23"/>
      <c r="R11" s="23"/>
      <c r="S11" s="23"/>
      <c r="T11" s="23"/>
      <c r="U11" s="23"/>
      <c r="V11" s="23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</row>
    <row r="12" spans="1:37" s="1" customFormat="1" ht="16" thickBot="1">
      <c r="A12" s="499"/>
      <c r="B12" s="4"/>
      <c r="C12" s="5"/>
      <c r="D12" s="6"/>
      <c r="E12" s="12"/>
      <c r="F12" s="498"/>
      <c r="G12" s="987" t="s">
        <v>20</v>
      </c>
      <c r="H12" s="655"/>
      <c r="I12" s="987" t="s">
        <v>20</v>
      </c>
      <c r="J12" s="655"/>
      <c r="K12" s="987" t="s">
        <v>20</v>
      </c>
      <c r="L12" s="655"/>
      <c r="M12" s="987" t="s">
        <v>20</v>
      </c>
      <c r="N12" s="655" t="s">
        <v>21</v>
      </c>
      <c r="O12" s="15" t="s">
        <v>20</v>
      </c>
      <c r="P12" s="258"/>
      <c r="Q12" s="246"/>
      <c r="R12" s="23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</row>
    <row r="13" spans="1:37" s="1" customFormat="1" ht="7.15" customHeight="1" thickBot="1">
      <c r="A13" s="12"/>
      <c r="B13" s="500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258"/>
      <c r="Q13" s="23"/>
      <c r="R13" s="23"/>
      <c r="S13" s="23"/>
      <c r="T13" s="23"/>
      <c r="U13" s="23"/>
      <c r="V13" s="23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</row>
    <row r="14" spans="1:37" s="1" customFormat="1" ht="18.5" thickBot="1">
      <c r="A14" s="13"/>
      <c r="B14" s="279" t="s">
        <v>331</v>
      </c>
      <c r="C14" s="87"/>
      <c r="D14" s="9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258"/>
      <c r="Q14" s="23"/>
      <c r="R14" s="23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</row>
    <row r="15" spans="1:37" s="1" customFormat="1" ht="13.5" thickBot="1">
      <c r="A15" s="19" t="s">
        <v>394</v>
      </c>
      <c r="B15" s="55" t="s">
        <v>24</v>
      </c>
      <c r="C15" s="56" t="s">
        <v>24</v>
      </c>
      <c r="D15" s="58" t="s">
        <v>25</v>
      </c>
      <c r="E15" s="12"/>
      <c r="F15" s="1346" t="s">
        <v>230</v>
      </c>
      <c r="G15" s="1347"/>
      <c r="H15" s="1348" t="s">
        <v>231</v>
      </c>
      <c r="I15" s="1347"/>
      <c r="J15" s="1348" t="s">
        <v>232</v>
      </c>
      <c r="K15" s="1349"/>
      <c r="L15" s="1348" t="s">
        <v>233</v>
      </c>
      <c r="M15" s="1350"/>
      <c r="N15" s="120"/>
      <c r="O15" s="666"/>
      <c r="P15" s="260"/>
      <c r="Q15" s="23"/>
      <c r="R15" s="23"/>
      <c r="S15" s="23"/>
      <c r="T15" s="23"/>
      <c r="U15" s="23"/>
      <c r="V15" s="23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</row>
    <row r="16" spans="1:37" s="1" customFormat="1">
      <c r="A16" s="20" t="s">
        <v>395</v>
      </c>
      <c r="B16" s="59" t="s">
        <v>45</v>
      </c>
      <c r="C16" s="615" t="s">
        <v>46</v>
      </c>
      <c r="D16" s="62" t="s">
        <v>47</v>
      </c>
      <c r="E16" s="12" t="s">
        <v>21</v>
      </c>
      <c r="F16" s="1118">
        <v>219.7</v>
      </c>
      <c r="G16" s="1119" t="s">
        <v>48</v>
      </c>
      <c r="H16" s="1241">
        <v>1240.98</v>
      </c>
      <c r="I16" s="1119" t="s">
        <v>48</v>
      </c>
      <c r="J16" s="1241">
        <v>1750.96</v>
      </c>
      <c r="K16" s="1119" t="s">
        <v>48</v>
      </c>
      <c r="L16" s="1243">
        <v>1798.71</v>
      </c>
      <c r="M16" s="1244" t="s">
        <v>48</v>
      </c>
      <c r="N16" s="667">
        <f>F16+H16+J16+L16</f>
        <v>5010.3500000000004</v>
      </c>
      <c r="O16" s="466" t="s">
        <v>48</v>
      </c>
      <c r="P16" s="261"/>
      <c r="Q16" s="23"/>
      <c r="R16" s="23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</row>
    <row r="17" spans="1:21" s="1" customFormat="1">
      <c r="A17" s="20" t="s">
        <v>396</v>
      </c>
      <c r="B17" s="59" t="s">
        <v>51</v>
      </c>
      <c r="C17" s="615" t="s">
        <v>46</v>
      </c>
      <c r="D17" s="62" t="s">
        <v>47</v>
      </c>
      <c r="E17" s="12"/>
      <c r="F17" s="1118">
        <v>16.46</v>
      </c>
      <c r="G17" s="1120" t="s">
        <v>52</v>
      </c>
      <c r="H17" s="1241">
        <v>19.04</v>
      </c>
      <c r="I17" s="1120" t="s">
        <v>52</v>
      </c>
      <c r="J17" s="1241">
        <v>13.37</v>
      </c>
      <c r="K17" s="1120" t="s">
        <v>52</v>
      </c>
      <c r="L17" s="1241">
        <v>11.03</v>
      </c>
      <c r="M17" s="1120" t="s">
        <v>52</v>
      </c>
      <c r="N17" s="667">
        <f t="shared" ref="N17:N21" si="0">F17+H17+J17+L17</f>
        <v>59.9</v>
      </c>
      <c r="O17" s="757" t="s">
        <v>52</v>
      </c>
      <c r="P17" s="261"/>
      <c r="Q17" s="23"/>
      <c r="R17" s="23"/>
      <c r="S17" s="12"/>
      <c r="T17" s="12"/>
      <c r="U17" s="12"/>
    </row>
    <row r="18" spans="1:21" s="1" customFormat="1">
      <c r="A18" s="20" t="s">
        <v>397</v>
      </c>
      <c r="B18" s="59" t="s">
        <v>398</v>
      </c>
      <c r="C18" s="60" t="s">
        <v>226</v>
      </c>
      <c r="D18" s="62" t="s">
        <v>47</v>
      </c>
      <c r="E18" s="12"/>
      <c r="F18" s="1118">
        <v>217.83500000000001</v>
      </c>
      <c r="G18" s="1120" t="s">
        <v>258</v>
      </c>
      <c r="H18" s="1241">
        <v>830.005</v>
      </c>
      <c r="I18" s="1120" t="s">
        <v>258</v>
      </c>
      <c r="J18" s="1241">
        <v>1217.2760000000001</v>
      </c>
      <c r="K18" s="1120" t="s">
        <v>258</v>
      </c>
      <c r="L18" s="1241">
        <v>1230.5930000000001</v>
      </c>
      <c r="M18" s="1120" t="s">
        <v>258</v>
      </c>
      <c r="N18" s="667">
        <f t="shared" si="0"/>
        <v>3495.7089999999998</v>
      </c>
      <c r="O18" s="757" t="s">
        <v>258</v>
      </c>
      <c r="P18" s="261"/>
      <c r="Q18" s="23"/>
      <c r="R18" s="23"/>
      <c r="S18" s="12"/>
      <c r="T18" s="12"/>
      <c r="U18" s="12"/>
    </row>
    <row r="19" spans="1:21" s="1" customFormat="1">
      <c r="A19" s="20" t="s">
        <v>399</v>
      </c>
      <c r="B19" s="59" t="s">
        <v>335</v>
      </c>
      <c r="C19" s="60" t="s">
        <v>105</v>
      </c>
      <c r="D19" s="62" t="s">
        <v>47</v>
      </c>
      <c r="E19" s="12"/>
      <c r="F19" s="1094">
        <v>128442.29109666531</v>
      </c>
      <c r="G19" s="1120" t="s">
        <v>52</v>
      </c>
      <c r="H19" s="1242">
        <v>667776.09624224901</v>
      </c>
      <c r="I19" s="1120" t="s">
        <v>52</v>
      </c>
      <c r="J19" s="1242">
        <v>895392.12468654418</v>
      </c>
      <c r="K19" s="1120" t="s">
        <v>52</v>
      </c>
      <c r="L19" s="1242">
        <v>959495.48797454161</v>
      </c>
      <c r="M19" s="1120" t="s">
        <v>52</v>
      </c>
      <c r="N19" s="667">
        <f t="shared" si="0"/>
        <v>2651106</v>
      </c>
      <c r="O19" s="757" t="s">
        <v>52</v>
      </c>
      <c r="P19" s="261"/>
      <c r="Q19" s="23"/>
      <c r="R19" s="23"/>
      <c r="S19" s="12"/>
      <c r="T19" s="12"/>
      <c r="U19" s="12"/>
    </row>
    <row r="20" spans="1:21" s="1" customFormat="1" ht="15">
      <c r="A20" s="20" t="s">
        <v>400</v>
      </c>
      <c r="B20" s="59" t="s">
        <v>401</v>
      </c>
      <c r="C20" s="60" t="s">
        <v>402</v>
      </c>
      <c r="D20" s="62" t="s">
        <v>47</v>
      </c>
      <c r="E20" s="12"/>
      <c r="F20" s="1094">
        <v>35211.154511438297</v>
      </c>
      <c r="G20" s="1121" t="s">
        <v>49</v>
      </c>
      <c r="H20" s="1242">
        <v>20385.146896586</v>
      </c>
      <c r="I20" s="1121" t="s">
        <v>49</v>
      </c>
      <c r="J20" s="1242">
        <v>15475.638560985901</v>
      </c>
      <c r="K20" s="1121" t="s">
        <v>49</v>
      </c>
      <c r="L20" s="1242">
        <v>8744.4207753108294</v>
      </c>
      <c r="M20" s="1120" t="s">
        <v>49</v>
      </c>
      <c r="N20" s="667">
        <f t="shared" si="0"/>
        <v>79816.360744321035</v>
      </c>
      <c r="O20" s="757" t="s">
        <v>49</v>
      </c>
      <c r="P20" s="261"/>
      <c r="Q20" s="23"/>
      <c r="R20" s="23"/>
      <c r="S20" s="12"/>
      <c r="T20" s="12"/>
      <c r="U20" s="12"/>
    </row>
    <row r="21" spans="1:21" s="1" customFormat="1" ht="15">
      <c r="A21" s="92" t="s">
        <v>403</v>
      </c>
      <c r="B21" s="244" t="s">
        <v>404</v>
      </c>
      <c r="C21" s="60" t="s">
        <v>402</v>
      </c>
      <c r="D21" s="639" t="s">
        <v>47</v>
      </c>
      <c r="E21" s="12"/>
      <c r="F21" s="1094">
        <v>159.66300000000001</v>
      </c>
      <c r="G21" s="1122" t="s">
        <v>49</v>
      </c>
      <c r="H21" s="1242">
        <v>545.255</v>
      </c>
      <c r="I21" s="1122" t="s">
        <v>49</v>
      </c>
      <c r="J21" s="1242">
        <v>630.87900000000002</v>
      </c>
      <c r="K21" s="1122" t="s">
        <v>49</v>
      </c>
      <c r="L21" s="1242">
        <v>670.78499999999997</v>
      </c>
      <c r="M21" s="1122" t="s">
        <v>49</v>
      </c>
      <c r="N21" s="667">
        <f t="shared" si="0"/>
        <v>2006.5819999999999</v>
      </c>
      <c r="O21" s="757" t="s">
        <v>49</v>
      </c>
      <c r="P21" s="261"/>
      <c r="Q21" s="23"/>
      <c r="R21" s="23"/>
      <c r="S21" s="12"/>
      <c r="T21" s="12"/>
      <c r="U21" s="12"/>
    </row>
    <row r="22" spans="1:21" s="1" customFormat="1" ht="13.5" thickBot="1">
      <c r="A22" s="747" t="s">
        <v>405</v>
      </c>
      <c r="B22" s="748" t="s">
        <v>406</v>
      </c>
      <c r="C22" s="749" t="s">
        <v>407</v>
      </c>
      <c r="D22" s="750" t="s">
        <v>25</v>
      </c>
      <c r="E22" s="751"/>
      <c r="F22" s="1123">
        <v>1776.9</v>
      </c>
      <c r="G22" s="1124" t="s">
        <v>258</v>
      </c>
      <c r="H22" s="1125">
        <v>1320.7</v>
      </c>
      <c r="I22" s="1126" t="s">
        <v>258</v>
      </c>
      <c r="J22" s="1125">
        <v>1511</v>
      </c>
      <c r="K22" s="1126" t="s">
        <v>258</v>
      </c>
      <c r="L22" s="1125">
        <v>1744.8</v>
      </c>
      <c r="M22" s="1126" t="s">
        <v>258</v>
      </c>
      <c r="N22" s="752">
        <v>1588</v>
      </c>
      <c r="O22" s="753" t="s">
        <v>258</v>
      </c>
      <c r="P22" s="261"/>
      <c r="Q22" s="23"/>
      <c r="R22" s="23"/>
      <c r="S22" s="12"/>
      <c r="T22" s="12"/>
      <c r="U22" s="12"/>
    </row>
    <row r="23" spans="1:21" s="1" customFormat="1" ht="13.5" thickBot="1">
      <c r="A23" s="537"/>
      <c r="B23" s="12"/>
      <c r="C23" s="12"/>
      <c r="D23" s="11"/>
      <c r="E23" s="12"/>
      <c r="F23" s="12"/>
      <c r="G23" s="12"/>
      <c r="H23" s="12"/>
      <c r="I23" s="12"/>
      <c r="J23" s="12"/>
      <c r="K23" s="12"/>
      <c r="L23" s="12"/>
      <c r="M23" s="12"/>
      <c r="N23" s="23"/>
      <c r="O23" s="23"/>
      <c r="P23" s="261"/>
      <c r="Q23" s="23"/>
      <c r="R23" s="23"/>
      <c r="S23" s="12"/>
      <c r="T23" s="12"/>
      <c r="U23" s="12"/>
    </row>
    <row r="24" spans="1:21" s="1" customFormat="1" ht="18">
      <c r="A24" s="513"/>
      <c r="B24" s="669" t="s">
        <v>97</v>
      </c>
      <c r="C24" s="670" t="s">
        <v>21</v>
      </c>
      <c r="D24" s="10"/>
      <c r="E24" s="23"/>
      <c r="F24" s="266"/>
      <c r="G24" s="266"/>
      <c r="H24" s="266"/>
      <c r="I24" s="266"/>
      <c r="J24" s="266"/>
      <c r="K24" s="266"/>
      <c r="L24" s="266"/>
      <c r="M24" s="23"/>
      <c r="N24" s="23"/>
      <c r="O24" s="23"/>
      <c r="P24" s="261"/>
      <c r="Q24" s="23"/>
      <c r="R24" s="23"/>
      <c r="S24" s="12"/>
      <c r="T24" s="12"/>
      <c r="U24" s="12"/>
    </row>
    <row r="25" spans="1:21" s="1" customFormat="1">
      <c r="A25" s="514" t="s">
        <v>408</v>
      </c>
      <c r="B25" s="671" t="s">
        <v>99</v>
      </c>
      <c r="C25" s="516" t="s">
        <v>100</v>
      </c>
      <c r="D25" s="672" t="s">
        <v>47</v>
      </c>
      <c r="E25" s="23"/>
      <c r="F25" s="478">
        <v>3905.9259999999999</v>
      </c>
      <c r="G25" s="959" t="s">
        <v>48</v>
      </c>
      <c r="H25" s="483">
        <v>14326.838</v>
      </c>
      <c r="I25" s="959" t="s">
        <v>48</v>
      </c>
      <c r="J25" s="483">
        <v>18527.631000000001</v>
      </c>
      <c r="K25" s="959" t="s">
        <v>48</v>
      </c>
      <c r="L25" s="483">
        <v>17459.812000000002</v>
      </c>
      <c r="M25" s="959" t="s">
        <v>48</v>
      </c>
      <c r="N25" s="967">
        <f>F25+H25+J25+L25</f>
        <v>54220.207000000009</v>
      </c>
      <c r="O25" s="960" t="s">
        <v>48</v>
      </c>
      <c r="P25" s="261"/>
      <c r="Q25" s="23"/>
      <c r="R25" s="23"/>
      <c r="S25" s="12"/>
      <c r="T25" s="12"/>
      <c r="U25" s="12"/>
    </row>
    <row r="26" spans="1:21" s="1" customFormat="1">
      <c r="A26" s="673" t="s">
        <v>409</v>
      </c>
      <c r="B26" s="674" t="s">
        <v>410</v>
      </c>
      <c r="C26" s="675" t="s">
        <v>100</v>
      </c>
      <c r="D26" s="676" t="s">
        <v>47</v>
      </c>
      <c r="E26" s="23"/>
      <c r="F26" s="797">
        <v>1011.967</v>
      </c>
      <c r="G26" s="490" t="s">
        <v>48</v>
      </c>
      <c r="H26" s="480">
        <v>4988.1480000000001</v>
      </c>
      <c r="I26" s="490" t="s">
        <v>48</v>
      </c>
      <c r="J26" s="480">
        <v>6707.9639999999999</v>
      </c>
      <c r="K26" s="490" t="s">
        <v>48</v>
      </c>
      <c r="L26" s="480">
        <v>7092.7439999999997</v>
      </c>
      <c r="M26" s="490" t="s">
        <v>48</v>
      </c>
      <c r="N26" s="667">
        <f t="shared" ref="N26:N30" si="1">F26+H26+J26+L26</f>
        <v>19800.823</v>
      </c>
      <c r="O26" s="961" t="s">
        <v>48</v>
      </c>
      <c r="P26" s="261"/>
      <c r="Q26" s="23"/>
      <c r="R26" s="23"/>
      <c r="S26" s="12"/>
      <c r="T26" s="12"/>
      <c r="U26" s="12"/>
    </row>
    <row r="27" spans="1:21" s="1" customFormat="1">
      <c r="A27" s="673" t="s">
        <v>411</v>
      </c>
      <c r="B27" s="674" t="s">
        <v>412</v>
      </c>
      <c r="C27" s="675" t="s">
        <v>100</v>
      </c>
      <c r="D27" s="676" t="s">
        <v>47</v>
      </c>
      <c r="E27" s="23"/>
      <c r="F27" s="797">
        <v>1482.982</v>
      </c>
      <c r="G27" s="490" t="s">
        <v>48</v>
      </c>
      <c r="H27" s="480">
        <v>4443.8789999999999</v>
      </c>
      <c r="I27" s="490" t="s">
        <v>48</v>
      </c>
      <c r="J27" s="480">
        <v>5506.9889999999996</v>
      </c>
      <c r="K27" s="490" t="s">
        <v>48</v>
      </c>
      <c r="L27" s="480">
        <v>6206.4520000000002</v>
      </c>
      <c r="M27" s="490" t="s">
        <v>48</v>
      </c>
      <c r="N27" s="667">
        <f t="shared" si="1"/>
        <v>17640.302</v>
      </c>
      <c r="O27" s="961" t="s">
        <v>48</v>
      </c>
      <c r="P27" s="261"/>
      <c r="Q27" s="23"/>
      <c r="R27" s="23"/>
      <c r="S27" s="12"/>
      <c r="T27" s="12"/>
      <c r="U27" s="12"/>
    </row>
    <row r="28" spans="1:21" s="1" customFormat="1">
      <c r="A28" s="673" t="s">
        <v>413</v>
      </c>
      <c r="B28" s="674" t="s">
        <v>414</v>
      </c>
      <c r="C28" s="675" t="s">
        <v>100</v>
      </c>
      <c r="D28" s="676" t="s">
        <v>47</v>
      </c>
      <c r="E28" s="23"/>
      <c r="F28" s="797">
        <v>590.73500000000001</v>
      </c>
      <c r="G28" s="490" t="s">
        <v>48</v>
      </c>
      <c r="H28" s="480">
        <v>2570.3240000000001</v>
      </c>
      <c r="I28" s="490" t="s">
        <v>48</v>
      </c>
      <c r="J28" s="480">
        <v>3395.886</v>
      </c>
      <c r="K28" s="490" t="s">
        <v>48</v>
      </c>
      <c r="L28" s="480">
        <v>2325.5360000000001</v>
      </c>
      <c r="M28" s="490" t="s">
        <v>48</v>
      </c>
      <c r="N28" s="667">
        <f t="shared" si="1"/>
        <v>8882.4809999999998</v>
      </c>
      <c r="O28" s="961" t="s">
        <v>48</v>
      </c>
      <c r="P28" s="261"/>
      <c r="Q28" s="23"/>
      <c r="R28" s="23"/>
      <c r="S28" s="12"/>
      <c r="T28" s="12"/>
      <c r="U28" s="12"/>
    </row>
    <row r="29" spans="1:21" s="1" customFormat="1">
      <c r="A29" s="673" t="s">
        <v>415</v>
      </c>
      <c r="B29" s="674" t="s">
        <v>416</v>
      </c>
      <c r="C29" s="675" t="s">
        <v>100</v>
      </c>
      <c r="D29" s="676" t="s">
        <v>47</v>
      </c>
      <c r="E29" s="23"/>
      <c r="F29" s="797">
        <v>14.227</v>
      </c>
      <c r="G29" s="490" t="s">
        <v>48</v>
      </c>
      <c r="H29" s="480">
        <v>153.584</v>
      </c>
      <c r="I29" s="490" t="s">
        <v>48</v>
      </c>
      <c r="J29" s="480">
        <v>243.71899999999999</v>
      </c>
      <c r="K29" s="490" t="s">
        <v>48</v>
      </c>
      <c r="L29" s="480">
        <v>388.03800000000001</v>
      </c>
      <c r="M29" s="490" t="s">
        <v>48</v>
      </c>
      <c r="N29" s="667">
        <f t="shared" si="1"/>
        <v>799.56799999999998</v>
      </c>
      <c r="O29" s="961" t="s">
        <v>48</v>
      </c>
      <c r="P29" s="261"/>
      <c r="Q29" s="23"/>
      <c r="R29" s="23"/>
      <c r="S29" s="12"/>
      <c r="T29" s="12"/>
      <c r="U29" s="12"/>
    </row>
    <row r="30" spans="1:21" s="1" customFormat="1">
      <c r="A30" s="680" t="s">
        <v>417</v>
      </c>
      <c r="B30" s="681" t="s">
        <v>418</v>
      </c>
      <c r="C30" s="682" t="s">
        <v>105</v>
      </c>
      <c r="D30" s="683" t="s">
        <v>47</v>
      </c>
      <c r="E30" s="23"/>
      <c r="F30" s="791">
        <v>48</v>
      </c>
      <c r="G30" s="962" t="s">
        <v>130</v>
      </c>
      <c r="H30" s="795">
        <v>475</v>
      </c>
      <c r="I30" s="962" t="s">
        <v>130</v>
      </c>
      <c r="J30" s="795">
        <v>347</v>
      </c>
      <c r="K30" s="962" t="s">
        <v>130</v>
      </c>
      <c r="L30" s="795">
        <v>748</v>
      </c>
      <c r="M30" s="962" t="s">
        <v>130</v>
      </c>
      <c r="N30" s="968">
        <f t="shared" si="1"/>
        <v>1618</v>
      </c>
      <c r="O30" s="963" t="s">
        <v>130</v>
      </c>
      <c r="P30" s="261"/>
      <c r="Q30" s="23"/>
      <c r="R30" s="23"/>
      <c r="S30" s="12"/>
      <c r="T30" s="12"/>
      <c r="U30" s="12"/>
    </row>
    <row r="31" spans="1:21" s="12" customFormat="1">
      <c r="A31" s="98"/>
      <c r="B31" s="99"/>
      <c r="C31" s="98"/>
      <c r="D31" s="98"/>
      <c r="E31" s="23"/>
      <c r="P31" s="261"/>
      <c r="Q31" s="23"/>
      <c r="R31" s="23"/>
    </row>
    <row r="32" spans="1:21" s="12" customFormat="1" ht="18">
      <c r="A32" s="1047"/>
      <c r="B32" s="1048" t="s">
        <v>150</v>
      </c>
      <c r="C32" s="1040" t="s">
        <v>21</v>
      </c>
      <c r="D32" s="1041"/>
      <c r="E32" s="23"/>
      <c r="F32" s="23"/>
      <c r="P32" s="261"/>
    </row>
    <row r="33" spans="1:21">
      <c r="A33" s="19" t="s">
        <v>419</v>
      </c>
      <c r="B33" s="671" t="s">
        <v>265</v>
      </c>
      <c r="C33" s="516" t="s">
        <v>153</v>
      </c>
      <c r="D33" s="1042" t="s">
        <v>47</v>
      </c>
      <c r="E33" s="12"/>
      <c r="F33" s="759">
        <v>1.0649999999999999</v>
      </c>
      <c r="G33" s="760" t="s">
        <v>161</v>
      </c>
      <c r="H33" s="761">
        <v>2.56</v>
      </c>
      <c r="I33" s="760" t="s">
        <v>161</v>
      </c>
      <c r="J33" s="761">
        <v>2.3279999999999998</v>
      </c>
      <c r="K33" s="760" t="s">
        <v>161</v>
      </c>
      <c r="L33" s="761">
        <v>3.8919999999999999</v>
      </c>
      <c r="M33" s="760" t="s">
        <v>161</v>
      </c>
      <c r="N33" s="967">
        <f t="shared" ref="N33:N37" si="2">F33+H33+J33+L33</f>
        <v>9.8449999999999989</v>
      </c>
      <c r="O33" s="454" t="s">
        <v>161</v>
      </c>
      <c r="P33" s="261"/>
    </row>
    <row r="34" spans="1:21">
      <c r="A34" s="20" t="s">
        <v>420</v>
      </c>
      <c r="B34" s="684" t="s">
        <v>267</v>
      </c>
      <c r="C34" s="675" t="s">
        <v>153</v>
      </c>
      <c r="D34" s="1049" t="s">
        <v>47</v>
      </c>
      <c r="E34" s="12"/>
      <c r="F34" s="455">
        <v>0.35199999999999998</v>
      </c>
      <c r="G34" s="762" t="s">
        <v>161</v>
      </c>
      <c r="H34" s="425">
        <v>0.95</v>
      </c>
      <c r="I34" s="762" t="s">
        <v>161</v>
      </c>
      <c r="J34" s="425">
        <v>1.0660000000000001</v>
      </c>
      <c r="K34" s="762" t="s">
        <v>161</v>
      </c>
      <c r="L34" s="425">
        <v>0.93500000000000005</v>
      </c>
      <c r="M34" s="762" t="s">
        <v>161</v>
      </c>
      <c r="N34" s="667">
        <f t="shared" si="2"/>
        <v>3.3030000000000004</v>
      </c>
      <c r="O34" s="453" t="s">
        <v>161</v>
      </c>
      <c r="P34" s="261"/>
    </row>
    <row r="35" spans="1:21">
      <c r="A35" s="20" t="s">
        <v>421</v>
      </c>
      <c r="B35" s="684" t="s">
        <v>269</v>
      </c>
      <c r="C35" s="675" t="s">
        <v>153</v>
      </c>
      <c r="D35" s="1049" t="s">
        <v>47</v>
      </c>
      <c r="E35" s="12"/>
      <c r="F35" s="763">
        <v>4.0940000000000003</v>
      </c>
      <c r="G35" s="764" t="s">
        <v>161</v>
      </c>
      <c r="H35" s="426">
        <v>9.7829999999999995</v>
      </c>
      <c r="I35" s="764" t="s">
        <v>161</v>
      </c>
      <c r="J35" s="426">
        <v>13.448</v>
      </c>
      <c r="K35" s="764" t="s">
        <v>161</v>
      </c>
      <c r="L35" s="426">
        <v>15.606</v>
      </c>
      <c r="M35" s="764" t="s">
        <v>161</v>
      </c>
      <c r="N35" s="667">
        <f t="shared" si="2"/>
        <v>42.930999999999997</v>
      </c>
      <c r="O35" s="452" t="s">
        <v>161</v>
      </c>
      <c r="P35" s="261"/>
    </row>
    <row r="36" spans="1:21">
      <c r="A36" s="20" t="s">
        <v>422</v>
      </c>
      <c r="B36" s="685" t="s">
        <v>271</v>
      </c>
      <c r="C36" s="678" t="s">
        <v>153</v>
      </c>
      <c r="D36" s="1050" t="s">
        <v>47</v>
      </c>
      <c r="E36" s="12"/>
      <c r="F36" s="763">
        <v>1.9790000000000001</v>
      </c>
      <c r="G36" s="764" t="s">
        <v>161</v>
      </c>
      <c r="H36" s="426">
        <v>3.4910000000000001</v>
      </c>
      <c r="I36" s="764" t="s">
        <v>161</v>
      </c>
      <c r="J36" s="426">
        <v>3.3130000000000002</v>
      </c>
      <c r="K36" s="764" t="s">
        <v>161</v>
      </c>
      <c r="L36" s="426">
        <v>3.504</v>
      </c>
      <c r="M36" s="764" t="s">
        <v>161</v>
      </c>
      <c r="N36" s="667">
        <f t="shared" si="2"/>
        <v>12.287000000000001</v>
      </c>
      <c r="O36" s="452" t="s">
        <v>161</v>
      </c>
      <c r="P36" s="261"/>
    </row>
    <row r="37" spans="1:21" ht="13.5" thickBot="1">
      <c r="A37" s="21" t="s">
        <v>423</v>
      </c>
      <c r="B37" s="1044" t="s">
        <v>273</v>
      </c>
      <c r="C37" s="699" t="s">
        <v>153</v>
      </c>
      <c r="D37" s="1046" t="s">
        <v>164</v>
      </c>
      <c r="E37" s="12"/>
      <c r="F37" s="969">
        <f>F35+F36</f>
        <v>6.0730000000000004</v>
      </c>
      <c r="G37" s="766" t="s">
        <v>161</v>
      </c>
      <c r="H37" s="829">
        <f>H35+H36</f>
        <v>13.273999999999999</v>
      </c>
      <c r="I37" s="765" t="s">
        <v>161</v>
      </c>
      <c r="J37" s="829">
        <f>J35+J36</f>
        <v>16.760999999999999</v>
      </c>
      <c r="K37" s="765" t="s">
        <v>161</v>
      </c>
      <c r="L37" s="829">
        <f>L35+L36</f>
        <v>19.11</v>
      </c>
      <c r="M37" s="765" t="s">
        <v>161</v>
      </c>
      <c r="N37" s="968">
        <f t="shared" si="2"/>
        <v>55.218000000000004</v>
      </c>
      <c r="O37" s="286" t="s">
        <v>161</v>
      </c>
      <c r="P37" s="261"/>
    </row>
    <row r="38" spans="1:21" s="1" customFormat="1" ht="13.5" thickBot="1">
      <c r="A38" s="40"/>
      <c r="B38" s="23"/>
      <c r="C38" s="25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61"/>
      <c r="Q38" s="23"/>
      <c r="R38" s="23"/>
      <c r="S38" s="12"/>
      <c r="T38" s="12"/>
      <c r="U38" s="12"/>
    </row>
    <row r="39" spans="1:21" s="1" customFormat="1" ht="18.5" thickBot="1">
      <c r="A39" s="551"/>
      <c r="B39" s="705" t="s">
        <v>424</v>
      </c>
      <c r="C39" s="965" t="s">
        <v>21</v>
      </c>
      <c r="D39" s="966"/>
      <c r="E39" s="23"/>
      <c r="F39" s="266"/>
      <c r="G39" s="266"/>
      <c r="H39" s="266"/>
      <c r="I39" s="266"/>
      <c r="J39" s="266"/>
      <c r="K39" s="266"/>
      <c r="L39" s="266"/>
      <c r="M39" s="23"/>
      <c r="N39" s="23"/>
      <c r="O39" s="23"/>
      <c r="P39" s="261"/>
      <c r="Q39" s="23"/>
      <c r="R39" s="23"/>
      <c r="S39" s="12"/>
      <c r="T39" s="12"/>
      <c r="U39" s="12"/>
    </row>
    <row r="40" spans="1:21" s="1" customFormat="1">
      <c r="A40" s="65" t="s">
        <v>425</v>
      </c>
      <c r="B40" s="66" t="s">
        <v>426</v>
      </c>
      <c r="C40" s="964" t="s">
        <v>105</v>
      </c>
      <c r="D40" s="67" t="s">
        <v>47</v>
      </c>
      <c r="E40" s="23"/>
      <c r="F40" s="313">
        <v>4</v>
      </c>
      <c r="G40" s="959" t="s">
        <v>186</v>
      </c>
      <c r="H40" s="821">
        <v>6</v>
      </c>
      <c r="I40" s="959" t="s">
        <v>186</v>
      </c>
      <c r="J40" s="821">
        <v>19</v>
      </c>
      <c r="K40" s="959" t="s">
        <v>186</v>
      </c>
      <c r="L40" s="821">
        <v>10</v>
      </c>
      <c r="M40" s="959" t="s">
        <v>186</v>
      </c>
      <c r="N40" s="967">
        <f t="shared" ref="N40:N45" si="3">F40+H40+J40+L40</f>
        <v>39</v>
      </c>
      <c r="O40" s="960" t="s">
        <v>186</v>
      </c>
      <c r="P40" s="261"/>
      <c r="Q40" s="23"/>
      <c r="R40" s="23"/>
      <c r="S40" s="12"/>
      <c r="T40" s="12"/>
      <c r="U40" s="12"/>
    </row>
    <row r="41" spans="1:21" s="1" customFormat="1">
      <c r="A41" s="65" t="s">
        <v>427</v>
      </c>
      <c r="B41" s="244" t="s">
        <v>428</v>
      </c>
      <c r="C41" s="60" t="s">
        <v>105</v>
      </c>
      <c r="D41" s="639" t="s">
        <v>47</v>
      </c>
      <c r="E41" s="23"/>
      <c r="F41" s="391">
        <v>29</v>
      </c>
      <c r="G41" s="490" t="s">
        <v>186</v>
      </c>
      <c r="H41" s="392">
        <v>70</v>
      </c>
      <c r="I41" s="490" t="s">
        <v>186</v>
      </c>
      <c r="J41" s="392">
        <v>33</v>
      </c>
      <c r="K41" s="490" t="s">
        <v>186</v>
      </c>
      <c r="L41" s="392">
        <v>29</v>
      </c>
      <c r="M41" s="490" t="s">
        <v>186</v>
      </c>
      <c r="N41" s="667">
        <f t="shared" si="3"/>
        <v>161</v>
      </c>
      <c r="O41" s="961" t="s">
        <v>186</v>
      </c>
      <c r="P41" s="261"/>
      <c r="Q41" s="23"/>
      <c r="R41" s="23"/>
      <c r="S41" s="12"/>
      <c r="T41" s="12"/>
      <c r="U41" s="12"/>
    </row>
    <row r="42" spans="1:21" s="1" customFormat="1">
      <c r="A42" s="65" t="s">
        <v>429</v>
      </c>
      <c r="B42" s="244" t="s">
        <v>430</v>
      </c>
      <c r="C42" s="60" t="s">
        <v>105</v>
      </c>
      <c r="D42" s="639" t="s">
        <v>47</v>
      </c>
      <c r="E42" s="23"/>
      <c r="F42" s="391">
        <v>21</v>
      </c>
      <c r="G42" s="490" t="s">
        <v>186</v>
      </c>
      <c r="H42" s="392">
        <v>8</v>
      </c>
      <c r="I42" s="490" t="s">
        <v>186</v>
      </c>
      <c r="J42" s="392">
        <v>43</v>
      </c>
      <c r="K42" s="490" t="s">
        <v>186</v>
      </c>
      <c r="L42" s="392">
        <v>30</v>
      </c>
      <c r="M42" s="490" t="s">
        <v>186</v>
      </c>
      <c r="N42" s="667">
        <f t="shared" si="3"/>
        <v>102</v>
      </c>
      <c r="O42" s="961" t="s">
        <v>186</v>
      </c>
      <c r="P42" s="261"/>
      <c r="Q42" s="23"/>
      <c r="R42" s="23"/>
      <c r="S42" s="12"/>
      <c r="T42" s="12"/>
      <c r="U42" s="12"/>
    </row>
    <row r="43" spans="1:21" s="1" customFormat="1">
      <c r="A43" s="65" t="s">
        <v>431</v>
      </c>
      <c r="B43" s="59" t="s">
        <v>432</v>
      </c>
      <c r="C43" s="60" t="s">
        <v>105</v>
      </c>
      <c r="D43" s="62" t="s">
        <v>47</v>
      </c>
      <c r="E43" s="23"/>
      <c r="F43" s="391">
        <v>2</v>
      </c>
      <c r="G43" s="490" t="s">
        <v>186</v>
      </c>
      <c r="H43" s="392">
        <v>6</v>
      </c>
      <c r="I43" s="490" t="s">
        <v>186</v>
      </c>
      <c r="J43" s="392">
        <v>4</v>
      </c>
      <c r="K43" s="490" t="s">
        <v>186</v>
      </c>
      <c r="L43" s="392">
        <v>7</v>
      </c>
      <c r="M43" s="490" t="s">
        <v>186</v>
      </c>
      <c r="N43" s="667">
        <f t="shared" si="3"/>
        <v>19</v>
      </c>
      <c r="O43" s="961" t="s">
        <v>186</v>
      </c>
      <c r="P43" s="261"/>
      <c r="Q43" s="23"/>
      <c r="R43" s="23"/>
      <c r="S43" s="12"/>
      <c r="T43" s="12"/>
      <c r="U43" s="12"/>
    </row>
    <row r="44" spans="1:21" s="1" customFormat="1">
      <c r="A44" s="65" t="s">
        <v>433</v>
      </c>
      <c r="B44" s="59" t="s">
        <v>434</v>
      </c>
      <c r="C44" s="60" t="s">
        <v>105</v>
      </c>
      <c r="D44" s="62" t="s">
        <v>47</v>
      </c>
      <c r="E44" s="23"/>
      <c r="F44" s="391">
        <v>0</v>
      </c>
      <c r="G44" s="490" t="s">
        <v>186</v>
      </c>
      <c r="H44" s="392">
        <v>0</v>
      </c>
      <c r="I44" s="490" t="s">
        <v>186</v>
      </c>
      <c r="J44" s="392">
        <v>3</v>
      </c>
      <c r="K44" s="490" t="s">
        <v>186</v>
      </c>
      <c r="L44" s="392">
        <v>0</v>
      </c>
      <c r="M44" s="490" t="s">
        <v>186</v>
      </c>
      <c r="N44" s="667">
        <f t="shared" si="3"/>
        <v>3</v>
      </c>
      <c r="O44" s="961" t="s">
        <v>186</v>
      </c>
      <c r="P44" s="261"/>
      <c r="Q44" s="23"/>
      <c r="R44" s="23"/>
      <c r="S44" s="12"/>
      <c r="T44" s="12"/>
      <c r="U44" s="12"/>
    </row>
    <row r="45" spans="1:21" s="1" customFormat="1" ht="13.5" thickBot="1">
      <c r="A45" s="21" t="s">
        <v>435</v>
      </c>
      <c r="B45" s="68" t="s">
        <v>436</v>
      </c>
      <c r="C45" s="69" t="s">
        <v>105</v>
      </c>
      <c r="D45" s="71" t="s">
        <v>164</v>
      </c>
      <c r="E45" s="23"/>
      <c r="F45" s="969">
        <f>SUM(F40:F44)</f>
        <v>56</v>
      </c>
      <c r="G45" s="962" t="s">
        <v>186</v>
      </c>
      <c r="H45" s="829">
        <f>SUM(H40:H44)</f>
        <v>90</v>
      </c>
      <c r="I45" s="962" t="s">
        <v>186</v>
      </c>
      <c r="J45" s="829">
        <f>SUM(J40:J44)</f>
        <v>102</v>
      </c>
      <c r="K45" s="962" t="s">
        <v>186</v>
      </c>
      <c r="L45" s="829">
        <f>SUM(L40:L44)</f>
        <v>76</v>
      </c>
      <c r="M45" s="962" t="s">
        <v>186</v>
      </c>
      <c r="N45" s="968">
        <f t="shared" si="3"/>
        <v>324</v>
      </c>
      <c r="O45" s="963" t="s">
        <v>186</v>
      </c>
      <c r="P45" s="261"/>
      <c r="Q45" s="23"/>
      <c r="R45" s="23"/>
      <c r="S45" s="12"/>
      <c r="T45" s="12"/>
      <c r="U45" s="12"/>
    </row>
    <row r="46" spans="1:21" s="12" customFormat="1" ht="13.5" thickBot="1">
      <c r="A46" s="98"/>
      <c r="B46" s="99"/>
      <c r="C46" s="98"/>
      <c r="D46" s="98"/>
      <c r="E46" s="23"/>
      <c r="P46" s="261"/>
      <c r="Q46" s="23"/>
      <c r="R46" s="23"/>
    </row>
    <row r="47" spans="1:21" s="12" customFormat="1" ht="18.5" thickBot="1">
      <c r="A47" s="513"/>
      <c r="B47" s="669" t="s">
        <v>437</v>
      </c>
      <c r="C47" s="87" t="s">
        <v>21</v>
      </c>
      <c r="D47" s="9"/>
      <c r="E47" s="23"/>
      <c r="F47" s="23"/>
      <c r="P47" s="261"/>
    </row>
    <row r="48" spans="1:21">
      <c r="A48" s="19" t="s">
        <v>438</v>
      </c>
      <c r="B48" s="671" t="s">
        <v>265</v>
      </c>
      <c r="C48" s="516" t="s">
        <v>153</v>
      </c>
      <c r="D48" s="672" t="s">
        <v>47</v>
      </c>
      <c r="E48" s="12"/>
      <c r="F48" s="759">
        <v>0</v>
      </c>
      <c r="G48" s="760" t="s">
        <v>439</v>
      </c>
      <c r="H48" s="761">
        <v>0</v>
      </c>
      <c r="I48" s="760" t="s">
        <v>439</v>
      </c>
      <c r="J48" s="761">
        <v>0</v>
      </c>
      <c r="K48" s="760" t="s">
        <v>439</v>
      </c>
      <c r="L48" s="761">
        <v>0</v>
      </c>
      <c r="M48" s="760" t="s">
        <v>439</v>
      </c>
      <c r="N48" s="967">
        <f t="shared" ref="N48:N52" si="4">F48+H48+J48+L48</f>
        <v>0</v>
      </c>
      <c r="O48" s="454" t="s">
        <v>439</v>
      </c>
      <c r="P48" s="261"/>
    </row>
    <row r="49" spans="1:21">
      <c r="A49" s="20" t="s">
        <v>440</v>
      </c>
      <c r="B49" s="684" t="s">
        <v>267</v>
      </c>
      <c r="C49" s="675" t="s">
        <v>153</v>
      </c>
      <c r="D49" s="676" t="s">
        <v>47</v>
      </c>
      <c r="E49" s="12"/>
      <c r="F49" s="455">
        <v>0</v>
      </c>
      <c r="G49" s="762" t="s">
        <v>439</v>
      </c>
      <c r="H49" s="425">
        <v>0</v>
      </c>
      <c r="I49" s="762" t="s">
        <v>439</v>
      </c>
      <c r="J49" s="425">
        <v>0</v>
      </c>
      <c r="K49" s="762" t="s">
        <v>439</v>
      </c>
      <c r="L49" s="425">
        <v>0</v>
      </c>
      <c r="M49" s="762" t="s">
        <v>439</v>
      </c>
      <c r="N49" s="667">
        <f t="shared" si="4"/>
        <v>0</v>
      </c>
      <c r="O49" s="453" t="s">
        <v>439</v>
      </c>
      <c r="P49" s="261"/>
    </row>
    <row r="50" spans="1:21">
      <c r="A50" s="20" t="s">
        <v>441</v>
      </c>
      <c r="B50" s="684" t="s">
        <v>269</v>
      </c>
      <c r="C50" s="675" t="s">
        <v>153</v>
      </c>
      <c r="D50" s="676" t="s">
        <v>164</v>
      </c>
      <c r="E50" s="12"/>
      <c r="F50" s="763">
        <v>0.1</v>
      </c>
      <c r="G50" s="764" t="s">
        <v>439</v>
      </c>
      <c r="H50" s="426">
        <v>0</v>
      </c>
      <c r="I50" s="764" t="s">
        <v>439</v>
      </c>
      <c r="J50" s="426">
        <v>0</v>
      </c>
      <c r="K50" s="764" t="s">
        <v>439</v>
      </c>
      <c r="L50" s="426">
        <v>0</v>
      </c>
      <c r="M50" s="764" t="s">
        <v>439</v>
      </c>
      <c r="N50" s="667">
        <f t="shared" si="4"/>
        <v>0.1</v>
      </c>
      <c r="O50" s="452" t="s">
        <v>439</v>
      </c>
      <c r="P50" s="261"/>
    </row>
    <row r="51" spans="1:21">
      <c r="A51" s="20" t="s">
        <v>442</v>
      </c>
      <c r="B51" s="685" t="s">
        <v>271</v>
      </c>
      <c r="C51" s="678" t="s">
        <v>153</v>
      </c>
      <c r="D51" s="679" t="s">
        <v>47</v>
      </c>
      <c r="E51" s="12"/>
      <c r="F51" s="763">
        <v>0</v>
      </c>
      <c r="G51" s="764" t="s">
        <v>439</v>
      </c>
      <c r="H51" s="426">
        <v>0</v>
      </c>
      <c r="I51" s="764" t="s">
        <v>439</v>
      </c>
      <c r="J51" s="426">
        <v>0</v>
      </c>
      <c r="K51" s="764" t="s">
        <v>439</v>
      </c>
      <c r="L51" s="426">
        <v>0</v>
      </c>
      <c r="M51" s="764" t="s">
        <v>439</v>
      </c>
      <c r="N51" s="667">
        <f t="shared" si="4"/>
        <v>0</v>
      </c>
      <c r="O51" s="452" t="s">
        <v>439</v>
      </c>
      <c r="P51" s="261"/>
    </row>
    <row r="52" spans="1:21" ht="13.5" thickBot="1">
      <c r="A52" s="970" t="s">
        <v>443</v>
      </c>
      <c r="B52" s="681" t="s">
        <v>273</v>
      </c>
      <c r="C52" s="682" t="s">
        <v>153</v>
      </c>
      <c r="D52" s="683" t="s">
        <v>164</v>
      </c>
      <c r="E52" s="12"/>
      <c r="F52" s="969">
        <f>F50+F51</f>
        <v>0.1</v>
      </c>
      <c r="G52" s="766" t="s">
        <v>439</v>
      </c>
      <c r="H52" s="829">
        <f>H50+H51</f>
        <v>0</v>
      </c>
      <c r="I52" s="765" t="s">
        <v>439</v>
      </c>
      <c r="J52" s="829">
        <f>J50+J51</f>
        <v>0</v>
      </c>
      <c r="K52" s="765" t="s">
        <v>439</v>
      </c>
      <c r="L52" s="829">
        <f>L50+L51</f>
        <v>0</v>
      </c>
      <c r="M52" s="765" t="s">
        <v>439</v>
      </c>
      <c r="N52" s="968">
        <f t="shared" si="4"/>
        <v>0.1</v>
      </c>
      <c r="O52" s="286" t="s">
        <v>439</v>
      </c>
      <c r="P52" s="261"/>
    </row>
    <row r="53" spans="1:21" s="1" customFormat="1" ht="13.5" thickBot="1">
      <c r="A53" s="40"/>
      <c r="B53" s="23"/>
      <c r="C53" s="25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61"/>
      <c r="Q53" s="23"/>
      <c r="R53" s="23"/>
      <c r="S53" s="12"/>
      <c r="T53" s="12"/>
      <c r="U53" s="12"/>
    </row>
    <row r="54" spans="1:21" s="1" customFormat="1" ht="18.5" thickBot="1">
      <c r="A54" s="13"/>
      <c r="B54" s="279" t="s">
        <v>372</v>
      </c>
      <c r="C54" s="87" t="s">
        <v>21</v>
      </c>
      <c r="D54" s="9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61"/>
      <c r="Q54" s="23"/>
      <c r="R54" s="23"/>
      <c r="S54" s="12"/>
      <c r="T54" s="12"/>
      <c r="U54" s="12"/>
    </row>
    <row r="55" spans="1:21" s="1" customFormat="1">
      <c r="A55" s="686" t="s">
        <v>444</v>
      </c>
      <c r="B55" s="687" t="s">
        <v>374</v>
      </c>
      <c r="C55" s="688" t="s">
        <v>105</v>
      </c>
      <c r="D55" s="689" t="s">
        <v>47</v>
      </c>
      <c r="E55" s="23"/>
      <c r="F55" s="478">
        <v>537</v>
      </c>
      <c r="G55" s="474" t="s">
        <v>186</v>
      </c>
      <c r="H55" s="483">
        <v>829</v>
      </c>
      <c r="I55" s="474" t="s">
        <v>186</v>
      </c>
      <c r="J55" s="483">
        <v>456</v>
      </c>
      <c r="K55" s="474" t="s">
        <v>186</v>
      </c>
      <c r="L55" s="483">
        <v>475</v>
      </c>
      <c r="M55" s="474" t="s">
        <v>186</v>
      </c>
      <c r="N55" s="967">
        <f t="shared" ref="N55:N64" si="5">F55+H55+J55+L55</f>
        <v>2297</v>
      </c>
      <c r="O55" s="472" t="s">
        <v>186</v>
      </c>
      <c r="P55" s="261"/>
      <c r="Q55" s="23"/>
      <c r="R55" s="23"/>
      <c r="S55" s="12"/>
      <c r="T55" s="12"/>
      <c r="U55" s="12"/>
    </row>
    <row r="56" spans="1:21" s="1" customFormat="1" ht="15">
      <c r="A56" s="690" t="s">
        <v>445</v>
      </c>
      <c r="B56" s="691" t="s">
        <v>446</v>
      </c>
      <c r="C56" s="678" t="s">
        <v>377</v>
      </c>
      <c r="D56" s="692" t="s">
        <v>47</v>
      </c>
      <c r="E56" s="23"/>
      <c r="F56" s="479">
        <v>2686614.85</v>
      </c>
      <c r="G56" s="473" t="s">
        <v>168</v>
      </c>
      <c r="H56" s="397">
        <v>4966416.7200000007</v>
      </c>
      <c r="I56" s="473" t="s">
        <v>168</v>
      </c>
      <c r="J56" s="481">
        <v>4045829.6100000003</v>
      </c>
      <c r="K56" s="473" t="s">
        <v>168</v>
      </c>
      <c r="L56" s="397">
        <v>6938278.8399999999</v>
      </c>
      <c r="M56" s="473" t="s">
        <v>168</v>
      </c>
      <c r="N56" s="667">
        <f t="shared" si="5"/>
        <v>18637140.02</v>
      </c>
      <c r="O56" s="387" t="s">
        <v>168</v>
      </c>
      <c r="P56" s="261"/>
      <c r="Q56" s="23"/>
      <c r="R56" s="23"/>
      <c r="S56" s="12"/>
      <c r="T56" s="12"/>
      <c r="U56" s="12"/>
    </row>
    <row r="57" spans="1:21" s="1" customFormat="1">
      <c r="A57" s="690" t="s">
        <v>447</v>
      </c>
      <c r="B57" s="691" t="s">
        <v>448</v>
      </c>
      <c r="C57" s="693" t="s">
        <v>111</v>
      </c>
      <c r="D57" s="694" t="s">
        <v>47</v>
      </c>
      <c r="E57" s="23"/>
      <c r="F57" s="384">
        <v>12598.14</v>
      </c>
      <c r="G57" s="476" t="s">
        <v>186</v>
      </c>
      <c r="H57" s="484">
        <v>29749.26</v>
      </c>
      <c r="I57" s="476" t="s">
        <v>186</v>
      </c>
      <c r="J57" s="484">
        <v>18633.990000000002</v>
      </c>
      <c r="K57" s="476" t="s">
        <v>186</v>
      </c>
      <c r="L57" s="484">
        <v>41549.039999999994</v>
      </c>
      <c r="M57" s="476" t="s">
        <v>186</v>
      </c>
      <c r="N57" s="667">
        <f t="shared" si="5"/>
        <v>102530.43</v>
      </c>
      <c r="O57" s="389" t="s">
        <v>186</v>
      </c>
      <c r="P57" s="261"/>
      <c r="Q57" s="23"/>
      <c r="R57" s="23"/>
      <c r="S57" s="12"/>
      <c r="T57" s="12"/>
      <c r="U57" s="12"/>
    </row>
    <row r="58" spans="1:21" s="1" customFormat="1">
      <c r="A58" s="690" t="s">
        <v>449</v>
      </c>
      <c r="B58" s="691" t="s">
        <v>381</v>
      </c>
      <c r="C58" s="693" t="s">
        <v>450</v>
      </c>
      <c r="D58" s="694" t="s">
        <v>25</v>
      </c>
      <c r="E58" s="23"/>
      <c r="F58" s="485">
        <v>57.35</v>
      </c>
      <c r="G58" s="476" t="s">
        <v>451</v>
      </c>
      <c r="H58" s="482">
        <v>36.72</v>
      </c>
      <c r="I58" s="476" t="s">
        <v>451</v>
      </c>
      <c r="J58" s="482">
        <v>17.8</v>
      </c>
      <c r="K58" s="476" t="s">
        <v>451</v>
      </c>
      <c r="L58" s="482">
        <v>35.99</v>
      </c>
      <c r="M58" s="476" t="s">
        <v>451</v>
      </c>
      <c r="N58" s="830">
        <v>29.2</v>
      </c>
      <c r="O58" s="389" t="s">
        <v>451</v>
      </c>
      <c r="P58" s="261"/>
      <c r="Q58" s="23"/>
      <c r="R58" s="23"/>
      <c r="S58" s="12"/>
      <c r="T58" s="12"/>
      <c r="U58" s="12"/>
    </row>
    <row r="59" spans="1:21" s="1" customFormat="1" ht="13.5" customHeight="1">
      <c r="A59" s="690" t="s">
        <v>452</v>
      </c>
      <c r="B59" s="695" t="s">
        <v>453</v>
      </c>
      <c r="C59" s="678" t="s">
        <v>105</v>
      </c>
      <c r="D59" s="692" t="s">
        <v>47</v>
      </c>
      <c r="E59" s="23"/>
      <c r="F59" s="479">
        <v>318</v>
      </c>
      <c r="G59" s="473" t="s">
        <v>186</v>
      </c>
      <c r="H59" s="397">
        <v>475</v>
      </c>
      <c r="I59" s="473" t="s">
        <v>186</v>
      </c>
      <c r="J59" s="481">
        <v>263</v>
      </c>
      <c r="K59" s="473" t="s">
        <v>186</v>
      </c>
      <c r="L59" s="397">
        <v>290</v>
      </c>
      <c r="M59" s="473" t="s">
        <v>186</v>
      </c>
      <c r="N59" s="667">
        <f t="shared" si="5"/>
        <v>1346</v>
      </c>
      <c r="O59" s="387" t="s">
        <v>186</v>
      </c>
      <c r="P59" s="261"/>
      <c r="Q59" s="23"/>
      <c r="R59" s="23"/>
      <c r="S59" s="12"/>
      <c r="T59" s="12"/>
      <c r="U59" s="12"/>
    </row>
    <row r="60" spans="1:21" s="1" customFormat="1" ht="15">
      <c r="A60" s="690" t="s">
        <v>454</v>
      </c>
      <c r="B60" s="691" t="s">
        <v>455</v>
      </c>
      <c r="C60" s="678" t="s">
        <v>377</v>
      </c>
      <c r="D60" s="692" t="s">
        <v>47</v>
      </c>
      <c r="E60" s="23"/>
      <c r="F60" s="479">
        <v>1908531.77</v>
      </c>
      <c r="G60" s="473" t="s">
        <v>168</v>
      </c>
      <c r="H60" s="397">
        <v>3689786.39</v>
      </c>
      <c r="I60" s="473" t="s">
        <v>168</v>
      </c>
      <c r="J60" s="481">
        <v>2989213.49</v>
      </c>
      <c r="K60" s="473" t="s">
        <v>168</v>
      </c>
      <c r="L60" s="397">
        <v>4965940.55</v>
      </c>
      <c r="M60" s="473" t="s">
        <v>168</v>
      </c>
      <c r="N60" s="667">
        <f t="shared" si="5"/>
        <v>13553472.199999999</v>
      </c>
      <c r="O60" s="387" t="s">
        <v>168</v>
      </c>
      <c r="P60" s="261"/>
      <c r="Q60" s="23"/>
      <c r="R60" s="23"/>
      <c r="S60" s="12"/>
      <c r="T60" s="12"/>
      <c r="U60" s="12"/>
    </row>
    <row r="61" spans="1:21" s="1" customFormat="1">
      <c r="A61" s="690" t="s">
        <v>456</v>
      </c>
      <c r="B61" s="677" t="s">
        <v>457</v>
      </c>
      <c r="C61" s="678" t="s">
        <v>105</v>
      </c>
      <c r="D61" s="692" t="s">
        <v>47</v>
      </c>
      <c r="E61" s="23"/>
      <c r="F61" s="479">
        <v>16</v>
      </c>
      <c r="G61" s="473" t="s">
        <v>186</v>
      </c>
      <c r="H61" s="481">
        <v>15</v>
      </c>
      <c r="I61" s="473" t="s">
        <v>186</v>
      </c>
      <c r="J61" s="481">
        <v>5</v>
      </c>
      <c r="K61" s="473" t="s">
        <v>186</v>
      </c>
      <c r="L61" s="481">
        <v>10</v>
      </c>
      <c r="M61" s="473" t="s">
        <v>186</v>
      </c>
      <c r="N61" s="667">
        <f t="shared" si="5"/>
        <v>46</v>
      </c>
      <c r="O61" s="387" t="s">
        <v>186</v>
      </c>
      <c r="P61" s="261"/>
      <c r="Q61" s="23"/>
      <c r="R61" s="23"/>
      <c r="S61" s="12"/>
      <c r="T61" s="12"/>
      <c r="U61" s="12"/>
    </row>
    <row r="62" spans="1:21" s="1" customFormat="1" ht="15">
      <c r="A62" s="690" t="s">
        <v>458</v>
      </c>
      <c r="B62" s="691" t="s">
        <v>459</v>
      </c>
      <c r="C62" s="678" t="s">
        <v>377</v>
      </c>
      <c r="D62" s="692" t="s">
        <v>47</v>
      </c>
      <c r="E62" s="23"/>
      <c r="F62" s="479">
        <v>131256.18</v>
      </c>
      <c r="G62" s="473" t="s">
        <v>168</v>
      </c>
      <c r="H62" s="397">
        <v>188457.32</v>
      </c>
      <c r="I62" s="473" t="s">
        <v>168</v>
      </c>
      <c r="J62" s="481">
        <v>33354.42</v>
      </c>
      <c r="K62" s="473" t="s">
        <v>168</v>
      </c>
      <c r="L62" s="397">
        <v>400584.53</v>
      </c>
      <c r="M62" s="473" t="s">
        <v>168</v>
      </c>
      <c r="N62" s="667">
        <f t="shared" si="5"/>
        <v>753652.45</v>
      </c>
      <c r="O62" s="387" t="s">
        <v>168</v>
      </c>
      <c r="P62" s="261"/>
      <c r="Q62" s="23"/>
      <c r="R62" s="23"/>
      <c r="S62" s="12"/>
      <c r="T62" s="12"/>
      <c r="U62" s="12"/>
    </row>
    <row r="63" spans="1:21" s="1" customFormat="1" ht="15" customHeight="1">
      <c r="A63" s="696" t="s">
        <v>460</v>
      </c>
      <c r="B63" s="691" t="s">
        <v>461</v>
      </c>
      <c r="C63" s="678" t="s">
        <v>105</v>
      </c>
      <c r="D63" s="692" t="s">
        <v>47</v>
      </c>
      <c r="E63" s="23"/>
      <c r="F63" s="479">
        <v>410</v>
      </c>
      <c r="G63" s="473" t="s">
        <v>186</v>
      </c>
      <c r="H63" s="481">
        <v>805</v>
      </c>
      <c r="I63" s="473" t="s">
        <v>186</v>
      </c>
      <c r="J63" s="481">
        <v>977</v>
      </c>
      <c r="K63" s="473" t="s">
        <v>186</v>
      </c>
      <c r="L63" s="481">
        <v>1049</v>
      </c>
      <c r="M63" s="473" t="s">
        <v>186</v>
      </c>
      <c r="N63" s="667">
        <f t="shared" si="5"/>
        <v>3241</v>
      </c>
      <c r="O63" s="396" t="s">
        <v>186</v>
      </c>
      <c r="P63" s="261"/>
      <c r="Q63" s="23"/>
      <c r="R63" s="23"/>
      <c r="S63" s="12"/>
      <c r="T63" s="12"/>
      <c r="U63" s="12"/>
    </row>
    <row r="64" spans="1:21">
      <c r="A64" s="697" t="s">
        <v>462</v>
      </c>
      <c r="B64" s="698" t="s">
        <v>123</v>
      </c>
      <c r="C64" s="699" t="s">
        <v>105</v>
      </c>
      <c r="D64" s="700" t="s">
        <v>47</v>
      </c>
      <c r="F64" s="393">
        <v>230</v>
      </c>
      <c r="G64" s="475" t="s">
        <v>186</v>
      </c>
      <c r="H64" s="394">
        <v>250</v>
      </c>
      <c r="I64" s="475" t="s">
        <v>186</v>
      </c>
      <c r="J64" s="394">
        <v>368</v>
      </c>
      <c r="K64" s="475" t="s">
        <v>186</v>
      </c>
      <c r="L64" s="394">
        <v>489</v>
      </c>
      <c r="M64" s="475" t="s">
        <v>186</v>
      </c>
      <c r="N64" s="968">
        <f t="shared" si="5"/>
        <v>1337</v>
      </c>
      <c r="O64" s="395" t="s">
        <v>186</v>
      </c>
      <c r="P64" s="261"/>
      <c r="S64" s="12"/>
      <c r="T64" s="12"/>
      <c r="U64" s="12"/>
    </row>
    <row r="65" spans="1:18" s="12" customFormat="1">
      <c r="A65" s="40"/>
      <c r="B65" s="23"/>
      <c r="C65" s="25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61"/>
      <c r="Q65" s="23"/>
      <c r="R65" s="23"/>
    </row>
    <row r="66" spans="1:18" s="12" customFormat="1" ht="18">
      <c r="A66" s="13"/>
      <c r="B66" s="279" t="s">
        <v>463</v>
      </c>
      <c r="C66" s="87" t="s">
        <v>21</v>
      </c>
      <c r="D66" s="9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61"/>
      <c r="Q66" s="23"/>
      <c r="R66" s="23"/>
    </row>
    <row r="67" spans="1:18" s="12" customFormat="1">
      <c r="A67" s="701" t="s">
        <v>464</v>
      </c>
      <c r="B67" s="646" t="s">
        <v>465</v>
      </c>
      <c r="C67" s="637" t="s">
        <v>105</v>
      </c>
      <c r="D67" s="638" t="s">
        <v>47</v>
      </c>
      <c r="E67" s="23"/>
      <c r="F67" s="478">
        <v>562</v>
      </c>
      <c r="G67" s="474" t="s">
        <v>161</v>
      </c>
      <c r="H67" s="483">
        <v>587</v>
      </c>
      <c r="I67" s="474" t="s">
        <v>161</v>
      </c>
      <c r="J67" s="483">
        <v>481</v>
      </c>
      <c r="K67" s="474" t="s">
        <v>161</v>
      </c>
      <c r="L67" s="483">
        <v>208</v>
      </c>
      <c r="M67" s="828" t="s">
        <v>161</v>
      </c>
      <c r="N67" s="967">
        <f t="shared" ref="N67:N68" si="6">F67+H67+J67+L67</f>
        <v>1838</v>
      </c>
      <c r="O67" s="256" t="s">
        <v>161</v>
      </c>
      <c r="P67" s="261"/>
      <c r="Q67" s="23"/>
      <c r="R67" s="23"/>
    </row>
    <row r="68" spans="1:18" s="12" customFormat="1">
      <c r="A68" s="21" t="s">
        <v>466</v>
      </c>
      <c r="B68" s="68" t="s">
        <v>467</v>
      </c>
      <c r="C68" s="97" t="s">
        <v>468</v>
      </c>
      <c r="D68" s="640" t="s">
        <v>47</v>
      </c>
      <c r="E68" s="23"/>
      <c r="F68" s="486">
        <v>18654</v>
      </c>
      <c r="G68" s="477" t="s">
        <v>52</v>
      </c>
      <c r="H68" s="487">
        <v>69148</v>
      </c>
      <c r="I68" s="477" t="s">
        <v>52</v>
      </c>
      <c r="J68" s="487">
        <v>65917</v>
      </c>
      <c r="K68" s="477" t="s">
        <v>52</v>
      </c>
      <c r="L68" s="487">
        <v>93266</v>
      </c>
      <c r="M68" s="477" t="s">
        <v>52</v>
      </c>
      <c r="N68" s="968">
        <f t="shared" si="6"/>
        <v>246985</v>
      </c>
      <c r="O68" s="395" t="s">
        <v>52</v>
      </c>
      <c r="P68" s="261"/>
      <c r="Q68" s="23"/>
      <c r="R68" s="23"/>
    </row>
    <row r="69" spans="1:18" s="12" customFormat="1">
      <c r="A69" s="98"/>
      <c r="B69" s="99"/>
      <c r="C69" s="98"/>
      <c r="D69" s="98"/>
      <c r="E69" s="23"/>
      <c r="P69" s="261"/>
      <c r="Q69" s="23"/>
      <c r="R69" s="23"/>
    </row>
    <row r="70" spans="1:18" s="12" customFormat="1" ht="18">
      <c r="A70" s="551"/>
      <c r="B70" s="705" t="s">
        <v>174</v>
      </c>
      <c r="C70" s="1040" t="s">
        <v>21</v>
      </c>
      <c r="D70" s="1041"/>
      <c r="E70" s="23"/>
      <c r="F70" s="23"/>
      <c r="P70" s="261"/>
      <c r="Q70" s="23"/>
    </row>
    <row r="71" spans="1:18">
      <c r="A71" s="65" t="s">
        <v>469</v>
      </c>
      <c r="B71" s="706" t="s">
        <v>265</v>
      </c>
      <c r="C71" s="707" t="s">
        <v>153</v>
      </c>
      <c r="D71" s="1042" t="s">
        <v>47</v>
      </c>
      <c r="E71" s="12"/>
      <c r="F71" s="759">
        <v>2.1549999999999998</v>
      </c>
      <c r="G71" s="760" t="s">
        <v>161</v>
      </c>
      <c r="H71" s="761">
        <v>4.4610000000000003</v>
      </c>
      <c r="I71" s="760" t="s">
        <v>161</v>
      </c>
      <c r="J71" s="761">
        <v>6.6820000000000004</v>
      </c>
      <c r="K71" s="760" t="s">
        <v>161</v>
      </c>
      <c r="L71" s="761">
        <v>6.9210000000000003</v>
      </c>
      <c r="M71" s="760" t="s">
        <v>161</v>
      </c>
      <c r="N71" s="967">
        <f t="shared" ref="N71:N75" si="7">F71+H71+J71+L71</f>
        <v>20.219000000000001</v>
      </c>
      <c r="O71" s="454" t="s">
        <v>161</v>
      </c>
      <c r="P71" s="261"/>
      <c r="Q71" s="40"/>
    </row>
    <row r="72" spans="1:18">
      <c r="A72" s="65" t="s">
        <v>470</v>
      </c>
      <c r="B72" s="684" t="s">
        <v>267</v>
      </c>
      <c r="C72" s="60" t="s">
        <v>153</v>
      </c>
      <c r="D72" s="692" t="s">
        <v>47</v>
      </c>
      <c r="E72" s="12"/>
      <c r="F72" s="455">
        <v>1.1220000000000001</v>
      </c>
      <c r="G72" s="762" t="s">
        <v>161</v>
      </c>
      <c r="H72" s="425">
        <v>2.0960000000000001</v>
      </c>
      <c r="I72" s="762" t="s">
        <v>161</v>
      </c>
      <c r="J72" s="425">
        <v>2.4009999999999998</v>
      </c>
      <c r="K72" s="762" t="s">
        <v>161</v>
      </c>
      <c r="L72" s="425">
        <v>1.47</v>
      </c>
      <c r="M72" s="762" t="s">
        <v>161</v>
      </c>
      <c r="N72" s="667">
        <f t="shared" si="7"/>
        <v>7.0889999999999995</v>
      </c>
      <c r="O72" s="453" t="s">
        <v>161</v>
      </c>
      <c r="P72" s="261"/>
      <c r="Q72" s="40"/>
    </row>
    <row r="73" spans="1:18">
      <c r="A73" s="65" t="s">
        <v>471</v>
      </c>
      <c r="B73" s="684" t="s">
        <v>269</v>
      </c>
      <c r="C73" s="60" t="s">
        <v>153</v>
      </c>
      <c r="D73" s="692" t="s">
        <v>47</v>
      </c>
      <c r="E73" s="12"/>
      <c r="F73" s="763">
        <v>9.8659999999999997</v>
      </c>
      <c r="G73" s="764" t="s">
        <v>161</v>
      </c>
      <c r="H73" s="426">
        <v>17.643000000000001</v>
      </c>
      <c r="I73" s="764" t="s">
        <v>161</v>
      </c>
      <c r="J73" s="426">
        <v>19.821000000000002</v>
      </c>
      <c r="K73" s="764" t="s">
        <v>161</v>
      </c>
      <c r="L73" s="426">
        <v>16.472999999999999</v>
      </c>
      <c r="M73" s="764" t="s">
        <v>161</v>
      </c>
      <c r="N73" s="667">
        <f t="shared" si="7"/>
        <v>63.802999999999997</v>
      </c>
      <c r="O73" s="452" t="s">
        <v>161</v>
      </c>
      <c r="P73" s="261"/>
      <c r="Q73" s="40"/>
    </row>
    <row r="74" spans="1:18">
      <c r="A74" s="65" t="s">
        <v>472</v>
      </c>
      <c r="B74" s="685" t="s">
        <v>271</v>
      </c>
      <c r="C74" s="60" t="s">
        <v>153</v>
      </c>
      <c r="D74" s="692" t="s">
        <v>47</v>
      </c>
      <c r="E74" s="12"/>
      <c r="F74" s="763">
        <v>1.536</v>
      </c>
      <c r="G74" s="764" t="s">
        <v>161</v>
      </c>
      <c r="H74" s="426">
        <v>2.762</v>
      </c>
      <c r="I74" s="764" t="s">
        <v>161</v>
      </c>
      <c r="J74" s="426">
        <v>3.3530000000000002</v>
      </c>
      <c r="K74" s="764" t="s">
        <v>161</v>
      </c>
      <c r="L74" s="426">
        <v>3.286</v>
      </c>
      <c r="M74" s="764" t="s">
        <v>161</v>
      </c>
      <c r="N74" s="667">
        <f t="shared" si="7"/>
        <v>10.936999999999999</v>
      </c>
      <c r="O74" s="452" t="s">
        <v>161</v>
      </c>
      <c r="P74" s="261"/>
      <c r="Q74" s="40"/>
    </row>
    <row r="75" spans="1:18" ht="13.5" thickBot="1">
      <c r="A75" s="1043" t="s">
        <v>473</v>
      </c>
      <c r="B75" s="1044" t="s">
        <v>273</v>
      </c>
      <c r="C75" s="1045" t="s">
        <v>153</v>
      </c>
      <c r="D75" s="1046" t="s">
        <v>164</v>
      </c>
      <c r="E75" s="12"/>
      <c r="F75" s="969">
        <f>F73+F74</f>
        <v>11.401999999999999</v>
      </c>
      <c r="G75" s="765" t="s">
        <v>161</v>
      </c>
      <c r="H75" s="829">
        <f>H73+H74</f>
        <v>20.405000000000001</v>
      </c>
      <c r="I75" s="765" t="s">
        <v>161</v>
      </c>
      <c r="J75" s="829">
        <f>J73+J74</f>
        <v>23.174000000000003</v>
      </c>
      <c r="K75" s="765" t="s">
        <v>161</v>
      </c>
      <c r="L75" s="829">
        <f>L73+L74</f>
        <v>19.759</v>
      </c>
      <c r="M75" s="765" t="s">
        <v>161</v>
      </c>
      <c r="N75" s="968">
        <f t="shared" si="7"/>
        <v>74.740000000000009</v>
      </c>
      <c r="O75" s="286" t="s">
        <v>161</v>
      </c>
      <c r="P75" s="261"/>
      <c r="Q75" s="40"/>
    </row>
    <row r="76" spans="1:18">
      <c r="A76" s="40"/>
    </row>
    <row r="77" spans="1:18" ht="13.5" thickBot="1">
      <c r="A77" s="40"/>
    </row>
    <row r="78" spans="1:18">
      <c r="A78" s="267"/>
      <c r="B78" s="268"/>
      <c r="C78" s="269"/>
      <c r="D78" s="270"/>
    </row>
    <row r="79" spans="1:18">
      <c r="A79" s="489" t="s">
        <v>143</v>
      </c>
      <c r="B79"/>
      <c r="C79" s="1136" t="s">
        <v>213</v>
      </c>
      <c r="D79" s="271"/>
    </row>
    <row r="80" spans="1:18">
      <c r="A80" s="272"/>
      <c r="B80" s="316"/>
      <c r="C80" s="316"/>
      <c r="D80" s="271"/>
    </row>
    <row r="81" spans="1:4">
      <c r="A81" s="489" t="s">
        <v>145</v>
      </c>
      <c r="B81"/>
      <c r="C81" s="1136" t="s">
        <v>474</v>
      </c>
      <c r="D81" s="271"/>
    </row>
    <row r="82" spans="1:4">
      <c r="A82" s="272"/>
      <c r="B82" s="316"/>
      <c r="C82"/>
      <c r="D82" s="271"/>
    </row>
    <row r="83" spans="1:4">
      <c r="A83" s="489" t="s">
        <v>146</v>
      </c>
      <c r="B83" s="316"/>
      <c r="C83" s="1136" t="s">
        <v>144</v>
      </c>
      <c r="D83" s="274"/>
    </row>
    <row r="84" spans="1:4" ht="13.5" thickBot="1">
      <c r="A84" s="275"/>
      <c r="B84" s="276"/>
      <c r="C84" s="277"/>
      <c r="D84" s="278"/>
    </row>
    <row r="85" spans="1:4">
      <c r="A85" s="40"/>
      <c r="B85" s="73"/>
      <c r="C85" s="25"/>
      <c r="D85" s="25"/>
    </row>
    <row r="86" spans="1:4">
      <c r="A86" s="40"/>
      <c r="B86" s="73"/>
      <c r="C86" s="25"/>
      <c r="D86" s="25"/>
    </row>
    <row r="87" spans="1:4">
      <c r="A87" s="40"/>
    </row>
    <row r="88" spans="1:4">
      <c r="A88" s="40"/>
    </row>
    <row r="89" spans="1:4">
      <c r="A89" s="40"/>
    </row>
    <row r="90" spans="1:4">
      <c r="A90" s="40"/>
    </row>
    <row r="91" spans="1:4">
      <c r="A91" s="40"/>
    </row>
    <row r="92" spans="1:4">
      <c r="A92" s="40"/>
    </row>
    <row r="93" spans="1:4">
      <c r="A93" s="40"/>
    </row>
    <row r="94" spans="1:4">
      <c r="A94" s="40"/>
    </row>
    <row r="95" spans="1:4">
      <c r="A95" s="40"/>
    </row>
    <row r="96" spans="1:4">
      <c r="A96" s="40"/>
    </row>
    <row r="97" spans="1:1">
      <c r="A97" s="40"/>
    </row>
    <row r="98" spans="1:1">
      <c r="A98" s="40"/>
    </row>
    <row r="99" spans="1:1">
      <c r="A99" s="40"/>
    </row>
    <row r="100" spans="1:1">
      <c r="A100" s="40"/>
    </row>
    <row r="101" spans="1:1">
      <c r="A101" s="40"/>
    </row>
    <row r="102" spans="1:1">
      <c r="A102" s="40"/>
    </row>
    <row r="103" spans="1:1">
      <c r="A103" s="40"/>
    </row>
    <row r="104" spans="1:1">
      <c r="A104" s="40"/>
    </row>
    <row r="105" spans="1:1">
      <c r="A105" s="40"/>
    </row>
    <row r="106" spans="1:1">
      <c r="A106" s="40"/>
    </row>
    <row r="107" spans="1:1">
      <c r="A107" s="40"/>
    </row>
    <row r="108" spans="1:1">
      <c r="A108" s="40"/>
    </row>
    <row r="109" spans="1:1">
      <c r="A109" s="40"/>
    </row>
    <row r="110" spans="1:1">
      <c r="A110" s="40"/>
    </row>
    <row r="111" spans="1:1">
      <c r="A111" s="40"/>
    </row>
    <row r="112" spans="1:1">
      <c r="A112" s="40"/>
    </row>
    <row r="113" spans="1:1">
      <c r="A113" s="40"/>
    </row>
    <row r="114" spans="1:1">
      <c r="A114" s="40"/>
    </row>
    <row r="115" spans="1:1">
      <c r="A115" s="40"/>
    </row>
    <row r="116" spans="1:1">
      <c r="A116" s="40"/>
    </row>
    <row r="117" spans="1:1">
      <c r="A117" s="40"/>
    </row>
    <row r="118" spans="1:1">
      <c r="A118" s="40"/>
    </row>
    <row r="119" spans="1:1">
      <c r="A119" s="40"/>
    </row>
    <row r="120" spans="1:1">
      <c r="A120" s="40"/>
    </row>
    <row r="121" spans="1:1">
      <c r="A121" s="40"/>
    </row>
    <row r="122" spans="1:1">
      <c r="A122" s="40"/>
    </row>
    <row r="123" spans="1:1">
      <c r="A123" s="40"/>
    </row>
    <row r="124" spans="1:1">
      <c r="A124" s="40"/>
    </row>
    <row r="125" spans="1:1">
      <c r="A125" s="40"/>
    </row>
    <row r="126" spans="1:1">
      <c r="A126" s="40"/>
    </row>
    <row r="127" spans="1:1">
      <c r="A127" s="40"/>
    </row>
    <row r="128" spans="1:1">
      <c r="A128" s="40"/>
    </row>
    <row r="129" spans="1:1">
      <c r="A129" s="40"/>
    </row>
    <row r="130" spans="1:1">
      <c r="A130" s="40"/>
    </row>
    <row r="131" spans="1:1">
      <c r="A131" s="40"/>
    </row>
    <row r="132" spans="1:1">
      <c r="A132" s="40"/>
    </row>
    <row r="133" spans="1:1">
      <c r="A133" s="40"/>
    </row>
    <row r="134" spans="1:1">
      <c r="A134" s="40"/>
    </row>
    <row r="135" spans="1:1">
      <c r="A135" s="40"/>
    </row>
    <row r="136" spans="1:1">
      <c r="A136" s="40"/>
    </row>
    <row r="137" spans="1:1">
      <c r="A137" s="40"/>
    </row>
    <row r="138" spans="1:1">
      <c r="A138" s="40"/>
    </row>
    <row r="139" spans="1:1">
      <c r="A139" s="40"/>
    </row>
    <row r="140" spans="1:1">
      <c r="A140" s="40"/>
    </row>
    <row r="141" spans="1:1">
      <c r="A141" s="40"/>
    </row>
    <row r="142" spans="1:1">
      <c r="A142" s="40"/>
    </row>
    <row r="143" spans="1:1">
      <c r="A143" s="40"/>
    </row>
    <row r="144" spans="1:1">
      <c r="A144" s="40"/>
    </row>
    <row r="145" spans="1:1">
      <c r="A145" s="40"/>
    </row>
    <row r="146" spans="1:1">
      <c r="A146" s="40"/>
    </row>
    <row r="147" spans="1:1">
      <c r="A147" s="40"/>
    </row>
    <row r="148" spans="1:1">
      <c r="A148" s="40"/>
    </row>
    <row r="149" spans="1:1">
      <c r="A149" s="40"/>
    </row>
    <row r="150" spans="1:1">
      <c r="A150" s="40"/>
    </row>
    <row r="151" spans="1:1">
      <c r="A151" s="40"/>
    </row>
    <row r="152" spans="1:1">
      <c r="A152" s="40"/>
    </row>
    <row r="153" spans="1:1">
      <c r="A153" s="40"/>
    </row>
    <row r="154" spans="1:1">
      <c r="A154" s="40"/>
    </row>
    <row r="155" spans="1:1">
      <c r="A155" s="40"/>
    </row>
    <row r="156" spans="1:1">
      <c r="A156" s="40"/>
    </row>
    <row r="157" spans="1:1">
      <c r="A157" s="40"/>
    </row>
    <row r="158" spans="1:1">
      <c r="A158" s="40"/>
    </row>
    <row r="159" spans="1:1">
      <c r="A159" s="40"/>
    </row>
    <row r="160" spans="1:1">
      <c r="A160" s="40"/>
    </row>
    <row r="161" spans="1:1">
      <c r="A161" s="40"/>
    </row>
    <row r="162" spans="1:1">
      <c r="A162" s="40"/>
    </row>
    <row r="163" spans="1:1">
      <c r="A163" s="40"/>
    </row>
    <row r="164" spans="1:1">
      <c r="A164" s="40"/>
    </row>
    <row r="165" spans="1:1">
      <c r="A165" s="40"/>
    </row>
    <row r="166" spans="1:1">
      <c r="A166" s="40"/>
    </row>
    <row r="167" spans="1:1">
      <c r="A167" s="40"/>
    </row>
    <row r="168" spans="1:1">
      <c r="A168" s="40"/>
    </row>
    <row r="169" spans="1:1">
      <c r="A169" s="40"/>
    </row>
    <row r="170" spans="1:1">
      <c r="A170" s="40"/>
    </row>
    <row r="171" spans="1:1">
      <c r="A171" s="40"/>
    </row>
    <row r="172" spans="1:1">
      <c r="A172" s="40"/>
    </row>
    <row r="173" spans="1:1">
      <c r="A173" s="40"/>
    </row>
    <row r="174" spans="1:1">
      <c r="A174" s="40"/>
    </row>
    <row r="175" spans="1:1">
      <c r="A175" s="40"/>
    </row>
    <row r="176" spans="1:1">
      <c r="A176" s="40"/>
    </row>
    <row r="177" spans="1:1">
      <c r="A177" s="40"/>
    </row>
    <row r="178" spans="1:1">
      <c r="A178" s="40"/>
    </row>
    <row r="179" spans="1:1">
      <c r="A179" s="40"/>
    </row>
    <row r="180" spans="1:1">
      <c r="A180" s="40"/>
    </row>
    <row r="181" spans="1:1">
      <c r="A181" s="40"/>
    </row>
    <row r="182" spans="1:1">
      <c r="A182" s="40"/>
    </row>
    <row r="183" spans="1:1">
      <c r="A183" s="40"/>
    </row>
    <row r="184" spans="1:1">
      <c r="A184" s="40"/>
    </row>
    <row r="185" spans="1:1">
      <c r="A185" s="40"/>
    </row>
    <row r="186" spans="1:1">
      <c r="A186" s="40"/>
    </row>
    <row r="187" spans="1:1">
      <c r="A187" s="40"/>
    </row>
    <row r="188" spans="1:1">
      <c r="A188" s="40"/>
    </row>
    <row r="189" spans="1:1">
      <c r="A189" s="40"/>
    </row>
    <row r="190" spans="1:1">
      <c r="A190" s="40"/>
    </row>
    <row r="191" spans="1:1">
      <c r="A191" s="40"/>
    </row>
    <row r="192" spans="1:1">
      <c r="A192" s="40"/>
    </row>
    <row r="193" spans="1:1">
      <c r="A193" s="40"/>
    </row>
    <row r="194" spans="1:1">
      <c r="A194" s="40"/>
    </row>
    <row r="195" spans="1:1">
      <c r="A195" s="40"/>
    </row>
    <row r="196" spans="1:1">
      <c r="A196" s="40"/>
    </row>
    <row r="197" spans="1:1">
      <c r="A197" s="40"/>
    </row>
    <row r="198" spans="1:1">
      <c r="A198" s="40"/>
    </row>
    <row r="199" spans="1:1">
      <c r="A199" s="40"/>
    </row>
    <row r="200" spans="1:1">
      <c r="A200" s="40"/>
    </row>
    <row r="201" spans="1:1">
      <c r="A201" s="40"/>
    </row>
    <row r="202" spans="1:1">
      <c r="A202" s="40"/>
    </row>
    <row r="203" spans="1:1">
      <c r="A203" s="40"/>
    </row>
    <row r="204" spans="1:1">
      <c r="A204" s="40"/>
    </row>
    <row r="205" spans="1:1">
      <c r="A205" s="40"/>
    </row>
    <row r="206" spans="1:1">
      <c r="A206" s="40"/>
    </row>
    <row r="207" spans="1:1">
      <c r="A207" s="40"/>
    </row>
    <row r="208" spans="1:1">
      <c r="A208" s="40"/>
    </row>
    <row r="209" spans="1:1">
      <c r="A209" s="40"/>
    </row>
    <row r="210" spans="1:1">
      <c r="A210" s="40"/>
    </row>
    <row r="211" spans="1:1">
      <c r="A211" s="40"/>
    </row>
    <row r="212" spans="1:1">
      <c r="A212" s="40"/>
    </row>
    <row r="213" spans="1:1">
      <c r="A213" s="40"/>
    </row>
    <row r="214" spans="1:1">
      <c r="A214" s="40"/>
    </row>
    <row r="215" spans="1:1">
      <c r="A215" s="40"/>
    </row>
    <row r="216" spans="1:1">
      <c r="A216" s="40"/>
    </row>
    <row r="217" spans="1:1">
      <c r="A217" s="40"/>
    </row>
    <row r="218" spans="1:1">
      <c r="A218" s="40"/>
    </row>
    <row r="219" spans="1:1">
      <c r="A219" s="40"/>
    </row>
    <row r="220" spans="1:1">
      <c r="A220" s="40"/>
    </row>
    <row r="221" spans="1:1">
      <c r="A221" s="40"/>
    </row>
    <row r="222" spans="1:1">
      <c r="A222" s="40"/>
    </row>
    <row r="223" spans="1:1">
      <c r="A223" s="40"/>
    </row>
    <row r="224" spans="1:1">
      <c r="A224" s="40"/>
    </row>
    <row r="225" spans="1:1">
      <c r="A225" s="40"/>
    </row>
    <row r="226" spans="1:1">
      <c r="A226" s="40"/>
    </row>
    <row r="227" spans="1:1">
      <c r="A227" s="40"/>
    </row>
    <row r="228" spans="1:1">
      <c r="A228" s="40"/>
    </row>
    <row r="229" spans="1:1">
      <c r="A229" s="40"/>
    </row>
    <row r="230" spans="1:1">
      <c r="A230" s="40"/>
    </row>
    <row r="231" spans="1:1">
      <c r="A231" s="40"/>
    </row>
    <row r="232" spans="1:1">
      <c r="A232" s="40"/>
    </row>
    <row r="233" spans="1:1">
      <c r="A233" s="40"/>
    </row>
    <row r="234" spans="1:1">
      <c r="A234" s="40"/>
    </row>
    <row r="235" spans="1:1">
      <c r="A235" s="40"/>
    </row>
    <row r="236" spans="1:1">
      <c r="A236" s="40"/>
    </row>
    <row r="237" spans="1:1">
      <c r="A237" s="40"/>
    </row>
  </sheetData>
  <mergeCells count="15">
    <mergeCell ref="F15:G15"/>
    <mergeCell ref="H15:I15"/>
    <mergeCell ref="J15:K15"/>
    <mergeCell ref="L15:M15"/>
    <mergeCell ref="F11:G11"/>
    <mergeCell ref="H11:I11"/>
    <mergeCell ref="J11:K11"/>
    <mergeCell ref="L11:M11"/>
    <mergeCell ref="N11:O11"/>
    <mergeCell ref="N9:O9"/>
    <mergeCell ref="F9:G9"/>
    <mergeCell ref="H9:I9"/>
    <mergeCell ref="J9:K9"/>
    <mergeCell ref="L9:M9"/>
    <mergeCell ref="F10:O10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59" orientation="landscape" r:id="rId1"/>
  <headerFooter alignWithMargins="0">
    <oddFooter>&amp;L&amp;1#&amp;"Arial"&amp;11&amp;K000000SW Internal Commercial</oddFooter>
  </headerFooter>
  <ignoredErrors>
    <ignoredError sqref="C16:C17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Y252"/>
  <sheetViews>
    <sheetView zoomScaleNormal="100" workbookViewId="0">
      <selection sqref="A1:XFD1048576"/>
    </sheetView>
  </sheetViews>
  <sheetFormatPr defaultColWidth="9.26953125" defaultRowHeight="13"/>
  <cols>
    <col min="1" max="1" width="13.81640625" style="23" customWidth="1"/>
    <col min="2" max="2" width="54" style="23" customWidth="1"/>
    <col min="3" max="3" width="11.453125" style="23" customWidth="1"/>
    <col min="4" max="4" width="6.54296875" style="23" customWidth="1"/>
    <col min="5" max="5" width="1.7265625" style="23" customWidth="1"/>
    <col min="6" max="6" width="14.54296875" style="23" bestFit="1" customWidth="1"/>
    <col min="7" max="7" width="6.81640625" style="23" customWidth="1"/>
    <col min="8" max="8" width="12.7265625" style="23" customWidth="1"/>
    <col min="9" max="9" width="6.81640625" style="23" customWidth="1"/>
    <col min="10" max="10" width="13.08984375" style="23" customWidth="1"/>
    <col min="11" max="11" width="6.81640625" style="23" customWidth="1"/>
    <col min="12" max="12" width="14" style="23" customWidth="1"/>
    <col min="13" max="13" width="6.81640625" style="23" customWidth="1"/>
    <col min="14" max="14" width="12.1796875" style="23" customWidth="1"/>
    <col min="15" max="15" width="6.81640625" style="23" customWidth="1"/>
    <col min="16" max="16" width="12.7265625" style="23" customWidth="1"/>
    <col min="17" max="17" width="6.81640625" style="23" customWidth="1"/>
    <col min="18" max="18" width="12.7265625" style="23" customWidth="1"/>
    <col min="19" max="19" width="6.81640625" style="23" customWidth="1"/>
    <col min="20" max="20" width="13.54296875" style="23" customWidth="1"/>
    <col min="21" max="21" width="6.81640625" style="23" customWidth="1"/>
    <col min="22" max="22" width="12.7265625" style="23" customWidth="1"/>
    <col min="23" max="23" width="6.81640625" style="23" customWidth="1"/>
    <col min="24" max="24" width="12.7265625" style="23" customWidth="1"/>
    <col min="25" max="25" width="6.81640625" style="23" customWidth="1"/>
    <col min="26" max="26" width="12.7265625" style="23" customWidth="1"/>
    <col min="27" max="27" width="6.81640625" style="23" customWidth="1"/>
    <col min="28" max="28" width="13.7265625" style="23" customWidth="1"/>
    <col min="29" max="29" width="6.7265625" style="23" customWidth="1"/>
    <col min="30" max="30" width="9" style="258" customWidth="1"/>
    <col min="31" max="32" width="9" style="23" customWidth="1"/>
    <col min="33" max="16384" width="9.26953125" style="23"/>
  </cols>
  <sheetData>
    <row r="1" spans="1:51" s="36" customFormat="1" ht="20">
      <c r="A1" s="34" t="s">
        <v>0</v>
      </c>
      <c r="B1" s="35"/>
      <c r="AD1" s="257"/>
    </row>
    <row r="2" spans="1:51" s="36" customFormat="1" ht="20">
      <c r="A2" s="1027"/>
      <c r="B2" s="1028"/>
      <c r="AD2" s="257"/>
    </row>
    <row r="3" spans="1:51" s="36" customFormat="1" ht="20.5" customHeight="1">
      <c r="A3" s="1029" t="s">
        <v>1</v>
      </c>
      <c r="B3" s="1030"/>
      <c r="C3" s="1032"/>
      <c r="D3" s="1032"/>
      <c r="E3" s="1032"/>
      <c r="F3" s="1032"/>
      <c r="G3" s="1032"/>
      <c r="H3" s="1032"/>
      <c r="AD3" s="257"/>
    </row>
    <row r="4" spans="1:51" s="36" customFormat="1" ht="15.65" customHeight="1">
      <c r="A4" s="34"/>
      <c r="B4" s="35"/>
      <c r="AD4" s="257"/>
    </row>
    <row r="5" spans="1:51" s="12" customFormat="1" ht="15.65" customHeight="1" thickBot="1">
      <c r="A5" s="53"/>
      <c r="B5" s="39"/>
      <c r="N5" s="36"/>
      <c r="O5" s="36"/>
      <c r="P5" s="36"/>
      <c r="Q5" s="36"/>
      <c r="R5" s="36"/>
      <c r="S5" s="36"/>
      <c r="AD5" s="258"/>
    </row>
    <row r="6" spans="1:51" ht="20">
      <c r="A6" s="776" t="s">
        <v>2</v>
      </c>
      <c r="B6" s="44"/>
      <c r="C6" s="29"/>
      <c r="D6" s="29"/>
      <c r="E6" s="29"/>
      <c r="F6" s="29"/>
      <c r="G6" s="30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I6" s="12"/>
      <c r="AJ6" s="12"/>
      <c r="AK6" s="12"/>
      <c r="AL6" s="12"/>
      <c r="AM6" s="12"/>
      <c r="AN6" s="12"/>
      <c r="AO6" s="12"/>
      <c r="AQ6" s="12"/>
      <c r="AR6" s="12"/>
      <c r="AS6" s="12"/>
      <c r="AT6" s="12"/>
      <c r="AU6" s="12"/>
      <c r="AV6" s="12"/>
      <c r="AW6" s="12"/>
      <c r="AX6" s="12"/>
      <c r="AY6" s="12"/>
    </row>
    <row r="7" spans="1:51" ht="20.5" thickBot="1">
      <c r="A7" s="777" t="s">
        <v>475</v>
      </c>
      <c r="B7" s="31"/>
      <c r="C7" s="32"/>
      <c r="D7" s="32"/>
      <c r="E7" s="32"/>
      <c r="F7" s="32"/>
      <c r="G7" s="33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I7" s="12"/>
      <c r="AJ7" s="12"/>
      <c r="AK7" s="12"/>
      <c r="AL7" s="12"/>
      <c r="AM7" s="12"/>
      <c r="AN7" s="12"/>
      <c r="AO7" s="12"/>
      <c r="AQ7" s="12"/>
      <c r="AR7" s="12"/>
      <c r="AS7" s="12"/>
      <c r="AT7" s="12"/>
      <c r="AU7" s="12"/>
      <c r="AV7" s="12"/>
      <c r="AW7" s="12"/>
      <c r="AX7" s="12"/>
      <c r="AY7" s="12"/>
    </row>
    <row r="8" spans="1:51">
      <c r="AI8" s="12"/>
    </row>
    <row r="9" spans="1:51" ht="13.5" thickBot="1">
      <c r="F9" s="1331">
        <v>10</v>
      </c>
      <c r="G9" s="1332"/>
      <c r="H9" s="1331">
        <v>20</v>
      </c>
      <c r="I9" s="1332"/>
      <c r="J9" s="1331">
        <v>30</v>
      </c>
      <c r="K9" s="1332"/>
      <c r="L9" s="1331">
        <v>40</v>
      </c>
      <c r="M9" s="1332"/>
      <c r="N9" s="1331">
        <v>50</v>
      </c>
      <c r="O9" s="1332"/>
      <c r="P9" s="1331">
        <v>60</v>
      </c>
      <c r="Q9" s="1332"/>
      <c r="R9" s="1331">
        <v>70</v>
      </c>
      <c r="S9" s="1332"/>
      <c r="T9" s="1331">
        <v>80</v>
      </c>
      <c r="U9" s="1332"/>
      <c r="V9" s="1331">
        <v>90</v>
      </c>
      <c r="W9" s="1332"/>
      <c r="X9" s="1331">
        <v>100</v>
      </c>
      <c r="Y9" s="1332"/>
      <c r="Z9" s="1331">
        <v>110</v>
      </c>
      <c r="AA9" s="1332"/>
      <c r="AB9" s="1331">
        <v>199</v>
      </c>
      <c r="AC9" s="1332"/>
      <c r="AI9" s="12"/>
    </row>
    <row r="10" spans="1:51" s="1" customFormat="1" ht="17.5" customHeight="1">
      <c r="A10" s="491" t="s">
        <v>4</v>
      </c>
      <c r="B10" s="492" t="s">
        <v>5</v>
      </c>
      <c r="C10" s="7" t="s">
        <v>6</v>
      </c>
      <c r="D10" s="8" t="s">
        <v>7</v>
      </c>
      <c r="E10" s="12"/>
      <c r="F10" s="1354" t="s">
        <v>476</v>
      </c>
      <c r="G10" s="1355"/>
      <c r="H10" s="1355"/>
      <c r="I10" s="1355"/>
      <c r="J10" s="1355"/>
      <c r="K10" s="1355"/>
      <c r="L10" s="1355"/>
      <c r="M10" s="1355"/>
      <c r="N10" s="1355"/>
      <c r="O10" s="1355"/>
      <c r="P10" s="1355"/>
      <c r="Q10" s="1355"/>
      <c r="R10" s="1355"/>
      <c r="S10" s="1355"/>
      <c r="T10" s="1355"/>
      <c r="U10" s="1355"/>
      <c r="V10" s="1355"/>
      <c r="W10" s="1355"/>
      <c r="X10" s="1355"/>
      <c r="Y10" s="1355"/>
      <c r="Z10" s="1355"/>
      <c r="AA10" s="1356"/>
      <c r="AB10" s="980" t="s">
        <v>17</v>
      </c>
      <c r="AC10" s="986"/>
      <c r="AD10" s="258"/>
      <c r="AE10" s="23"/>
      <c r="AF10" s="23"/>
      <c r="AG10" s="23"/>
      <c r="AH10" s="23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</row>
    <row r="11" spans="1:51" s="1" customFormat="1" ht="15.5" customHeight="1">
      <c r="A11" s="493" t="s">
        <v>18</v>
      </c>
      <c r="B11" s="494"/>
      <c r="C11" s="495"/>
      <c r="D11" s="496" t="s">
        <v>19</v>
      </c>
      <c r="E11" s="12"/>
      <c r="F11" s="1276"/>
      <c r="G11" s="1353"/>
      <c r="H11" s="1357"/>
      <c r="I11" s="1358"/>
      <c r="J11" s="1247"/>
      <c r="K11" s="1248"/>
      <c r="L11" s="1247"/>
      <c r="M11" s="1248"/>
      <c r="N11" s="1250"/>
      <c r="O11" s="1251"/>
      <c r="P11" s="1251"/>
      <c r="Q11" s="1251"/>
      <c r="R11" s="1251"/>
      <c r="S11" s="1251"/>
      <c r="T11" s="1251"/>
      <c r="U11" s="1249"/>
      <c r="V11" s="1250"/>
      <c r="W11" s="1251"/>
      <c r="X11" s="1251"/>
      <c r="Y11" s="1251"/>
      <c r="Z11" s="1251"/>
      <c r="AA11" s="1249"/>
      <c r="AB11" s="1359"/>
      <c r="AC11" s="1360"/>
      <c r="AD11" s="258"/>
      <c r="AE11" s="23"/>
      <c r="AF11" s="23"/>
      <c r="AG11" s="23"/>
      <c r="AH11" s="23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</row>
    <row r="12" spans="1:51" s="1" customFormat="1" ht="31.5" customHeight="1" thickBot="1">
      <c r="A12" s="499"/>
      <c r="B12" s="4"/>
      <c r="C12" s="5"/>
      <c r="D12" s="6"/>
      <c r="E12" s="12"/>
      <c r="F12" s="1253" t="s">
        <v>479</v>
      </c>
      <c r="G12" s="1254" t="s">
        <v>20</v>
      </c>
      <c r="H12" s="1255" t="s">
        <v>84</v>
      </c>
      <c r="I12" s="1256" t="s">
        <v>20</v>
      </c>
      <c r="J12" s="1252" t="s">
        <v>477</v>
      </c>
      <c r="K12" s="1257" t="s">
        <v>20</v>
      </c>
      <c r="L12" s="1252" t="s">
        <v>478</v>
      </c>
      <c r="M12" s="1257" t="s">
        <v>20</v>
      </c>
      <c r="N12" s="1258" t="s">
        <v>90</v>
      </c>
      <c r="O12" s="1259" t="s">
        <v>20</v>
      </c>
      <c r="P12" s="1260" t="s">
        <v>92</v>
      </c>
      <c r="Q12" s="1259" t="s">
        <v>20</v>
      </c>
      <c r="R12" s="1260" t="s">
        <v>94</v>
      </c>
      <c r="S12" s="1259" t="s">
        <v>20</v>
      </c>
      <c r="T12" s="1261" t="s">
        <v>96</v>
      </c>
      <c r="U12" s="1254" t="s">
        <v>20</v>
      </c>
      <c r="V12" s="1262" t="s">
        <v>480</v>
      </c>
      <c r="W12" s="1259" t="s">
        <v>20</v>
      </c>
      <c r="X12" s="1263" t="s">
        <v>481</v>
      </c>
      <c r="Y12" s="1259" t="s">
        <v>20</v>
      </c>
      <c r="Z12" s="1264" t="s">
        <v>482</v>
      </c>
      <c r="AA12" s="1254" t="s">
        <v>20</v>
      </c>
      <c r="AB12" s="988"/>
      <c r="AC12" s="1266" t="s">
        <v>20</v>
      </c>
      <c r="AD12" s="258"/>
      <c r="AE12" s="246"/>
      <c r="AF12" s="23"/>
      <c r="AG12" s="23"/>
      <c r="AH12" s="23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</row>
    <row r="13" spans="1:51" s="1" customFormat="1" ht="7.15" customHeight="1" thickBot="1">
      <c r="A13" s="12"/>
      <c r="B13" s="500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258"/>
      <c r="AE13" s="23"/>
      <c r="AF13" s="23"/>
      <c r="AG13" s="23"/>
      <c r="AH13" s="23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</row>
    <row r="14" spans="1:51" s="1" customFormat="1" ht="18.5" thickBot="1">
      <c r="A14" s="513"/>
      <c r="B14" s="669" t="s">
        <v>483</v>
      </c>
      <c r="C14" s="670" t="s">
        <v>21</v>
      </c>
      <c r="D14" s="10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260"/>
      <c r="AE14" s="23"/>
      <c r="AF14" s="23"/>
      <c r="AG14" s="23"/>
      <c r="AH14" s="23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</row>
    <row r="15" spans="1:51" s="1" customFormat="1">
      <c r="A15" s="521" t="s">
        <v>484</v>
      </c>
      <c r="B15" s="671" t="s">
        <v>485</v>
      </c>
      <c r="C15" s="516" t="s">
        <v>105</v>
      </c>
      <c r="D15" s="672" t="s">
        <v>47</v>
      </c>
      <c r="E15" s="12" t="s">
        <v>21</v>
      </c>
      <c r="F15" s="478">
        <v>966</v>
      </c>
      <c r="G15" s="472" t="s">
        <v>52</v>
      </c>
      <c r="H15" s="478">
        <v>3</v>
      </c>
      <c r="I15" s="472" t="s">
        <v>52</v>
      </c>
      <c r="J15" s="478">
        <v>9</v>
      </c>
      <c r="K15" s="828" t="s">
        <v>52</v>
      </c>
      <c r="L15" s="1065">
        <v>101</v>
      </c>
      <c r="M15" s="472" t="s">
        <v>52</v>
      </c>
      <c r="N15" s="462">
        <v>8</v>
      </c>
      <c r="O15" s="459" t="s">
        <v>52</v>
      </c>
      <c r="P15" s="464">
        <v>1</v>
      </c>
      <c r="Q15" s="459" t="s">
        <v>52</v>
      </c>
      <c r="R15" s="464">
        <v>9</v>
      </c>
      <c r="S15" s="459" t="s">
        <v>52</v>
      </c>
      <c r="T15" s="464">
        <v>1</v>
      </c>
      <c r="U15" s="456" t="s">
        <v>52</v>
      </c>
      <c r="V15" s="478">
        <v>0</v>
      </c>
      <c r="W15" s="459" t="s">
        <v>160</v>
      </c>
      <c r="X15" s="464">
        <v>0</v>
      </c>
      <c r="Y15" s="459" t="s">
        <v>160</v>
      </c>
      <c r="Z15" s="464">
        <v>5</v>
      </c>
      <c r="AA15" s="457" t="s">
        <v>52</v>
      </c>
      <c r="AB15" s="708">
        <f>F15+H15+J15+L15+N15+P15+R15+T15+V15+X15+Z15</f>
        <v>1103</v>
      </c>
      <c r="AC15" s="831" t="s">
        <v>52</v>
      </c>
      <c r="AD15" s="262"/>
      <c r="AE15" s="40"/>
      <c r="AF15" s="23"/>
      <c r="AG15" s="23"/>
      <c r="AH15" s="23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</row>
    <row r="16" spans="1:51" s="1" customFormat="1">
      <c r="A16" s="521" t="s">
        <v>486</v>
      </c>
      <c r="B16" s="706" t="s">
        <v>487</v>
      </c>
      <c r="C16" s="506" t="s">
        <v>105</v>
      </c>
      <c r="D16" s="709" t="s">
        <v>47</v>
      </c>
      <c r="E16" s="12"/>
      <c r="F16" s="797">
        <v>114</v>
      </c>
      <c r="G16" s="290" t="s">
        <v>52</v>
      </c>
      <c r="H16" s="797">
        <v>8</v>
      </c>
      <c r="I16" s="290" t="s">
        <v>52</v>
      </c>
      <c r="J16" s="797">
        <v>20</v>
      </c>
      <c r="K16" s="1072" t="s">
        <v>52</v>
      </c>
      <c r="L16" s="1066">
        <v>47</v>
      </c>
      <c r="M16" s="290" t="s">
        <v>52</v>
      </c>
      <c r="N16" s="463">
        <v>5</v>
      </c>
      <c r="O16" s="460" t="s">
        <v>52</v>
      </c>
      <c r="P16" s="480">
        <v>3</v>
      </c>
      <c r="Q16" s="460" t="s">
        <v>52</v>
      </c>
      <c r="R16" s="480">
        <v>11</v>
      </c>
      <c r="S16" s="460" t="s">
        <v>52</v>
      </c>
      <c r="T16" s="480">
        <v>3</v>
      </c>
      <c r="U16" s="461" t="s">
        <v>52</v>
      </c>
      <c r="V16" s="797">
        <v>0</v>
      </c>
      <c r="W16" s="460" t="s">
        <v>160</v>
      </c>
      <c r="X16" s="480">
        <v>0</v>
      </c>
      <c r="Y16" s="460" t="s">
        <v>160</v>
      </c>
      <c r="Z16" s="480">
        <v>0</v>
      </c>
      <c r="AA16" s="458" t="s">
        <v>160</v>
      </c>
      <c r="AB16" s="710">
        <f>F16+H16+J16+L16+N16+P16+R16+T16+V16+X16+Z16</f>
        <v>211</v>
      </c>
      <c r="AC16" s="832" t="s">
        <v>52</v>
      </c>
      <c r="AD16" s="262"/>
      <c r="AE16" s="40"/>
      <c r="AF16" s="23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</row>
    <row r="17" spans="1:34" s="1" customFormat="1">
      <c r="A17" s="521" t="s">
        <v>488</v>
      </c>
      <c r="B17" s="711" t="s">
        <v>489</v>
      </c>
      <c r="C17" s="523" t="s">
        <v>105</v>
      </c>
      <c r="D17" s="712" t="s">
        <v>47</v>
      </c>
      <c r="E17" s="12"/>
      <c r="F17" s="479">
        <v>64</v>
      </c>
      <c r="G17" s="387" t="s">
        <v>52</v>
      </c>
      <c r="H17" s="479">
        <v>6</v>
      </c>
      <c r="I17" s="387" t="s">
        <v>52</v>
      </c>
      <c r="J17" s="479">
        <v>24</v>
      </c>
      <c r="K17" s="1073" t="s">
        <v>52</v>
      </c>
      <c r="L17" s="1067">
        <v>42</v>
      </c>
      <c r="M17" s="387" t="s">
        <v>52</v>
      </c>
      <c r="N17" s="470">
        <v>1</v>
      </c>
      <c r="O17" s="473" t="s">
        <v>52</v>
      </c>
      <c r="P17" s="481">
        <v>3</v>
      </c>
      <c r="Q17" s="473" t="s">
        <v>52</v>
      </c>
      <c r="R17" s="481">
        <v>8</v>
      </c>
      <c r="S17" s="473" t="s">
        <v>52</v>
      </c>
      <c r="T17" s="481">
        <v>2</v>
      </c>
      <c r="U17" s="466" t="s">
        <v>52</v>
      </c>
      <c r="V17" s="479">
        <v>0</v>
      </c>
      <c r="W17" s="460" t="s">
        <v>160</v>
      </c>
      <c r="X17" s="481">
        <v>0</v>
      </c>
      <c r="Y17" s="473" t="s">
        <v>160</v>
      </c>
      <c r="Z17" s="481">
        <v>0</v>
      </c>
      <c r="AA17" s="467" t="s">
        <v>160</v>
      </c>
      <c r="AB17" s="710">
        <f t="shared" ref="AB17:AB24" si="0">F17+H17+J17+L17+N17+P17+R17+T17+V17+X17+Z17</f>
        <v>150</v>
      </c>
      <c r="AC17" s="833" t="s">
        <v>52</v>
      </c>
      <c r="AD17" s="262"/>
      <c r="AE17" s="40"/>
      <c r="AF17" s="23"/>
      <c r="AG17" s="12"/>
      <c r="AH17" s="12"/>
    </row>
    <row r="18" spans="1:34" s="1" customFormat="1">
      <c r="A18" s="521" t="s">
        <v>490</v>
      </c>
      <c r="B18" s="711" t="s">
        <v>491</v>
      </c>
      <c r="C18" s="523" t="s">
        <v>105</v>
      </c>
      <c r="D18" s="712" t="s">
        <v>47</v>
      </c>
      <c r="E18" s="12"/>
      <c r="F18" s="479">
        <v>31</v>
      </c>
      <c r="G18" s="387" t="s">
        <v>52</v>
      </c>
      <c r="H18" s="479">
        <v>13</v>
      </c>
      <c r="I18" s="387" t="s">
        <v>52</v>
      </c>
      <c r="J18" s="479">
        <v>36</v>
      </c>
      <c r="K18" s="1073" t="s">
        <v>52</v>
      </c>
      <c r="L18" s="1067">
        <v>65</v>
      </c>
      <c r="M18" s="387" t="s">
        <v>52</v>
      </c>
      <c r="N18" s="470">
        <v>7</v>
      </c>
      <c r="O18" s="473" t="s">
        <v>52</v>
      </c>
      <c r="P18" s="481">
        <v>4</v>
      </c>
      <c r="Q18" s="473" t="s">
        <v>52</v>
      </c>
      <c r="R18" s="481">
        <v>18</v>
      </c>
      <c r="S18" s="473" t="s">
        <v>52</v>
      </c>
      <c r="T18" s="481">
        <v>4</v>
      </c>
      <c r="U18" s="466" t="s">
        <v>52</v>
      </c>
      <c r="V18" s="479">
        <v>0</v>
      </c>
      <c r="W18" s="460" t="s">
        <v>160</v>
      </c>
      <c r="X18" s="481">
        <v>2</v>
      </c>
      <c r="Y18" s="473" t="s">
        <v>52</v>
      </c>
      <c r="Z18" s="481">
        <v>0</v>
      </c>
      <c r="AA18" s="467" t="s">
        <v>160</v>
      </c>
      <c r="AB18" s="710">
        <f t="shared" si="0"/>
        <v>180</v>
      </c>
      <c r="AC18" s="833" t="s">
        <v>52</v>
      </c>
      <c r="AD18" s="262"/>
      <c r="AE18" s="40"/>
      <c r="AF18" s="23"/>
      <c r="AG18" s="12"/>
      <c r="AH18" s="12"/>
    </row>
    <row r="19" spans="1:34" s="1" customFormat="1">
      <c r="A19" s="521" t="s">
        <v>492</v>
      </c>
      <c r="B19" s="711" t="s">
        <v>493</v>
      </c>
      <c r="C19" s="523" t="s">
        <v>105</v>
      </c>
      <c r="D19" s="712" t="s">
        <v>47</v>
      </c>
      <c r="E19" s="12"/>
      <c r="F19" s="479">
        <v>1</v>
      </c>
      <c r="G19" s="387" t="s">
        <v>52</v>
      </c>
      <c r="H19" s="479">
        <v>8</v>
      </c>
      <c r="I19" s="387" t="s">
        <v>52</v>
      </c>
      <c r="J19" s="479">
        <v>47</v>
      </c>
      <c r="K19" s="1073" t="s">
        <v>52</v>
      </c>
      <c r="L19" s="1067">
        <v>38</v>
      </c>
      <c r="M19" s="387" t="s">
        <v>52</v>
      </c>
      <c r="N19" s="470">
        <v>8</v>
      </c>
      <c r="O19" s="473" t="s">
        <v>52</v>
      </c>
      <c r="P19" s="481">
        <v>3</v>
      </c>
      <c r="Q19" s="473" t="s">
        <v>52</v>
      </c>
      <c r="R19" s="481">
        <v>9</v>
      </c>
      <c r="S19" s="473" t="s">
        <v>52</v>
      </c>
      <c r="T19" s="481">
        <v>4</v>
      </c>
      <c r="U19" s="466" t="s">
        <v>52</v>
      </c>
      <c r="V19" s="479">
        <v>8</v>
      </c>
      <c r="W19" s="473" t="s">
        <v>52</v>
      </c>
      <c r="X19" s="481">
        <v>1</v>
      </c>
      <c r="Y19" s="473" t="s">
        <v>52</v>
      </c>
      <c r="Z19" s="481">
        <v>1</v>
      </c>
      <c r="AA19" s="467" t="s">
        <v>160</v>
      </c>
      <c r="AB19" s="710">
        <f t="shared" si="0"/>
        <v>128</v>
      </c>
      <c r="AC19" s="833" t="s">
        <v>52</v>
      </c>
      <c r="AD19" s="262"/>
      <c r="AE19" s="40"/>
      <c r="AF19" s="23"/>
      <c r="AG19" s="12"/>
      <c r="AH19" s="12"/>
    </row>
    <row r="20" spans="1:34" s="1" customFormat="1" ht="13.5" customHeight="1">
      <c r="A20" s="521" t="s">
        <v>494</v>
      </c>
      <c r="B20" s="711" t="s">
        <v>495</v>
      </c>
      <c r="C20" s="523" t="s">
        <v>105</v>
      </c>
      <c r="D20" s="712" t="s">
        <v>47</v>
      </c>
      <c r="E20" s="12"/>
      <c r="F20" s="384">
        <v>0</v>
      </c>
      <c r="G20" s="389" t="s">
        <v>160</v>
      </c>
      <c r="H20" s="384">
        <v>1</v>
      </c>
      <c r="I20" s="389" t="s">
        <v>52</v>
      </c>
      <c r="J20" s="384">
        <v>23</v>
      </c>
      <c r="K20" s="1074" t="s">
        <v>52</v>
      </c>
      <c r="L20" s="1068">
        <v>3</v>
      </c>
      <c r="M20" s="389" t="s">
        <v>52</v>
      </c>
      <c r="N20" s="790">
        <v>5</v>
      </c>
      <c r="O20" s="476" t="s">
        <v>52</v>
      </c>
      <c r="P20" s="484">
        <v>5</v>
      </c>
      <c r="Q20" s="476" t="s">
        <v>52</v>
      </c>
      <c r="R20" s="484">
        <v>3</v>
      </c>
      <c r="S20" s="476" t="s">
        <v>52</v>
      </c>
      <c r="T20" s="484">
        <v>1</v>
      </c>
      <c r="U20" s="289" t="s">
        <v>52</v>
      </c>
      <c r="V20" s="384">
        <v>0</v>
      </c>
      <c r="W20" s="476" t="s">
        <v>160</v>
      </c>
      <c r="X20" s="484">
        <v>0</v>
      </c>
      <c r="Y20" s="476" t="s">
        <v>160</v>
      </c>
      <c r="Z20" s="484">
        <v>0</v>
      </c>
      <c r="AA20" s="436" t="s">
        <v>160</v>
      </c>
      <c r="AB20" s="717">
        <f t="shared" si="0"/>
        <v>41</v>
      </c>
      <c r="AC20" s="834" t="s">
        <v>52</v>
      </c>
      <c r="AD20" s="262"/>
      <c r="AE20" s="40"/>
      <c r="AF20" s="23"/>
      <c r="AG20" s="12"/>
      <c r="AH20" s="12"/>
    </row>
    <row r="21" spans="1:34" s="1" customFormat="1">
      <c r="A21" s="713" t="s">
        <v>496</v>
      </c>
      <c r="B21" s="714" t="s">
        <v>497</v>
      </c>
      <c r="C21" s="715" t="s">
        <v>105</v>
      </c>
      <c r="D21" s="716" t="s">
        <v>47</v>
      </c>
      <c r="E21" s="12"/>
      <c r="F21" s="391">
        <v>0</v>
      </c>
      <c r="G21" s="386" t="s">
        <v>160</v>
      </c>
      <c r="H21" s="391">
        <v>0</v>
      </c>
      <c r="I21" s="386" t="s">
        <v>160</v>
      </c>
      <c r="J21" s="391">
        <v>20</v>
      </c>
      <c r="K21" s="388" t="s">
        <v>52</v>
      </c>
      <c r="L21" s="1069">
        <v>1</v>
      </c>
      <c r="M21" s="386" t="s">
        <v>52</v>
      </c>
      <c r="N21" s="392">
        <v>1</v>
      </c>
      <c r="O21" s="388" t="s">
        <v>52</v>
      </c>
      <c r="P21" s="392">
        <v>2</v>
      </c>
      <c r="Q21" s="388" t="s">
        <v>52</v>
      </c>
      <c r="R21" s="392">
        <v>1</v>
      </c>
      <c r="S21" s="388" t="s">
        <v>52</v>
      </c>
      <c r="T21" s="392">
        <v>0</v>
      </c>
      <c r="U21" s="388" t="s">
        <v>160</v>
      </c>
      <c r="V21" s="391">
        <v>0</v>
      </c>
      <c r="W21" s="388" t="s">
        <v>160</v>
      </c>
      <c r="X21" s="392">
        <v>0</v>
      </c>
      <c r="Y21" s="388" t="s">
        <v>160</v>
      </c>
      <c r="Z21" s="392">
        <v>0</v>
      </c>
      <c r="AA21" s="800" t="s">
        <v>160</v>
      </c>
      <c r="AB21" s="838">
        <f t="shared" si="0"/>
        <v>25</v>
      </c>
      <c r="AC21" s="835" t="s">
        <v>52</v>
      </c>
      <c r="AD21" s="262"/>
      <c r="AE21" s="40"/>
      <c r="AF21" s="23"/>
      <c r="AG21" s="12"/>
      <c r="AH21" s="12"/>
    </row>
    <row r="22" spans="1:34" s="1" customFormat="1">
      <c r="A22" s="521" t="s">
        <v>498</v>
      </c>
      <c r="B22" s="711" t="s">
        <v>499</v>
      </c>
      <c r="C22" s="523" t="s">
        <v>105</v>
      </c>
      <c r="D22" s="712" t="s">
        <v>164</v>
      </c>
      <c r="E22" s="12"/>
      <c r="F22" s="798">
        <f>SUM(F15:F21)</f>
        <v>1176</v>
      </c>
      <c r="G22" s="1131" t="s">
        <v>52</v>
      </c>
      <c r="H22" s="798">
        <f>SUM(H15:H21)</f>
        <v>39</v>
      </c>
      <c r="I22" s="1131" t="s">
        <v>52</v>
      </c>
      <c r="J22" s="798">
        <f>SUM(J15:J21)</f>
        <v>179</v>
      </c>
      <c r="K22" s="1245" t="s">
        <v>52</v>
      </c>
      <c r="L22" s="1070">
        <f>SUM(L15:L21)</f>
        <v>297</v>
      </c>
      <c r="M22" s="1131" t="s">
        <v>52</v>
      </c>
      <c r="N22" s="779">
        <f>SUM(N15:N21)</f>
        <v>35</v>
      </c>
      <c r="O22" s="1245" t="s">
        <v>52</v>
      </c>
      <c r="P22" s="1070">
        <f>SUM(P15:P21)</f>
        <v>21</v>
      </c>
      <c r="Q22" s="1245" t="s">
        <v>52</v>
      </c>
      <c r="R22" s="1070">
        <f>SUM(R15:R21)</f>
        <v>59</v>
      </c>
      <c r="S22" s="1245" t="s">
        <v>52</v>
      </c>
      <c r="T22" s="1070">
        <f>SUM(T15:T21)</f>
        <v>15</v>
      </c>
      <c r="U22" s="1131" t="s">
        <v>52</v>
      </c>
      <c r="V22" s="798">
        <f>SUM(V15:V21)</f>
        <v>8</v>
      </c>
      <c r="W22" s="1245" t="s">
        <v>52</v>
      </c>
      <c r="X22" s="1070">
        <f>SUM(X15:X21)</f>
        <v>3</v>
      </c>
      <c r="Y22" s="1245" t="s">
        <v>52</v>
      </c>
      <c r="Z22" s="1070">
        <f>SUM(Z15:Z21)</f>
        <v>6</v>
      </c>
      <c r="AA22" s="1131" t="s">
        <v>52</v>
      </c>
      <c r="AB22" s="838">
        <f>SUM(AB15:AB21)</f>
        <v>1838</v>
      </c>
      <c r="AC22" s="836" t="s">
        <v>52</v>
      </c>
      <c r="AD22" s="262"/>
      <c r="AE22" s="40"/>
      <c r="AF22" s="23"/>
      <c r="AG22" s="12"/>
      <c r="AH22" s="12"/>
    </row>
    <row r="23" spans="1:34" s="1" customFormat="1">
      <c r="A23" s="521" t="s">
        <v>500</v>
      </c>
      <c r="B23" s="711" t="s">
        <v>501</v>
      </c>
      <c r="C23" s="523" t="s">
        <v>105</v>
      </c>
      <c r="D23" s="712" t="s">
        <v>47</v>
      </c>
      <c r="E23" s="12"/>
      <c r="F23" s="391">
        <v>0</v>
      </c>
      <c r="G23" s="386" t="s">
        <v>160</v>
      </c>
      <c r="H23" s="391">
        <v>0</v>
      </c>
      <c r="I23" s="386" t="s">
        <v>160</v>
      </c>
      <c r="J23" s="391">
        <v>12</v>
      </c>
      <c r="K23" s="388" t="s">
        <v>49</v>
      </c>
      <c r="L23" s="1069">
        <v>24</v>
      </c>
      <c r="M23" s="386" t="s">
        <v>49</v>
      </c>
      <c r="N23" s="392">
        <v>3</v>
      </c>
      <c r="O23" s="388" t="s">
        <v>49</v>
      </c>
      <c r="P23" s="392">
        <v>0</v>
      </c>
      <c r="Q23" s="388" t="s">
        <v>160</v>
      </c>
      <c r="R23" s="392">
        <v>4</v>
      </c>
      <c r="S23" s="388" t="s">
        <v>49</v>
      </c>
      <c r="T23" s="392">
        <v>0</v>
      </c>
      <c r="U23" s="388" t="s">
        <v>160</v>
      </c>
      <c r="V23" s="391">
        <v>0</v>
      </c>
      <c r="W23" s="388" t="s">
        <v>160</v>
      </c>
      <c r="X23" s="392">
        <v>0</v>
      </c>
      <c r="Y23" s="388" t="s">
        <v>160</v>
      </c>
      <c r="Z23" s="392">
        <v>0</v>
      </c>
      <c r="AA23" s="800" t="s">
        <v>160</v>
      </c>
      <c r="AB23" s="838">
        <f t="shared" si="0"/>
        <v>43</v>
      </c>
      <c r="AC23" s="835" t="s">
        <v>49</v>
      </c>
      <c r="AD23" s="262"/>
      <c r="AE23" s="40"/>
      <c r="AF23" s="23"/>
      <c r="AG23" s="12"/>
      <c r="AH23" s="12"/>
    </row>
    <row r="24" spans="1:34" s="1" customFormat="1" ht="13.5" thickBot="1">
      <c r="A24" s="718" t="s">
        <v>502</v>
      </c>
      <c r="B24" s="719" t="s">
        <v>503</v>
      </c>
      <c r="C24" s="720" t="s">
        <v>105</v>
      </c>
      <c r="D24" s="721" t="s">
        <v>47</v>
      </c>
      <c r="E24" s="12"/>
      <c r="F24" s="791">
        <v>0</v>
      </c>
      <c r="G24" s="799" t="s">
        <v>160</v>
      </c>
      <c r="H24" s="791">
        <v>0</v>
      </c>
      <c r="I24" s="799" t="s">
        <v>160</v>
      </c>
      <c r="J24" s="791">
        <v>20</v>
      </c>
      <c r="K24" s="1075" t="s">
        <v>49</v>
      </c>
      <c r="L24" s="1071">
        <v>15</v>
      </c>
      <c r="M24" s="799" t="s">
        <v>49</v>
      </c>
      <c r="N24" s="793">
        <v>10</v>
      </c>
      <c r="O24" s="794" t="s">
        <v>49</v>
      </c>
      <c r="P24" s="795">
        <v>3</v>
      </c>
      <c r="Q24" s="794" t="s">
        <v>49</v>
      </c>
      <c r="R24" s="795">
        <v>12</v>
      </c>
      <c r="S24" s="794" t="s">
        <v>49</v>
      </c>
      <c r="T24" s="795">
        <v>5</v>
      </c>
      <c r="U24" s="796" t="s">
        <v>49</v>
      </c>
      <c r="V24" s="791">
        <v>0</v>
      </c>
      <c r="W24" s="794" t="s">
        <v>160</v>
      </c>
      <c r="X24" s="795">
        <v>0</v>
      </c>
      <c r="Y24" s="794" t="s">
        <v>160</v>
      </c>
      <c r="Z24" s="795">
        <v>0</v>
      </c>
      <c r="AA24" s="792" t="s">
        <v>160</v>
      </c>
      <c r="AB24" s="722">
        <f t="shared" si="0"/>
        <v>65</v>
      </c>
      <c r="AC24" s="837" t="s">
        <v>49</v>
      </c>
      <c r="AD24" s="262"/>
      <c r="AE24" s="40"/>
      <c r="AF24" s="23"/>
      <c r="AG24" s="12"/>
      <c r="AH24" s="12"/>
    </row>
    <row r="25" spans="1:34" s="1" customFormat="1" ht="13.5" thickBot="1">
      <c r="A25" s="11"/>
      <c r="B25" s="12"/>
      <c r="C25" s="11"/>
      <c r="D25" s="11"/>
      <c r="E25" s="12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62"/>
      <c r="AE25" s="23"/>
      <c r="AF25" s="23"/>
      <c r="AG25" s="12"/>
      <c r="AH25" s="12"/>
    </row>
    <row r="26" spans="1:34" s="1" customFormat="1" ht="24.5" customHeight="1" thickBot="1">
      <c r="A26" s="513"/>
      <c r="B26" s="1265" t="s">
        <v>504</v>
      </c>
      <c r="C26" s="670" t="s">
        <v>21</v>
      </c>
      <c r="D26" s="10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351" t="s">
        <v>505</v>
      </c>
      <c r="AC26" s="1352"/>
      <c r="AD26" s="262"/>
      <c r="AE26" s="23"/>
      <c r="AF26" s="23"/>
      <c r="AG26" s="12"/>
      <c r="AH26" s="12"/>
    </row>
    <row r="27" spans="1:34" s="1" customFormat="1" ht="15" customHeight="1">
      <c r="A27" s="521" t="s">
        <v>506</v>
      </c>
      <c r="B27" s="671" t="s">
        <v>485</v>
      </c>
      <c r="C27" s="516" t="s">
        <v>507</v>
      </c>
      <c r="D27" s="672" t="s">
        <v>47</v>
      </c>
      <c r="E27" s="12" t="s">
        <v>21</v>
      </c>
      <c r="F27" s="462">
        <v>1472.56</v>
      </c>
      <c r="G27" s="457" t="s">
        <v>52</v>
      </c>
      <c r="H27" s="462">
        <v>11.11</v>
      </c>
      <c r="I27" s="457" t="s">
        <v>52</v>
      </c>
      <c r="J27" s="478">
        <v>34.75</v>
      </c>
      <c r="K27" s="474" t="s">
        <v>52</v>
      </c>
      <c r="L27" s="483">
        <v>242.95</v>
      </c>
      <c r="M27" s="472" t="s">
        <v>52</v>
      </c>
      <c r="N27" s="1246">
        <v>33.18</v>
      </c>
      <c r="O27" s="459" t="s">
        <v>52</v>
      </c>
      <c r="P27" s="464">
        <v>2.29</v>
      </c>
      <c r="Q27" s="459" t="s">
        <v>52</v>
      </c>
      <c r="R27" s="464">
        <v>31.39</v>
      </c>
      <c r="S27" s="459" t="s">
        <v>52</v>
      </c>
      <c r="T27" s="464">
        <v>5.82</v>
      </c>
      <c r="U27" s="456" t="s">
        <v>52</v>
      </c>
      <c r="V27" s="462">
        <v>0</v>
      </c>
      <c r="W27" s="459" t="s">
        <v>160</v>
      </c>
      <c r="X27" s="464">
        <v>0</v>
      </c>
      <c r="Y27" s="459" t="s">
        <v>160</v>
      </c>
      <c r="Z27" s="464">
        <v>10.29</v>
      </c>
      <c r="AA27" s="457" t="s">
        <v>52</v>
      </c>
      <c r="AB27" s="843">
        <f>H27+J27+L27+N27+P27+R27+T27+V27+X27+Z27</f>
        <v>371.78000000000003</v>
      </c>
      <c r="AC27" s="839" t="s">
        <v>52</v>
      </c>
      <c r="AD27" s="262"/>
      <c r="AE27" s="40"/>
      <c r="AF27" s="23"/>
      <c r="AG27" s="12"/>
      <c r="AH27" s="12"/>
    </row>
    <row r="28" spans="1:34" s="1" customFormat="1" ht="15" customHeight="1">
      <c r="A28" s="521" t="s">
        <v>508</v>
      </c>
      <c r="B28" s="706" t="s">
        <v>487</v>
      </c>
      <c r="C28" s="506" t="s">
        <v>507</v>
      </c>
      <c r="D28" s="709" t="s">
        <v>47</v>
      </c>
      <c r="E28" s="12"/>
      <c r="F28" s="463">
        <v>1086.6300000000001</v>
      </c>
      <c r="G28" s="458" t="s">
        <v>52</v>
      </c>
      <c r="H28" s="463">
        <v>77.02</v>
      </c>
      <c r="I28" s="458" t="s">
        <v>52</v>
      </c>
      <c r="J28" s="797">
        <v>201.92</v>
      </c>
      <c r="K28" s="460" t="s">
        <v>52</v>
      </c>
      <c r="L28" s="480">
        <v>465.34</v>
      </c>
      <c r="M28" s="290" t="s">
        <v>52</v>
      </c>
      <c r="N28" s="1066">
        <v>48.29</v>
      </c>
      <c r="O28" s="460" t="s">
        <v>52</v>
      </c>
      <c r="P28" s="480">
        <v>30.18</v>
      </c>
      <c r="Q28" s="460" t="s">
        <v>52</v>
      </c>
      <c r="R28" s="480">
        <v>118.61</v>
      </c>
      <c r="S28" s="460" t="s">
        <v>52</v>
      </c>
      <c r="T28" s="480">
        <v>28.52</v>
      </c>
      <c r="U28" s="461" t="s">
        <v>52</v>
      </c>
      <c r="V28" s="463">
        <v>0</v>
      </c>
      <c r="W28" s="460" t="s">
        <v>160</v>
      </c>
      <c r="X28" s="480">
        <v>0</v>
      </c>
      <c r="Y28" s="460" t="s">
        <v>160</v>
      </c>
      <c r="Z28" s="480">
        <v>0</v>
      </c>
      <c r="AA28" s="458" t="s">
        <v>160</v>
      </c>
      <c r="AB28" s="844">
        <f t="shared" ref="AB28:AB36" si="1">H28+J28+L28+N28+P28+R28+T28+V28+X28+Z28</f>
        <v>969.87999999999988</v>
      </c>
      <c r="AC28" s="840" t="s">
        <v>52</v>
      </c>
      <c r="AD28" s="262"/>
      <c r="AE28" s="40"/>
      <c r="AF28" s="23"/>
      <c r="AG28" s="12"/>
      <c r="AH28" s="12"/>
    </row>
    <row r="29" spans="1:34" s="1" customFormat="1" ht="15" customHeight="1">
      <c r="A29" s="521" t="s">
        <v>509</v>
      </c>
      <c r="B29" s="711" t="s">
        <v>489</v>
      </c>
      <c r="C29" s="506" t="s">
        <v>507</v>
      </c>
      <c r="D29" s="712" t="s">
        <v>47</v>
      </c>
      <c r="E29" s="12"/>
      <c r="F29" s="470">
        <v>1248.6500000000001</v>
      </c>
      <c r="G29" s="467" t="s">
        <v>52</v>
      </c>
      <c r="H29" s="470">
        <v>135.34</v>
      </c>
      <c r="I29" s="467" t="s">
        <v>52</v>
      </c>
      <c r="J29" s="479">
        <v>515.52</v>
      </c>
      <c r="K29" s="473" t="s">
        <v>52</v>
      </c>
      <c r="L29" s="481">
        <v>898.94</v>
      </c>
      <c r="M29" s="387" t="s">
        <v>52</v>
      </c>
      <c r="N29" s="1067">
        <v>26.96</v>
      </c>
      <c r="O29" s="473" t="s">
        <v>52</v>
      </c>
      <c r="P29" s="481">
        <v>61.19</v>
      </c>
      <c r="Q29" s="473" t="s">
        <v>52</v>
      </c>
      <c r="R29" s="481">
        <v>170.8</v>
      </c>
      <c r="S29" s="473" t="s">
        <v>52</v>
      </c>
      <c r="T29" s="481">
        <v>35.96</v>
      </c>
      <c r="U29" s="466" t="s">
        <v>52</v>
      </c>
      <c r="V29" s="470">
        <v>0</v>
      </c>
      <c r="W29" s="460" t="s">
        <v>160</v>
      </c>
      <c r="X29" s="481">
        <v>0</v>
      </c>
      <c r="Y29" s="473" t="s">
        <v>160</v>
      </c>
      <c r="Z29" s="481">
        <v>0</v>
      </c>
      <c r="AA29" s="467" t="s">
        <v>160</v>
      </c>
      <c r="AB29" s="838">
        <f t="shared" si="1"/>
        <v>1844.7100000000003</v>
      </c>
      <c r="AC29" s="841" t="s">
        <v>52</v>
      </c>
      <c r="AD29" s="262"/>
      <c r="AE29" s="40"/>
      <c r="AF29" s="23"/>
      <c r="AG29" s="12"/>
      <c r="AH29" s="12"/>
    </row>
    <row r="30" spans="1:34" s="1" customFormat="1" ht="15" customHeight="1">
      <c r="A30" s="521" t="s">
        <v>510</v>
      </c>
      <c r="B30" s="711" t="s">
        <v>491</v>
      </c>
      <c r="C30" s="506" t="s">
        <v>507</v>
      </c>
      <c r="D30" s="712" t="s">
        <v>47</v>
      </c>
      <c r="E30" s="12"/>
      <c r="F30" s="470">
        <v>1615.06</v>
      </c>
      <c r="G30" s="467" t="s">
        <v>52</v>
      </c>
      <c r="H30" s="470">
        <v>760.57</v>
      </c>
      <c r="I30" s="467" t="s">
        <v>52</v>
      </c>
      <c r="J30" s="479">
        <v>2441.9699999999998</v>
      </c>
      <c r="K30" s="473" t="s">
        <v>52</v>
      </c>
      <c r="L30" s="481">
        <v>4223.97</v>
      </c>
      <c r="M30" s="387" t="s">
        <v>52</v>
      </c>
      <c r="N30" s="1067">
        <v>484.92</v>
      </c>
      <c r="O30" s="473" t="s">
        <v>52</v>
      </c>
      <c r="P30" s="481">
        <v>239.53</v>
      </c>
      <c r="Q30" s="473" t="s">
        <v>52</v>
      </c>
      <c r="R30" s="481">
        <v>1051.1500000000001</v>
      </c>
      <c r="S30" s="473" t="s">
        <v>52</v>
      </c>
      <c r="T30" s="481">
        <v>265.69</v>
      </c>
      <c r="U30" s="466" t="s">
        <v>52</v>
      </c>
      <c r="V30" s="470">
        <v>0</v>
      </c>
      <c r="W30" s="460" t="s">
        <v>160</v>
      </c>
      <c r="X30" s="481">
        <v>111.67</v>
      </c>
      <c r="Y30" s="473" t="s">
        <v>52</v>
      </c>
      <c r="Z30" s="481">
        <v>0</v>
      </c>
      <c r="AA30" s="467" t="s">
        <v>160</v>
      </c>
      <c r="AB30" s="838">
        <f t="shared" si="1"/>
        <v>9579.4700000000012</v>
      </c>
      <c r="AC30" s="841" t="s">
        <v>52</v>
      </c>
      <c r="AD30" s="262"/>
      <c r="AE30" s="40"/>
      <c r="AF30" s="23"/>
      <c r="AG30" s="12"/>
      <c r="AH30" s="12"/>
    </row>
    <row r="31" spans="1:34" s="1" customFormat="1" ht="15" customHeight="1">
      <c r="A31" s="521" t="s">
        <v>511</v>
      </c>
      <c r="B31" s="711" t="s">
        <v>493</v>
      </c>
      <c r="C31" s="506" t="s">
        <v>507</v>
      </c>
      <c r="D31" s="712" t="s">
        <v>47</v>
      </c>
      <c r="E31" s="12"/>
      <c r="F31" s="470">
        <v>218.78</v>
      </c>
      <c r="G31" s="467" t="s">
        <v>52</v>
      </c>
      <c r="H31" s="470">
        <v>1766.2</v>
      </c>
      <c r="I31" s="467" t="s">
        <v>52</v>
      </c>
      <c r="J31" s="479">
        <v>14753.07</v>
      </c>
      <c r="K31" s="473" t="s">
        <v>52</v>
      </c>
      <c r="L31" s="481">
        <v>10321.81</v>
      </c>
      <c r="M31" s="387" t="s">
        <v>52</v>
      </c>
      <c r="N31" s="1067">
        <v>2143.15</v>
      </c>
      <c r="O31" s="473" t="s">
        <v>52</v>
      </c>
      <c r="P31" s="481">
        <v>683.95</v>
      </c>
      <c r="Q31" s="473" t="s">
        <v>52</v>
      </c>
      <c r="R31" s="481">
        <v>2458.9899999999998</v>
      </c>
      <c r="S31" s="473" t="s">
        <v>52</v>
      </c>
      <c r="T31" s="481">
        <v>744.41</v>
      </c>
      <c r="U31" s="466" t="s">
        <v>52</v>
      </c>
      <c r="V31" s="470">
        <v>1703.93</v>
      </c>
      <c r="W31" s="473" t="s">
        <v>52</v>
      </c>
      <c r="X31" s="481">
        <v>194.6</v>
      </c>
      <c r="Y31" s="473" t="s">
        <v>52</v>
      </c>
      <c r="Z31" s="481">
        <v>373.39</v>
      </c>
      <c r="AA31" s="467" t="s">
        <v>160</v>
      </c>
      <c r="AB31" s="845">
        <f t="shared" si="1"/>
        <v>35143.500000000007</v>
      </c>
      <c r="AC31" s="841" t="s">
        <v>52</v>
      </c>
      <c r="AD31" s="262"/>
      <c r="AE31" s="40"/>
      <c r="AF31" s="23"/>
      <c r="AG31" s="12"/>
      <c r="AH31" s="12"/>
    </row>
    <row r="32" spans="1:34" s="1" customFormat="1" ht="15" customHeight="1">
      <c r="A32" s="521" t="s">
        <v>512</v>
      </c>
      <c r="B32" s="711" t="s">
        <v>495</v>
      </c>
      <c r="C32" s="506" t="s">
        <v>507</v>
      </c>
      <c r="D32" s="712" t="s">
        <v>47</v>
      </c>
      <c r="E32" s="12"/>
      <c r="F32" s="470">
        <v>0</v>
      </c>
      <c r="G32" s="467" t="s">
        <v>160</v>
      </c>
      <c r="H32" s="470">
        <v>630.82000000000005</v>
      </c>
      <c r="I32" s="467" t="s">
        <v>52</v>
      </c>
      <c r="J32" s="479">
        <v>20573.95</v>
      </c>
      <c r="K32" s="473" t="s">
        <v>52</v>
      </c>
      <c r="L32" s="481">
        <v>2488.0500000000002</v>
      </c>
      <c r="M32" s="387" t="s">
        <v>52</v>
      </c>
      <c r="N32" s="1067">
        <v>4962.9799999999996</v>
      </c>
      <c r="O32" s="473" t="s">
        <v>52</v>
      </c>
      <c r="P32" s="481">
        <v>4881.8100000000004</v>
      </c>
      <c r="Q32" s="473" t="s">
        <v>52</v>
      </c>
      <c r="R32" s="481">
        <v>2988.52</v>
      </c>
      <c r="S32" s="473" t="s">
        <v>52</v>
      </c>
      <c r="T32" s="481">
        <v>789.74</v>
      </c>
      <c r="U32" s="466" t="s">
        <v>52</v>
      </c>
      <c r="V32" s="470">
        <v>0</v>
      </c>
      <c r="W32" s="473" t="s">
        <v>160</v>
      </c>
      <c r="X32" s="481">
        <v>0</v>
      </c>
      <c r="Y32" s="473" t="s">
        <v>160</v>
      </c>
      <c r="Z32" s="481">
        <v>0</v>
      </c>
      <c r="AA32" s="467" t="s">
        <v>160</v>
      </c>
      <c r="AB32" s="845">
        <f t="shared" si="1"/>
        <v>37315.869999999995</v>
      </c>
      <c r="AC32" s="841" t="s">
        <v>52</v>
      </c>
      <c r="AD32" s="262"/>
      <c r="AE32" s="40"/>
      <c r="AF32" s="23"/>
      <c r="AG32" s="12"/>
      <c r="AH32" s="12"/>
    </row>
    <row r="33" spans="1:34" s="1" customFormat="1" ht="15" customHeight="1">
      <c r="A33" s="521" t="s">
        <v>513</v>
      </c>
      <c r="B33" s="714" t="s">
        <v>497</v>
      </c>
      <c r="C33" s="506" t="s">
        <v>507</v>
      </c>
      <c r="D33" s="712" t="s">
        <v>47</v>
      </c>
      <c r="E33" s="12"/>
      <c r="F33" s="470">
        <v>0</v>
      </c>
      <c r="G33" s="467" t="s">
        <v>160</v>
      </c>
      <c r="H33" s="470">
        <v>0</v>
      </c>
      <c r="I33" s="467" t="s">
        <v>160</v>
      </c>
      <c r="J33" s="479">
        <v>124724.98</v>
      </c>
      <c r="K33" s="473" t="s">
        <v>52</v>
      </c>
      <c r="L33" s="481">
        <v>3595.36</v>
      </c>
      <c r="M33" s="387" t="s">
        <v>52</v>
      </c>
      <c r="N33" s="1067">
        <v>16624.2</v>
      </c>
      <c r="O33" s="473" t="s">
        <v>52</v>
      </c>
      <c r="P33" s="481">
        <v>7850.64</v>
      </c>
      <c r="Q33" s="473" t="s">
        <v>52</v>
      </c>
      <c r="R33" s="481">
        <v>2049.09</v>
      </c>
      <c r="S33" s="473" t="s">
        <v>52</v>
      </c>
      <c r="T33" s="481">
        <v>0</v>
      </c>
      <c r="U33" s="466" t="s">
        <v>160</v>
      </c>
      <c r="V33" s="470">
        <v>0</v>
      </c>
      <c r="W33" s="473" t="s">
        <v>160</v>
      </c>
      <c r="X33" s="481">
        <v>0</v>
      </c>
      <c r="Y33" s="473" t="s">
        <v>160</v>
      </c>
      <c r="Z33" s="481">
        <v>0</v>
      </c>
      <c r="AA33" s="467" t="s">
        <v>160</v>
      </c>
      <c r="AB33" s="710">
        <f t="shared" si="1"/>
        <v>154844.27000000002</v>
      </c>
      <c r="AC33" s="842" t="s">
        <v>52</v>
      </c>
      <c r="AD33" s="262"/>
      <c r="AE33" s="40"/>
      <c r="AF33" s="23"/>
      <c r="AG33" s="12"/>
      <c r="AH33" s="12"/>
    </row>
    <row r="34" spans="1:34" s="1" customFormat="1" ht="15" customHeight="1">
      <c r="A34" s="521" t="s">
        <v>514</v>
      </c>
      <c r="B34" s="711" t="s">
        <v>515</v>
      </c>
      <c r="C34" s="506" t="s">
        <v>507</v>
      </c>
      <c r="D34" s="712" t="s">
        <v>164</v>
      </c>
      <c r="E34" s="12"/>
      <c r="F34" s="798">
        <f>SUM(F27:F33)</f>
        <v>5641.6799999999994</v>
      </c>
      <c r="G34" s="467" t="s">
        <v>52</v>
      </c>
      <c r="H34" s="798">
        <f>SUM(H27:H33)</f>
        <v>3381.0600000000004</v>
      </c>
      <c r="I34" s="467" t="s">
        <v>52</v>
      </c>
      <c r="J34" s="798">
        <f>SUM(J27:J33)</f>
        <v>163246.16</v>
      </c>
      <c r="K34" s="467" t="s">
        <v>52</v>
      </c>
      <c r="L34" s="779">
        <f>SUM(L27:L33)</f>
        <v>22236.420000000002</v>
      </c>
      <c r="M34" s="387" t="s">
        <v>52</v>
      </c>
      <c r="N34" s="1070">
        <f>SUM(N27:N33)</f>
        <v>24323.68</v>
      </c>
      <c r="O34" s="467" t="s">
        <v>52</v>
      </c>
      <c r="P34" s="779">
        <f>SUM(P27:P33)</f>
        <v>13749.59</v>
      </c>
      <c r="Q34" s="467" t="s">
        <v>52</v>
      </c>
      <c r="R34" s="779">
        <f>SUM(R27:R33)</f>
        <v>8868.5499999999993</v>
      </c>
      <c r="S34" s="467" t="s">
        <v>52</v>
      </c>
      <c r="T34" s="779">
        <f>SUM(T27:T33)</f>
        <v>1870.14</v>
      </c>
      <c r="U34" s="467" t="s">
        <v>52</v>
      </c>
      <c r="V34" s="798">
        <f>SUM(V27:V33)</f>
        <v>1703.93</v>
      </c>
      <c r="W34" s="467" t="s">
        <v>52</v>
      </c>
      <c r="X34" s="779">
        <f>SUM(X27:X33)</f>
        <v>306.27</v>
      </c>
      <c r="Y34" s="467" t="s">
        <v>52</v>
      </c>
      <c r="Z34" s="779">
        <f>SUM(Z27:Z33)</f>
        <v>383.68</v>
      </c>
      <c r="AA34" s="467" t="s">
        <v>52</v>
      </c>
      <c r="AB34" s="838">
        <f>SUM(AB27:AB33)</f>
        <v>240069.48000000004</v>
      </c>
      <c r="AC34" s="836" t="s">
        <v>52</v>
      </c>
      <c r="AD34" s="262"/>
      <c r="AE34" s="40"/>
      <c r="AF34" s="23"/>
      <c r="AG34" s="12"/>
      <c r="AH34" s="12"/>
    </row>
    <row r="35" spans="1:34" s="1" customFormat="1" ht="15" customHeight="1">
      <c r="A35" s="521" t="s">
        <v>516</v>
      </c>
      <c r="B35" s="711" t="s">
        <v>501</v>
      </c>
      <c r="C35" s="506" t="s">
        <v>507</v>
      </c>
      <c r="D35" s="712" t="s">
        <v>47</v>
      </c>
      <c r="E35" s="12"/>
      <c r="F35" s="391">
        <v>0</v>
      </c>
      <c r="G35" s="386" t="s">
        <v>160</v>
      </c>
      <c r="H35" s="391">
        <v>0</v>
      </c>
      <c r="I35" s="800" t="s">
        <v>160</v>
      </c>
      <c r="J35" s="391">
        <v>2862.55</v>
      </c>
      <c r="K35" s="388" t="s">
        <v>49</v>
      </c>
      <c r="L35" s="392">
        <v>1962.29</v>
      </c>
      <c r="M35" s="386" t="s">
        <v>49</v>
      </c>
      <c r="N35" s="1069">
        <v>2099.17</v>
      </c>
      <c r="O35" s="388" t="s">
        <v>49</v>
      </c>
      <c r="P35" s="392">
        <v>0</v>
      </c>
      <c r="Q35" s="388" t="s">
        <v>160</v>
      </c>
      <c r="R35" s="392">
        <v>233.08</v>
      </c>
      <c r="S35" s="388" t="s">
        <v>49</v>
      </c>
      <c r="T35" s="392">
        <v>0</v>
      </c>
      <c r="U35" s="388" t="s">
        <v>160</v>
      </c>
      <c r="V35" s="391">
        <v>0</v>
      </c>
      <c r="W35" s="388" t="s">
        <v>160</v>
      </c>
      <c r="X35" s="392">
        <v>0</v>
      </c>
      <c r="Y35" s="388" t="s">
        <v>160</v>
      </c>
      <c r="Z35" s="392">
        <v>0</v>
      </c>
      <c r="AA35" s="800" t="s">
        <v>160</v>
      </c>
      <c r="AB35" s="838">
        <f t="shared" si="1"/>
        <v>7157.09</v>
      </c>
      <c r="AC35" s="835" t="s">
        <v>49</v>
      </c>
      <c r="AD35" s="262"/>
      <c r="AE35" s="40"/>
      <c r="AF35" s="23"/>
      <c r="AG35" s="12"/>
      <c r="AH35" s="12"/>
    </row>
    <row r="36" spans="1:34" s="1" customFormat="1" ht="15" customHeight="1" thickBot="1">
      <c r="A36" s="528" t="s">
        <v>517</v>
      </c>
      <c r="B36" s="724" t="s">
        <v>503</v>
      </c>
      <c r="C36" s="530" t="s">
        <v>507</v>
      </c>
      <c r="D36" s="723" t="s">
        <v>47</v>
      </c>
      <c r="E36" s="12"/>
      <c r="F36" s="791">
        <v>0</v>
      </c>
      <c r="G36" s="799" t="s">
        <v>160</v>
      </c>
      <c r="H36" s="791">
        <v>0</v>
      </c>
      <c r="I36" s="792" t="s">
        <v>160</v>
      </c>
      <c r="J36" s="791">
        <v>21638.080000000002</v>
      </c>
      <c r="K36" s="794" t="s">
        <v>49</v>
      </c>
      <c r="L36" s="795">
        <v>2220.29</v>
      </c>
      <c r="M36" s="799" t="s">
        <v>49</v>
      </c>
      <c r="N36" s="1071">
        <v>18277.07</v>
      </c>
      <c r="O36" s="794" t="s">
        <v>49</v>
      </c>
      <c r="P36" s="795">
        <v>2562.94</v>
      </c>
      <c r="Q36" s="794" t="s">
        <v>49</v>
      </c>
      <c r="R36" s="795">
        <v>2513.5300000000002</v>
      </c>
      <c r="S36" s="794" t="s">
        <v>49</v>
      </c>
      <c r="T36" s="795">
        <v>1452.16</v>
      </c>
      <c r="U36" s="796" t="s">
        <v>49</v>
      </c>
      <c r="V36" s="791">
        <v>0</v>
      </c>
      <c r="W36" s="794" t="s">
        <v>160</v>
      </c>
      <c r="X36" s="795">
        <v>0</v>
      </c>
      <c r="Y36" s="794" t="s">
        <v>160</v>
      </c>
      <c r="Z36" s="795">
        <v>0</v>
      </c>
      <c r="AA36" s="792" t="s">
        <v>160</v>
      </c>
      <c r="AB36" s="722">
        <f t="shared" si="1"/>
        <v>48664.070000000007</v>
      </c>
      <c r="AC36" s="837" t="s">
        <v>49</v>
      </c>
      <c r="AD36" s="262"/>
      <c r="AE36" s="40"/>
      <c r="AF36" s="23"/>
      <c r="AG36" s="12"/>
      <c r="AH36" s="12"/>
    </row>
    <row r="37" spans="1:34" s="1" customFormat="1" ht="13.5" customHeight="1" thickBot="1">
      <c r="A37" s="11"/>
      <c r="B37" s="12"/>
      <c r="C37" s="11"/>
      <c r="D37" s="11"/>
      <c r="E37" s="12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62"/>
      <c r="AE37" s="40"/>
      <c r="AF37" s="23"/>
      <c r="AG37" s="12"/>
      <c r="AH37" s="12"/>
    </row>
    <row r="38" spans="1:34" s="1" customFormat="1" ht="18.5" thickBot="1">
      <c r="A38" s="513"/>
      <c r="B38" s="669" t="s">
        <v>518</v>
      </c>
      <c r="C38" s="670" t="s">
        <v>21</v>
      </c>
      <c r="D38" s="10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23"/>
      <c r="AC38" s="23"/>
      <c r="AD38" s="262"/>
      <c r="AE38" s="40"/>
      <c r="AF38" s="23"/>
      <c r="AG38" s="12"/>
      <c r="AH38" s="12"/>
    </row>
    <row r="39" spans="1:34" s="1" customFormat="1">
      <c r="A39" s="521" t="s">
        <v>519</v>
      </c>
      <c r="B39" s="671" t="s">
        <v>485</v>
      </c>
      <c r="C39" s="516" t="s">
        <v>81</v>
      </c>
      <c r="D39" s="672" t="s">
        <v>25</v>
      </c>
      <c r="E39" s="12" t="s">
        <v>21</v>
      </c>
      <c r="F39" s="12"/>
      <c r="G39" s="500"/>
      <c r="H39" s="989">
        <v>1</v>
      </c>
      <c r="I39" s="472" t="s">
        <v>48</v>
      </c>
      <c r="J39" s="1004">
        <v>1</v>
      </c>
      <c r="K39" s="459" t="s">
        <v>48</v>
      </c>
      <c r="L39" s="998">
        <v>1</v>
      </c>
      <c r="M39" s="457" t="s">
        <v>48</v>
      </c>
      <c r="N39" s="1001">
        <v>1</v>
      </c>
      <c r="O39" s="459" t="s">
        <v>48</v>
      </c>
      <c r="P39" s="998">
        <v>1</v>
      </c>
      <c r="Q39" s="459" t="s">
        <v>48</v>
      </c>
      <c r="R39" s="998">
        <v>0.89</v>
      </c>
      <c r="S39" s="459" t="s">
        <v>48</v>
      </c>
      <c r="T39" s="998">
        <v>1</v>
      </c>
      <c r="U39" s="456" t="s">
        <v>48</v>
      </c>
      <c r="V39" s="1001">
        <v>0</v>
      </c>
      <c r="W39" s="459" t="s">
        <v>160</v>
      </c>
      <c r="X39" s="998">
        <v>0</v>
      </c>
      <c r="Y39" s="459" t="s">
        <v>160</v>
      </c>
      <c r="Z39" s="998">
        <v>1</v>
      </c>
      <c r="AA39" s="456" t="s">
        <v>48</v>
      </c>
      <c r="AB39" s="23"/>
      <c r="AC39" s="23"/>
      <c r="AD39" s="262"/>
      <c r="AE39" s="40"/>
      <c r="AF39" s="23"/>
      <c r="AG39" s="12"/>
      <c r="AH39" s="12"/>
    </row>
    <row r="40" spans="1:34" s="1" customFormat="1">
      <c r="A40" s="521" t="s">
        <v>520</v>
      </c>
      <c r="B40" s="706" t="s">
        <v>487</v>
      </c>
      <c r="C40" s="506" t="s">
        <v>81</v>
      </c>
      <c r="D40" s="709" t="s">
        <v>25</v>
      </c>
      <c r="E40" s="12"/>
      <c r="F40" s="12"/>
      <c r="G40" s="500"/>
      <c r="H40" s="990">
        <v>1</v>
      </c>
      <c r="I40" s="290" t="s">
        <v>48</v>
      </c>
      <c r="J40" s="1005">
        <v>1</v>
      </c>
      <c r="K40" s="460" t="s">
        <v>48</v>
      </c>
      <c r="L40" s="999">
        <v>1</v>
      </c>
      <c r="M40" s="458" t="s">
        <v>48</v>
      </c>
      <c r="N40" s="1002">
        <v>1</v>
      </c>
      <c r="O40" s="460" t="s">
        <v>48</v>
      </c>
      <c r="P40" s="999">
        <v>1</v>
      </c>
      <c r="Q40" s="460" t="s">
        <v>48</v>
      </c>
      <c r="R40" s="999">
        <v>1</v>
      </c>
      <c r="S40" s="460" t="s">
        <v>48</v>
      </c>
      <c r="T40" s="999">
        <v>1</v>
      </c>
      <c r="U40" s="461" t="s">
        <v>48</v>
      </c>
      <c r="V40" s="1002">
        <v>0</v>
      </c>
      <c r="W40" s="460" t="s">
        <v>160</v>
      </c>
      <c r="X40" s="999">
        <v>0</v>
      </c>
      <c r="Y40" s="460" t="s">
        <v>160</v>
      </c>
      <c r="Z40" s="999">
        <v>0</v>
      </c>
      <c r="AA40" s="461" t="s">
        <v>160</v>
      </c>
      <c r="AB40" s="23"/>
      <c r="AC40" s="23"/>
      <c r="AD40" s="262"/>
      <c r="AE40" s="40"/>
      <c r="AF40" s="23"/>
      <c r="AG40" s="12"/>
      <c r="AH40" s="12"/>
    </row>
    <row r="41" spans="1:34" s="1" customFormat="1">
      <c r="A41" s="521" t="s">
        <v>521</v>
      </c>
      <c r="B41" s="711" t="s">
        <v>489</v>
      </c>
      <c r="C41" s="523" t="s">
        <v>81</v>
      </c>
      <c r="D41" s="712" t="s">
        <v>25</v>
      </c>
      <c r="E41" s="12"/>
      <c r="F41" s="12"/>
      <c r="G41" s="500"/>
      <c r="H41" s="991">
        <v>1</v>
      </c>
      <c r="I41" s="387" t="s">
        <v>48</v>
      </c>
      <c r="J41" s="1006">
        <v>0.96</v>
      </c>
      <c r="K41" s="473" t="s">
        <v>48</v>
      </c>
      <c r="L41" s="1000">
        <v>1</v>
      </c>
      <c r="M41" s="467" t="s">
        <v>48</v>
      </c>
      <c r="N41" s="1003">
        <v>1</v>
      </c>
      <c r="O41" s="473" t="s">
        <v>48</v>
      </c>
      <c r="P41" s="1000">
        <v>1</v>
      </c>
      <c r="Q41" s="473" t="s">
        <v>48</v>
      </c>
      <c r="R41" s="1000">
        <v>1</v>
      </c>
      <c r="S41" s="473" t="s">
        <v>48</v>
      </c>
      <c r="T41" s="1000">
        <v>1</v>
      </c>
      <c r="U41" s="466" t="s">
        <v>48</v>
      </c>
      <c r="V41" s="1003">
        <v>0</v>
      </c>
      <c r="W41" s="460" t="s">
        <v>160</v>
      </c>
      <c r="X41" s="1000">
        <v>0</v>
      </c>
      <c r="Y41" s="473" t="s">
        <v>160</v>
      </c>
      <c r="Z41" s="1000">
        <v>0</v>
      </c>
      <c r="AA41" s="466" t="s">
        <v>160</v>
      </c>
      <c r="AB41" s="23"/>
      <c r="AC41" s="23"/>
      <c r="AD41" s="262"/>
      <c r="AE41" s="40"/>
      <c r="AF41" s="23"/>
      <c r="AG41" s="12"/>
      <c r="AH41" s="12"/>
    </row>
    <row r="42" spans="1:34" s="1" customFormat="1">
      <c r="A42" s="521" t="s">
        <v>522</v>
      </c>
      <c r="B42" s="711" t="s">
        <v>491</v>
      </c>
      <c r="C42" s="523" t="s">
        <v>81</v>
      </c>
      <c r="D42" s="712" t="s">
        <v>25</v>
      </c>
      <c r="E42" s="12"/>
      <c r="F42" s="12"/>
      <c r="G42" s="500"/>
      <c r="H42" s="991">
        <v>1</v>
      </c>
      <c r="I42" s="387" t="s">
        <v>48</v>
      </c>
      <c r="J42" s="1006">
        <v>0.89</v>
      </c>
      <c r="K42" s="473" t="s">
        <v>48</v>
      </c>
      <c r="L42" s="1000">
        <v>1</v>
      </c>
      <c r="M42" s="467" t="s">
        <v>48</v>
      </c>
      <c r="N42" s="1003">
        <v>1</v>
      </c>
      <c r="O42" s="473" t="s">
        <v>48</v>
      </c>
      <c r="P42" s="1000">
        <v>1</v>
      </c>
      <c r="Q42" s="473" t="s">
        <v>48</v>
      </c>
      <c r="R42" s="1000">
        <v>0.94</v>
      </c>
      <c r="S42" s="473" t="s">
        <v>48</v>
      </c>
      <c r="T42" s="1000">
        <v>1</v>
      </c>
      <c r="U42" s="466" t="s">
        <v>48</v>
      </c>
      <c r="V42" s="1003">
        <v>0</v>
      </c>
      <c r="W42" s="460" t="s">
        <v>160</v>
      </c>
      <c r="X42" s="1000">
        <v>1</v>
      </c>
      <c r="Y42" s="473" t="s">
        <v>48</v>
      </c>
      <c r="Z42" s="1000">
        <v>0</v>
      </c>
      <c r="AA42" s="466" t="s">
        <v>160</v>
      </c>
      <c r="AB42" s="23"/>
      <c r="AC42" s="23"/>
      <c r="AD42" s="262"/>
      <c r="AE42" s="40"/>
      <c r="AF42" s="23"/>
      <c r="AG42" s="12"/>
      <c r="AH42" s="12"/>
    </row>
    <row r="43" spans="1:34" s="1" customFormat="1">
      <c r="A43" s="521" t="s">
        <v>523</v>
      </c>
      <c r="B43" s="711" t="s">
        <v>493</v>
      </c>
      <c r="C43" s="523" t="s">
        <v>81</v>
      </c>
      <c r="D43" s="712" t="s">
        <v>25</v>
      </c>
      <c r="E43" s="12"/>
      <c r="F43" s="12"/>
      <c r="G43" s="500"/>
      <c r="H43" s="991">
        <v>1</v>
      </c>
      <c r="I43" s="387" t="s">
        <v>48</v>
      </c>
      <c r="J43" s="1006">
        <v>0.94</v>
      </c>
      <c r="K43" s="473" t="s">
        <v>48</v>
      </c>
      <c r="L43" s="1000">
        <v>1</v>
      </c>
      <c r="M43" s="467" t="s">
        <v>48</v>
      </c>
      <c r="N43" s="1003">
        <v>0.88</v>
      </c>
      <c r="O43" s="473" t="s">
        <v>48</v>
      </c>
      <c r="P43" s="1000">
        <v>1</v>
      </c>
      <c r="Q43" s="473" t="s">
        <v>48</v>
      </c>
      <c r="R43" s="1000">
        <v>0.78</v>
      </c>
      <c r="S43" s="473" t="s">
        <v>48</v>
      </c>
      <c r="T43" s="1000">
        <v>1</v>
      </c>
      <c r="U43" s="466" t="s">
        <v>48</v>
      </c>
      <c r="V43" s="1003">
        <v>1</v>
      </c>
      <c r="W43" s="473" t="s">
        <v>48</v>
      </c>
      <c r="X43" s="1000">
        <v>1</v>
      </c>
      <c r="Y43" s="473" t="s">
        <v>48</v>
      </c>
      <c r="Z43" s="1000">
        <v>1</v>
      </c>
      <c r="AA43" s="466" t="s">
        <v>48</v>
      </c>
      <c r="AB43" s="23"/>
      <c r="AC43" s="23"/>
      <c r="AD43" s="262"/>
      <c r="AE43" s="40"/>
      <c r="AF43" s="23"/>
      <c r="AG43" s="12"/>
      <c r="AH43" s="12"/>
    </row>
    <row r="44" spans="1:34" s="1" customFormat="1">
      <c r="A44" s="521" t="s">
        <v>524</v>
      </c>
      <c r="B44" s="711" t="s">
        <v>495</v>
      </c>
      <c r="C44" s="523" t="s">
        <v>81</v>
      </c>
      <c r="D44" s="712" t="s">
        <v>25</v>
      </c>
      <c r="E44" s="12"/>
      <c r="F44" s="12"/>
      <c r="G44" s="500"/>
      <c r="H44" s="991">
        <v>1</v>
      </c>
      <c r="I44" s="387" t="s">
        <v>48</v>
      </c>
      <c r="J44" s="1006">
        <v>0.78</v>
      </c>
      <c r="K44" s="473" t="s">
        <v>48</v>
      </c>
      <c r="L44" s="1000">
        <v>1</v>
      </c>
      <c r="M44" s="467" t="s">
        <v>48</v>
      </c>
      <c r="N44" s="1003">
        <v>0.83</v>
      </c>
      <c r="O44" s="473" t="s">
        <v>48</v>
      </c>
      <c r="P44" s="1000">
        <v>1</v>
      </c>
      <c r="Q44" s="473" t="s">
        <v>48</v>
      </c>
      <c r="R44" s="1000">
        <v>1</v>
      </c>
      <c r="S44" s="473" t="s">
        <v>48</v>
      </c>
      <c r="T44" s="1000">
        <v>1</v>
      </c>
      <c r="U44" s="466" t="s">
        <v>48</v>
      </c>
      <c r="V44" s="1003">
        <v>0</v>
      </c>
      <c r="W44" s="473" t="s">
        <v>160</v>
      </c>
      <c r="X44" s="1000">
        <v>0</v>
      </c>
      <c r="Y44" s="473" t="s">
        <v>160</v>
      </c>
      <c r="Z44" s="1000">
        <v>0</v>
      </c>
      <c r="AA44" s="466" t="s">
        <v>160</v>
      </c>
      <c r="AB44" s="23"/>
      <c r="AC44" s="23"/>
      <c r="AD44" s="262"/>
      <c r="AE44" s="40"/>
      <c r="AF44" s="23"/>
      <c r="AG44" s="12"/>
      <c r="AH44" s="12"/>
    </row>
    <row r="45" spans="1:34" s="1" customFormat="1">
      <c r="A45" s="713" t="s">
        <v>525</v>
      </c>
      <c r="B45" s="714" t="s">
        <v>497</v>
      </c>
      <c r="C45" s="715" t="s">
        <v>81</v>
      </c>
      <c r="D45" s="716" t="s">
        <v>25</v>
      </c>
      <c r="E45" s="12"/>
      <c r="F45" s="12"/>
      <c r="G45" s="500"/>
      <c r="H45" s="991">
        <v>0</v>
      </c>
      <c r="I45" s="387" t="s">
        <v>160</v>
      </c>
      <c r="J45" s="1006">
        <v>0.88</v>
      </c>
      <c r="K45" s="476" t="s">
        <v>48</v>
      </c>
      <c r="L45" s="1000">
        <v>1</v>
      </c>
      <c r="M45" s="467" t="s">
        <v>48</v>
      </c>
      <c r="N45" s="1003">
        <v>1</v>
      </c>
      <c r="O45" s="476" t="s">
        <v>48</v>
      </c>
      <c r="P45" s="1000">
        <v>1</v>
      </c>
      <c r="Q45" s="476" t="s">
        <v>48</v>
      </c>
      <c r="R45" s="1000">
        <v>1</v>
      </c>
      <c r="S45" s="476" t="s">
        <v>48</v>
      </c>
      <c r="T45" s="1000">
        <v>0</v>
      </c>
      <c r="U45" s="466" t="s">
        <v>160</v>
      </c>
      <c r="V45" s="1003">
        <v>0</v>
      </c>
      <c r="W45" s="476" t="s">
        <v>160</v>
      </c>
      <c r="X45" s="1000">
        <v>0</v>
      </c>
      <c r="Y45" s="476" t="s">
        <v>160</v>
      </c>
      <c r="Z45" s="1000">
        <v>0</v>
      </c>
      <c r="AA45" s="466" t="s">
        <v>160</v>
      </c>
      <c r="AB45" s="23"/>
      <c r="AC45" s="23"/>
      <c r="AD45" s="262"/>
      <c r="AE45" s="40"/>
      <c r="AF45" s="23"/>
      <c r="AG45" s="12"/>
      <c r="AH45" s="12"/>
    </row>
    <row r="46" spans="1:34" s="1" customFormat="1">
      <c r="A46" s="521" t="s">
        <v>526</v>
      </c>
      <c r="B46" s="711" t="s">
        <v>527</v>
      </c>
      <c r="C46" s="523" t="s">
        <v>81</v>
      </c>
      <c r="D46" s="712" t="s">
        <v>25</v>
      </c>
      <c r="E46" s="12"/>
      <c r="F46" s="12"/>
      <c r="G46" s="500"/>
      <c r="H46" s="991">
        <v>1</v>
      </c>
      <c r="I46" s="387" t="s">
        <v>48</v>
      </c>
      <c r="J46" s="1006">
        <v>0.91</v>
      </c>
      <c r="K46" s="476" t="s">
        <v>48</v>
      </c>
      <c r="L46" s="1000">
        <v>1</v>
      </c>
      <c r="M46" s="467" t="s">
        <v>48</v>
      </c>
      <c r="N46" s="1003">
        <v>0.94</v>
      </c>
      <c r="O46" s="476" t="s">
        <v>48</v>
      </c>
      <c r="P46" s="1000">
        <v>1</v>
      </c>
      <c r="Q46" s="476" t="s">
        <v>48</v>
      </c>
      <c r="R46" s="1000">
        <v>0.93</v>
      </c>
      <c r="S46" s="476" t="s">
        <v>48</v>
      </c>
      <c r="T46" s="1000">
        <v>1</v>
      </c>
      <c r="U46" s="466" t="s">
        <v>48</v>
      </c>
      <c r="V46" s="1003">
        <v>1</v>
      </c>
      <c r="W46" s="476" t="s">
        <v>48</v>
      </c>
      <c r="X46" s="1000">
        <v>1</v>
      </c>
      <c r="Y46" s="476" t="s">
        <v>48</v>
      </c>
      <c r="Z46" s="1000">
        <v>1</v>
      </c>
      <c r="AA46" s="466" t="s">
        <v>48</v>
      </c>
      <c r="AB46" s="23"/>
      <c r="AC46" s="23"/>
      <c r="AD46" s="262"/>
      <c r="AE46" s="40"/>
      <c r="AF46" s="23"/>
      <c r="AG46" s="12"/>
      <c r="AH46" s="12"/>
    </row>
    <row r="47" spans="1:34" s="1" customFormat="1">
      <c r="A47" s="521" t="s">
        <v>528</v>
      </c>
      <c r="B47" s="711" t="s">
        <v>501</v>
      </c>
      <c r="C47" s="523" t="s">
        <v>81</v>
      </c>
      <c r="D47" s="712" t="s">
        <v>25</v>
      </c>
      <c r="E47" s="12"/>
      <c r="F47" s="12"/>
      <c r="G47" s="500"/>
      <c r="H47" s="992">
        <v>0</v>
      </c>
      <c r="I47" s="387" t="s">
        <v>160</v>
      </c>
      <c r="J47" s="994">
        <v>0.92</v>
      </c>
      <c r="K47" s="476" t="s">
        <v>48</v>
      </c>
      <c r="L47" s="995">
        <v>1</v>
      </c>
      <c r="M47" s="467" t="s">
        <v>48</v>
      </c>
      <c r="N47" s="996">
        <v>1</v>
      </c>
      <c r="O47" s="476" t="s">
        <v>48</v>
      </c>
      <c r="P47" s="995">
        <v>0</v>
      </c>
      <c r="Q47" s="476" t="s">
        <v>160</v>
      </c>
      <c r="R47" s="995">
        <v>0.75</v>
      </c>
      <c r="S47" s="476" t="s">
        <v>48</v>
      </c>
      <c r="T47" s="995">
        <v>0</v>
      </c>
      <c r="U47" s="466" t="s">
        <v>160</v>
      </c>
      <c r="V47" s="996">
        <v>0</v>
      </c>
      <c r="W47" s="476" t="s">
        <v>160</v>
      </c>
      <c r="X47" s="995">
        <v>0</v>
      </c>
      <c r="Y47" s="476" t="s">
        <v>160</v>
      </c>
      <c r="Z47" s="995">
        <v>0</v>
      </c>
      <c r="AA47" s="466" t="s">
        <v>160</v>
      </c>
      <c r="AB47" s="23"/>
      <c r="AC47" s="23"/>
      <c r="AD47" s="262"/>
      <c r="AE47" s="40"/>
      <c r="AF47" s="23"/>
      <c r="AG47" s="12"/>
      <c r="AH47" s="12"/>
    </row>
    <row r="48" spans="1:34" s="1" customFormat="1">
      <c r="A48" s="718" t="s">
        <v>529</v>
      </c>
      <c r="B48" s="719" t="s">
        <v>503</v>
      </c>
      <c r="C48" s="720" t="s">
        <v>81</v>
      </c>
      <c r="D48" s="721" t="s">
        <v>25</v>
      </c>
      <c r="E48" s="12"/>
      <c r="F48" s="12"/>
      <c r="G48" s="500"/>
      <c r="H48" s="993">
        <v>0</v>
      </c>
      <c r="I48" s="291" t="s">
        <v>160</v>
      </c>
      <c r="J48" s="1007">
        <v>0.86</v>
      </c>
      <c r="K48" s="292" t="s">
        <v>48</v>
      </c>
      <c r="L48" s="997">
        <v>1</v>
      </c>
      <c r="M48" s="293" t="s">
        <v>48</v>
      </c>
      <c r="N48" s="1008">
        <v>0.93</v>
      </c>
      <c r="O48" s="292" t="s">
        <v>48</v>
      </c>
      <c r="P48" s="997">
        <v>1</v>
      </c>
      <c r="Q48" s="292" t="s">
        <v>48</v>
      </c>
      <c r="R48" s="997">
        <v>0.85</v>
      </c>
      <c r="S48" s="292" t="s">
        <v>48</v>
      </c>
      <c r="T48" s="997">
        <v>1</v>
      </c>
      <c r="U48" s="293" t="s">
        <v>48</v>
      </c>
      <c r="V48" s="993">
        <v>0</v>
      </c>
      <c r="W48" s="292" t="s">
        <v>160</v>
      </c>
      <c r="X48" s="997">
        <v>0</v>
      </c>
      <c r="Y48" s="292" t="s">
        <v>160</v>
      </c>
      <c r="Z48" s="997">
        <v>0</v>
      </c>
      <c r="AA48" s="291" t="s">
        <v>160</v>
      </c>
      <c r="AB48" s="23"/>
      <c r="AC48" s="23"/>
      <c r="AD48" s="262"/>
      <c r="AE48" s="40"/>
      <c r="AF48" s="23"/>
      <c r="AG48" s="12"/>
      <c r="AH48" s="12"/>
    </row>
    <row r="49" spans="1:34" s="1" customFormat="1" ht="13.5" thickBot="1">
      <c r="A49" s="11"/>
      <c r="B49" s="12"/>
      <c r="C49" s="11"/>
      <c r="D49" s="11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262"/>
      <c r="AE49" s="23"/>
      <c r="AF49" s="23"/>
      <c r="AG49" s="12"/>
      <c r="AH49" s="12"/>
    </row>
    <row r="50" spans="1:34" s="12" customFormat="1" ht="18.5" thickBot="1">
      <c r="A50" s="513"/>
      <c r="B50" s="669" t="s">
        <v>530</v>
      </c>
      <c r="C50" s="670" t="s">
        <v>21</v>
      </c>
      <c r="D50" s="10"/>
      <c r="E50" s="11"/>
      <c r="AB50" s="725" t="s">
        <v>17</v>
      </c>
      <c r="AC50" s="8"/>
      <c r="AD50" s="262"/>
      <c r="AE50" s="23"/>
      <c r="AF50" s="23"/>
    </row>
    <row r="51" spans="1:34" s="12" customFormat="1">
      <c r="A51" s="19" t="s">
        <v>531</v>
      </c>
      <c r="B51" s="55" t="s">
        <v>532</v>
      </c>
      <c r="C51" s="57" t="s">
        <v>533</v>
      </c>
      <c r="D51" s="58" t="s">
        <v>47</v>
      </c>
      <c r="E51" s="11"/>
      <c r="F51" s="420">
        <v>1295.8440000000001</v>
      </c>
      <c r="G51" s="457" t="s">
        <v>161</v>
      </c>
      <c r="H51" s="420">
        <v>14.555</v>
      </c>
      <c r="I51" s="457" t="s">
        <v>161</v>
      </c>
      <c r="J51" s="420">
        <v>133.38999999999999</v>
      </c>
      <c r="K51" s="459" t="s">
        <v>161</v>
      </c>
      <c r="L51" s="424">
        <v>421.21300000000002</v>
      </c>
      <c r="M51" s="457" t="s">
        <v>161</v>
      </c>
      <c r="N51" s="420">
        <v>67.706999999999994</v>
      </c>
      <c r="O51" s="459" t="s">
        <v>161</v>
      </c>
      <c r="P51" s="424">
        <v>18.914999999999999</v>
      </c>
      <c r="Q51" s="459" t="s">
        <v>161</v>
      </c>
      <c r="R51" s="422">
        <v>105.643</v>
      </c>
      <c r="S51" s="459" t="s">
        <v>161</v>
      </c>
      <c r="T51" s="424">
        <v>15.97</v>
      </c>
      <c r="U51" s="456" t="s">
        <v>161</v>
      </c>
      <c r="V51" s="420">
        <v>0</v>
      </c>
      <c r="W51" s="459" t="s">
        <v>160</v>
      </c>
      <c r="X51" s="424">
        <v>0</v>
      </c>
      <c r="Y51" s="459" t="s">
        <v>160</v>
      </c>
      <c r="Z51" s="424">
        <v>1.9179999999999999</v>
      </c>
      <c r="AA51" s="457" t="s">
        <v>161</v>
      </c>
      <c r="AB51" s="726">
        <f t="shared" ref="AB51:AB62" si="2">F51+H51+J51+L51+N51+P51+R51+T51+V51+X51+Z51</f>
        <v>2075.1550000000002</v>
      </c>
      <c r="AC51" s="415" t="s">
        <v>161</v>
      </c>
      <c r="AD51" s="262"/>
      <c r="AE51" s="758"/>
      <c r="AF51" s="266"/>
    </row>
    <row r="52" spans="1:34" s="12" customFormat="1">
      <c r="A52" s="20" t="s">
        <v>534</v>
      </c>
      <c r="B52" s="59" t="s">
        <v>535</v>
      </c>
      <c r="C52" s="61" t="s">
        <v>533</v>
      </c>
      <c r="D52" s="62" t="s">
        <v>47</v>
      </c>
      <c r="E52" s="11"/>
      <c r="F52" s="433">
        <v>657.29100000000005</v>
      </c>
      <c r="G52" s="458" t="s">
        <v>161</v>
      </c>
      <c r="H52" s="433">
        <v>32.365000000000002</v>
      </c>
      <c r="I52" s="458" t="s">
        <v>161</v>
      </c>
      <c r="J52" s="433">
        <v>358.12299999999999</v>
      </c>
      <c r="K52" s="460" t="s">
        <v>161</v>
      </c>
      <c r="L52" s="432">
        <v>708.68600000000004</v>
      </c>
      <c r="M52" s="458" t="s">
        <v>161</v>
      </c>
      <c r="N52" s="433">
        <v>96.603999999999999</v>
      </c>
      <c r="O52" s="460" t="s">
        <v>161</v>
      </c>
      <c r="P52" s="432">
        <v>76.783000000000001</v>
      </c>
      <c r="Q52" s="460" t="s">
        <v>161</v>
      </c>
      <c r="R52" s="435">
        <v>263.505</v>
      </c>
      <c r="S52" s="460" t="s">
        <v>161</v>
      </c>
      <c r="T52" s="432">
        <v>28.472999999999999</v>
      </c>
      <c r="U52" s="461" t="s">
        <v>161</v>
      </c>
      <c r="V52" s="433">
        <v>0</v>
      </c>
      <c r="W52" s="460" t="s">
        <v>160</v>
      </c>
      <c r="X52" s="432">
        <v>0</v>
      </c>
      <c r="Y52" s="460" t="s">
        <v>160</v>
      </c>
      <c r="Z52" s="432">
        <v>0</v>
      </c>
      <c r="AA52" s="458" t="s">
        <v>160</v>
      </c>
      <c r="AB52" s="614">
        <f t="shared" si="2"/>
        <v>2221.83</v>
      </c>
      <c r="AC52" s="413" t="s">
        <v>161</v>
      </c>
      <c r="AD52" s="262"/>
      <c r="AE52" s="758"/>
      <c r="AF52" s="266"/>
    </row>
    <row r="53" spans="1:34" s="12" customFormat="1">
      <c r="A53" s="20" t="s">
        <v>536</v>
      </c>
      <c r="B53" s="59" t="s">
        <v>537</v>
      </c>
      <c r="C53" s="61" t="s">
        <v>533</v>
      </c>
      <c r="D53" s="62" t="s">
        <v>47</v>
      </c>
      <c r="E53" s="11"/>
      <c r="F53" s="421">
        <v>793.15200000000004</v>
      </c>
      <c r="G53" s="467" t="s">
        <v>161</v>
      </c>
      <c r="H53" s="421">
        <v>131.27799999999999</v>
      </c>
      <c r="I53" s="467" t="s">
        <v>161</v>
      </c>
      <c r="J53" s="421">
        <v>1143.154</v>
      </c>
      <c r="K53" s="473" t="s">
        <v>161</v>
      </c>
      <c r="L53" s="425">
        <v>1110.059</v>
      </c>
      <c r="M53" s="467" t="s">
        <v>161</v>
      </c>
      <c r="N53" s="421">
        <v>34.161999999999999</v>
      </c>
      <c r="O53" s="473" t="s">
        <v>161</v>
      </c>
      <c r="P53" s="425">
        <v>144.84200000000001</v>
      </c>
      <c r="Q53" s="473" t="s">
        <v>161</v>
      </c>
      <c r="R53" s="423">
        <v>320.18299999999999</v>
      </c>
      <c r="S53" s="473" t="s">
        <v>161</v>
      </c>
      <c r="T53" s="425">
        <v>76.825999999999993</v>
      </c>
      <c r="U53" s="466" t="s">
        <v>161</v>
      </c>
      <c r="V53" s="421">
        <v>0</v>
      </c>
      <c r="W53" s="473" t="s">
        <v>160</v>
      </c>
      <c r="X53" s="425">
        <v>0</v>
      </c>
      <c r="Y53" s="473" t="s">
        <v>160</v>
      </c>
      <c r="Z53" s="425">
        <v>0</v>
      </c>
      <c r="AA53" s="467" t="s">
        <v>160</v>
      </c>
      <c r="AB53" s="614">
        <f t="shared" si="2"/>
        <v>3753.6559999999999</v>
      </c>
      <c r="AC53" s="416" t="s">
        <v>161</v>
      </c>
      <c r="AD53" s="262"/>
      <c r="AE53" s="758"/>
      <c r="AF53" s="266"/>
    </row>
    <row r="54" spans="1:34" s="12" customFormat="1">
      <c r="A54" s="20" t="s">
        <v>538</v>
      </c>
      <c r="B54" s="59" t="s">
        <v>539</v>
      </c>
      <c r="C54" s="61" t="s">
        <v>533</v>
      </c>
      <c r="D54" s="62" t="s">
        <v>47</v>
      </c>
      <c r="E54" s="11"/>
      <c r="F54" s="421">
        <v>728.46600000000001</v>
      </c>
      <c r="G54" s="467" t="s">
        <v>161</v>
      </c>
      <c r="H54" s="421">
        <v>502.40800000000002</v>
      </c>
      <c r="I54" s="467" t="s">
        <v>161</v>
      </c>
      <c r="J54" s="421">
        <v>2616.8939999999998</v>
      </c>
      <c r="K54" s="473" t="s">
        <v>161</v>
      </c>
      <c r="L54" s="425">
        <v>2887.4229999999998</v>
      </c>
      <c r="M54" s="467" t="s">
        <v>161</v>
      </c>
      <c r="N54" s="421">
        <v>483.90800000000002</v>
      </c>
      <c r="O54" s="473" t="s">
        <v>161</v>
      </c>
      <c r="P54" s="425">
        <v>286.23500000000001</v>
      </c>
      <c r="Q54" s="473" t="s">
        <v>161</v>
      </c>
      <c r="R54" s="423">
        <v>970.51199999999994</v>
      </c>
      <c r="S54" s="473" t="s">
        <v>161</v>
      </c>
      <c r="T54" s="425">
        <v>248.63200000000001</v>
      </c>
      <c r="U54" s="466" t="s">
        <v>161</v>
      </c>
      <c r="V54" s="421">
        <v>0</v>
      </c>
      <c r="W54" s="473" t="s">
        <v>160</v>
      </c>
      <c r="X54" s="425">
        <v>37.231999999999999</v>
      </c>
      <c r="Y54" s="473" t="s">
        <v>161</v>
      </c>
      <c r="Z54" s="425">
        <v>0</v>
      </c>
      <c r="AA54" s="467" t="s">
        <v>160</v>
      </c>
      <c r="AB54" s="614">
        <f t="shared" si="2"/>
        <v>8761.7099999999991</v>
      </c>
      <c r="AC54" s="416" t="s">
        <v>161</v>
      </c>
      <c r="AD54" s="262"/>
      <c r="AE54" s="758"/>
      <c r="AF54" s="266"/>
    </row>
    <row r="55" spans="1:34" s="12" customFormat="1">
      <c r="A55" s="20" t="s">
        <v>540</v>
      </c>
      <c r="B55" s="59" t="s">
        <v>541</v>
      </c>
      <c r="C55" s="61" t="s">
        <v>533</v>
      </c>
      <c r="D55" s="62" t="s">
        <v>47</v>
      </c>
      <c r="E55" s="11"/>
      <c r="F55" s="421">
        <v>96.17</v>
      </c>
      <c r="G55" s="467" t="s">
        <v>161</v>
      </c>
      <c r="H55" s="421">
        <v>429.86700000000002</v>
      </c>
      <c r="I55" s="467" t="s">
        <v>161</v>
      </c>
      <c r="J55" s="421">
        <v>7321.1289999999999</v>
      </c>
      <c r="K55" s="473" t="s">
        <v>161</v>
      </c>
      <c r="L55" s="425">
        <v>4328.4459999999999</v>
      </c>
      <c r="M55" s="467" t="s">
        <v>161</v>
      </c>
      <c r="N55" s="421">
        <v>1334.4069999999999</v>
      </c>
      <c r="O55" s="473" t="s">
        <v>161</v>
      </c>
      <c r="P55" s="425">
        <v>390.43200000000002</v>
      </c>
      <c r="Q55" s="473" t="s">
        <v>161</v>
      </c>
      <c r="R55" s="423">
        <v>1209.924</v>
      </c>
      <c r="S55" s="473" t="s">
        <v>161</v>
      </c>
      <c r="T55" s="425">
        <v>769.71</v>
      </c>
      <c r="U55" s="466" t="s">
        <v>161</v>
      </c>
      <c r="V55" s="421">
        <v>268.39800000000002</v>
      </c>
      <c r="W55" s="473" t="s">
        <v>161</v>
      </c>
      <c r="X55" s="425">
        <v>32.381999999999998</v>
      </c>
      <c r="Y55" s="473" t="s">
        <v>161</v>
      </c>
      <c r="Z55" s="425">
        <v>41.48</v>
      </c>
      <c r="AA55" s="467" t="s">
        <v>161</v>
      </c>
      <c r="AB55" s="614">
        <f t="shared" si="2"/>
        <v>16222.344999999998</v>
      </c>
      <c r="AC55" s="416" t="s">
        <v>161</v>
      </c>
      <c r="AD55" s="262"/>
      <c r="AE55" s="758"/>
      <c r="AF55" s="266"/>
    </row>
    <row r="56" spans="1:34" s="12" customFormat="1">
      <c r="A56" s="20" t="s">
        <v>542</v>
      </c>
      <c r="B56" s="59" t="s">
        <v>543</v>
      </c>
      <c r="C56" s="61" t="s">
        <v>533</v>
      </c>
      <c r="D56" s="62" t="s">
        <v>47</v>
      </c>
      <c r="E56" s="11"/>
      <c r="F56" s="421">
        <v>0</v>
      </c>
      <c r="G56" s="467" t="s">
        <v>160</v>
      </c>
      <c r="H56" s="421">
        <v>273.33600000000001</v>
      </c>
      <c r="I56" s="467" t="s">
        <v>161</v>
      </c>
      <c r="J56" s="421">
        <v>6322.585</v>
      </c>
      <c r="K56" s="473" t="s">
        <v>161</v>
      </c>
      <c r="L56" s="425">
        <v>438.55799999999999</v>
      </c>
      <c r="M56" s="467" t="s">
        <v>161</v>
      </c>
      <c r="N56" s="421">
        <v>1642.4770000000001</v>
      </c>
      <c r="O56" s="473" t="s">
        <v>161</v>
      </c>
      <c r="P56" s="425">
        <v>1328.5239999999999</v>
      </c>
      <c r="Q56" s="473" t="s">
        <v>161</v>
      </c>
      <c r="R56" s="423">
        <v>1035.605</v>
      </c>
      <c r="S56" s="473" t="s">
        <v>161</v>
      </c>
      <c r="T56" s="425">
        <v>392.12</v>
      </c>
      <c r="U56" s="466" t="s">
        <v>161</v>
      </c>
      <c r="V56" s="421">
        <v>0</v>
      </c>
      <c r="W56" s="473" t="s">
        <v>160</v>
      </c>
      <c r="X56" s="425">
        <v>0</v>
      </c>
      <c r="Y56" s="473" t="s">
        <v>160</v>
      </c>
      <c r="Z56" s="425">
        <v>0</v>
      </c>
      <c r="AA56" s="467" t="s">
        <v>160</v>
      </c>
      <c r="AB56" s="614">
        <f t="shared" si="2"/>
        <v>11433.205</v>
      </c>
      <c r="AC56" s="416" t="s">
        <v>161</v>
      </c>
      <c r="AD56" s="262"/>
      <c r="AE56" s="758"/>
      <c r="AF56" s="266"/>
    </row>
    <row r="57" spans="1:34" s="12" customFormat="1">
      <c r="A57" s="20" t="s">
        <v>544</v>
      </c>
      <c r="B57" s="59" t="s">
        <v>545</v>
      </c>
      <c r="C57" s="61" t="s">
        <v>533</v>
      </c>
      <c r="D57" s="62" t="s">
        <v>47</v>
      </c>
      <c r="E57" s="11"/>
      <c r="F57" s="421">
        <v>0</v>
      </c>
      <c r="G57" s="467" t="s">
        <v>160</v>
      </c>
      <c r="H57" s="421">
        <v>0</v>
      </c>
      <c r="I57" s="467" t="s">
        <v>160</v>
      </c>
      <c r="J57" s="421">
        <v>16173.145</v>
      </c>
      <c r="K57" s="473" t="s">
        <v>161</v>
      </c>
      <c r="L57" s="426">
        <v>798.10699999999997</v>
      </c>
      <c r="M57" s="467" t="s">
        <v>161</v>
      </c>
      <c r="N57" s="421">
        <v>930.3</v>
      </c>
      <c r="O57" s="473" t="s">
        <v>161</v>
      </c>
      <c r="P57" s="426">
        <v>1096.7349999999999</v>
      </c>
      <c r="Q57" s="473" t="s">
        <v>161</v>
      </c>
      <c r="R57" s="423">
        <v>337.49</v>
      </c>
      <c r="S57" s="473" t="s">
        <v>161</v>
      </c>
      <c r="T57" s="426">
        <v>0</v>
      </c>
      <c r="U57" s="466" t="s">
        <v>160</v>
      </c>
      <c r="V57" s="421">
        <v>0</v>
      </c>
      <c r="W57" s="473" t="s">
        <v>160</v>
      </c>
      <c r="X57" s="426">
        <v>0</v>
      </c>
      <c r="Y57" s="473" t="s">
        <v>160</v>
      </c>
      <c r="Z57" s="426">
        <v>0</v>
      </c>
      <c r="AA57" s="467" t="s">
        <v>160</v>
      </c>
      <c r="AB57" s="614">
        <f t="shared" si="2"/>
        <v>19335.777000000002</v>
      </c>
      <c r="AC57" s="416" t="s">
        <v>161</v>
      </c>
      <c r="AD57" s="262"/>
      <c r="AE57" s="758"/>
      <c r="AF57" s="266"/>
    </row>
    <row r="58" spans="1:34" s="12" customFormat="1">
      <c r="A58" s="20" t="s">
        <v>546</v>
      </c>
      <c r="B58" s="59" t="s">
        <v>547</v>
      </c>
      <c r="C58" s="61" t="s">
        <v>533</v>
      </c>
      <c r="D58" s="62" t="s">
        <v>164</v>
      </c>
      <c r="E58" s="11"/>
      <c r="F58" s="573">
        <f>SUM(F51:F57)</f>
        <v>3570.9230000000002</v>
      </c>
      <c r="G58" s="249" t="s">
        <v>161</v>
      </c>
      <c r="H58" s="573">
        <f>SUM(H51:H57)</f>
        <v>1383.809</v>
      </c>
      <c r="I58" s="249" t="s">
        <v>161</v>
      </c>
      <c r="J58" s="573">
        <f>SUM(J51:J57)</f>
        <v>34068.42</v>
      </c>
      <c r="K58" s="249" t="s">
        <v>161</v>
      </c>
      <c r="L58" s="727">
        <f>SUM(L51:L57)</f>
        <v>10692.491999999998</v>
      </c>
      <c r="M58" s="249" t="s">
        <v>161</v>
      </c>
      <c r="N58" s="573">
        <f>SUM(N51:N57)</f>
        <v>4589.5650000000005</v>
      </c>
      <c r="O58" s="249" t="s">
        <v>161</v>
      </c>
      <c r="P58" s="727">
        <f>SUM(P51:P57)</f>
        <v>3342.4659999999994</v>
      </c>
      <c r="Q58" s="249" t="s">
        <v>161</v>
      </c>
      <c r="R58" s="727">
        <f>SUM(R51:R57)</f>
        <v>4242.8620000000001</v>
      </c>
      <c r="S58" s="249" t="s">
        <v>161</v>
      </c>
      <c r="T58" s="727">
        <f>SUM(T51:T57)</f>
        <v>1531.7310000000002</v>
      </c>
      <c r="U58" s="249" t="s">
        <v>161</v>
      </c>
      <c r="V58" s="573">
        <f>SUM(V51:V57)</f>
        <v>268.39800000000002</v>
      </c>
      <c r="W58" s="249" t="s">
        <v>161</v>
      </c>
      <c r="X58" s="727">
        <f>SUM(X51:X57)</f>
        <v>69.614000000000004</v>
      </c>
      <c r="Y58" s="249" t="s">
        <v>161</v>
      </c>
      <c r="Z58" s="727">
        <f>SUM(Z51:Z57)</f>
        <v>43.397999999999996</v>
      </c>
      <c r="AA58" s="249" t="s">
        <v>161</v>
      </c>
      <c r="AB58" s="614">
        <f t="shared" si="2"/>
        <v>63803.678000000007</v>
      </c>
      <c r="AC58" s="416" t="s">
        <v>161</v>
      </c>
      <c r="AD58" s="262"/>
      <c r="AE58" s="758"/>
      <c r="AF58" s="266"/>
    </row>
    <row r="59" spans="1:34" s="12" customFormat="1">
      <c r="A59" s="63" t="s">
        <v>548</v>
      </c>
      <c r="B59" s="54" t="s">
        <v>549</v>
      </c>
      <c r="C59" s="61" t="s">
        <v>533</v>
      </c>
      <c r="D59" s="62" t="s">
        <v>47</v>
      </c>
      <c r="E59" s="23"/>
      <c r="F59" s="427">
        <v>392.95400000000001</v>
      </c>
      <c r="G59" s="436" t="s">
        <v>161</v>
      </c>
      <c r="H59" s="427">
        <v>333.029</v>
      </c>
      <c r="I59" s="436" t="s">
        <v>161</v>
      </c>
      <c r="J59" s="427">
        <v>5756.0820000000003</v>
      </c>
      <c r="K59" s="436" t="s">
        <v>161</v>
      </c>
      <c r="L59" s="429">
        <v>2214.0160000000001</v>
      </c>
      <c r="M59" s="436" t="s">
        <v>161</v>
      </c>
      <c r="N59" s="427">
        <v>754.24</v>
      </c>
      <c r="O59" s="436" t="s">
        <v>161</v>
      </c>
      <c r="P59" s="429">
        <v>434.221</v>
      </c>
      <c r="Q59" s="1078" t="s">
        <v>161</v>
      </c>
      <c r="R59" s="428">
        <v>732.40499999999997</v>
      </c>
      <c r="S59" s="436" t="s">
        <v>161</v>
      </c>
      <c r="T59" s="429">
        <v>228.73</v>
      </c>
      <c r="U59" s="436" t="s">
        <v>161</v>
      </c>
      <c r="V59" s="427">
        <v>66.620999999999995</v>
      </c>
      <c r="W59" s="436" t="s">
        <v>161</v>
      </c>
      <c r="X59" s="429">
        <v>14.946</v>
      </c>
      <c r="Y59" s="436" t="s">
        <v>161</v>
      </c>
      <c r="Z59" s="429">
        <v>9.94</v>
      </c>
      <c r="AA59" s="436" t="s">
        <v>161</v>
      </c>
      <c r="AB59" s="614">
        <f t="shared" si="2"/>
        <v>10937.183999999999</v>
      </c>
      <c r="AC59" s="412" t="s">
        <v>161</v>
      </c>
      <c r="AD59" s="262"/>
      <c r="AE59" s="758"/>
      <c r="AF59" s="266"/>
    </row>
    <row r="60" spans="1:34" s="12" customFormat="1">
      <c r="A60" s="63" t="s">
        <v>550</v>
      </c>
      <c r="B60" s="54" t="s">
        <v>273</v>
      </c>
      <c r="C60" s="61" t="s">
        <v>533</v>
      </c>
      <c r="D60" s="64" t="s">
        <v>164</v>
      </c>
      <c r="E60" s="23"/>
      <c r="F60" s="573">
        <f>SUM(F58:F59)</f>
        <v>3963.8770000000004</v>
      </c>
      <c r="G60" s="249" t="s">
        <v>161</v>
      </c>
      <c r="H60" s="573">
        <f>SUM(H58:H59)</f>
        <v>1716.838</v>
      </c>
      <c r="I60" s="259" t="s">
        <v>161</v>
      </c>
      <c r="J60" s="573">
        <f>SUM(J58:J59)</f>
        <v>39824.502</v>
      </c>
      <c r="K60" s="259" t="s">
        <v>161</v>
      </c>
      <c r="L60" s="727">
        <f>SUM(L58:L59)</f>
        <v>12906.507999999998</v>
      </c>
      <c r="M60" s="259" t="s">
        <v>161</v>
      </c>
      <c r="N60" s="573">
        <f>SUM(N58:N59)</f>
        <v>5343.8050000000003</v>
      </c>
      <c r="O60" s="259" t="s">
        <v>161</v>
      </c>
      <c r="P60" s="727">
        <f>SUM(P58:P59)</f>
        <v>3776.6869999999994</v>
      </c>
      <c r="Q60" s="259" t="s">
        <v>161</v>
      </c>
      <c r="R60" s="727">
        <f>SUM(R58:R59)</f>
        <v>4975.2669999999998</v>
      </c>
      <c r="S60" s="259" t="s">
        <v>161</v>
      </c>
      <c r="T60" s="727">
        <f>SUM(T58:T59)</f>
        <v>1760.4610000000002</v>
      </c>
      <c r="U60" s="259" t="s">
        <v>161</v>
      </c>
      <c r="V60" s="573">
        <f>SUM(V58:V59)</f>
        <v>335.01900000000001</v>
      </c>
      <c r="W60" s="259" t="s">
        <v>161</v>
      </c>
      <c r="X60" s="727">
        <f>SUM(X58:X59)</f>
        <v>84.56</v>
      </c>
      <c r="Y60" s="259" t="s">
        <v>161</v>
      </c>
      <c r="Z60" s="727">
        <f>SUM(Z58:Z59)</f>
        <v>53.337999999999994</v>
      </c>
      <c r="AA60" s="259" t="s">
        <v>161</v>
      </c>
      <c r="AB60" s="614">
        <f t="shared" si="2"/>
        <v>74740.861999999994</v>
      </c>
      <c r="AC60" s="414" t="s">
        <v>161</v>
      </c>
      <c r="AD60" s="262"/>
      <c r="AE60" s="758"/>
      <c r="AF60" s="266"/>
    </row>
    <row r="61" spans="1:34" s="12" customFormat="1">
      <c r="A61" s="65" t="s">
        <v>551</v>
      </c>
      <c r="B61" s="66" t="s">
        <v>552</v>
      </c>
      <c r="C61" s="61" t="s">
        <v>533</v>
      </c>
      <c r="D61" s="67" t="s">
        <v>47</v>
      </c>
      <c r="E61" s="11"/>
      <c r="F61" s="433">
        <v>328.221</v>
      </c>
      <c r="G61" s="458" t="s">
        <v>161</v>
      </c>
      <c r="H61" s="433">
        <v>375.42500000000001</v>
      </c>
      <c r="I61" s="458" t="s">
        <v>161</v>
      </c>
      <c r="J61" s="433">
        <v>12950.460999999999</v>
      </c>
      <c r="K61" s="460" t="s">
        <v>161</v>
      </c>
      <c r="L61" s="432">
        <v>2305.239</v>
      </c>
      <c r="M61" s="458" t="s">
        <v>161</v>
      </c>
      <c r="N61" s="433">
        <v>1932.8689999999999</v>
      </c>
      <c r="O61" s="460" t="s">
        <v>161</v>
      </c>
      <c r="P61" s="432">
        <v>1214.306</v>
      </c>
      <c r="Q61" s="460" t="s">
        <v>161</v>
      </c>
      <c r="R61" s="435">
        <v>748.83100000000002</v>
      </c>
      <c r="S61" s="460" t="s">
        <v>161</v>
      </c>
      <c r="T61" s="432">
        <v>290.00099999999998</v>
      </c>
      <c r="U61" s="461" t="s">
        <v>161</v>
      </c>
      <c r="V61" s="433">
        <v>61.868000000000002</v>
      </c>
      <c r="W61" s="460" t="s">
        <v>161</v>
      </c>
      <c r="X61" s="432">
        <v>1.1739999999999999</v>
      </c>
      <c r="Y61" s="460" t="s">
        <v>161</v>
      </c>
      <c r="Z61" s="432">
        <v>11.04</v>
      </c>
      <c r="AA61" s="458" t="s">
        <v>161</v>
      </c>
      <c r="AB61" s="614">
        <f t="shared" si="2"/>
        <v>20219.434999999998</v>
      </c>
      <c r="AC61" s="413" t="s">
        <v>161</v>
      </c>
      <c r="AD61" s="262"/>
      <c r="AE61" s="758"/>
      <c r="AF61" s="266"/>
    </row>
    <row r="62" spans="1:34" s="12" customFormat="1">
      <c r="A62" s="21" t="s">
        <v>553</v>
      </c>
      <c r="B62" s="68" t="s">
        <v>554</v>
      </c>
      <c r="C62" s="70" t="s">
        <v>533</v>
      </c>
      <c r="D62" s="71" t="s">
        <v>47</v>
      </c>
      <c r="E62" s="11"/>
      <c r="F62" s="430">
        <v>1011.651</v>
      </c>
      <c r="G62" s="468" t="s">
        <v>161</v>
      </c>
      <c r="H62" s="430">
        <v>168.49600000000001</v>
      </c>
      <c r="I62" s="468" t="s">
        <v>161</v>
      </c>
      <c r="J62" s="430">
        <v>2891.0990000000002</v>
      </c>
      <c r="K62" s="469" t="s">
        <v>161</v>
      </c>
      <c r="L62" s="434">
        <v>1697.346</v>
      </c>
      <c r="M62" s="468" t="s">
        <v>161</v>
      </c>
      <c r="N62" s="430">
        <v>393.91699999999997</v>
      </c>
      <c r="O62" s="469" t="s">
        <v>161</v>
      </c>
      <c r="P62" s="434">
        <v>224.21199999999999</v>
      </c>
      <c r="Q62" s="469" t="s">
        <v>161</v>
      </c>
      <c r="R62" s="431">
        <v>517.23500000000001</v>
      </c>
      <c r="S62" s="469" t="s">
        <v>161</v>
      </c>
      <c r="T62" s="434">
        <v>105.88200000000001</v>
      </c>
      <c r="U62" s="465" t="s">
        <v>161</v>
      </c>
      <c r="V62" s="430">
        <v>38.774000000000001</v>
      </c>
      <c r="W62" s="469" t="s">
        <v>161</v>
      </c>
      <c r="X62" s="434">
        <v>30.132999999999999</v>
      </c>
      <c r="Y62" s="469" t="s">
        <v>161</v>
      </c>
      <c r="Z62" s="434">
        <v>10.59</v>
      </c>
      <c r="AA62" s="468" t="s">
        <v>161</v>
      </c>
      <c r="AB62" s="620">
        <f t="shared" si="2"/>
        <v>7089.3350000000009</v>
      </c>
      <c r="AC62" s="533" t="s">
        <v>161</v>
      </c>
      <c r="AD62" s="262"/>
      <c r="AE62" s="758"/>
      <c r="AF62" s="266"/>
    </row>
    <row r="63" spans="1:34" s="12" customFormat="1">
      <c r="A63" s="4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AD63" s="258"/>
      <c r="AF63" s="266"/>
    </row>
    <row r="64" spans="1:34" s="12" customFormat="1" ht="13.5" thickBot="1">
      <c r="A64" s="40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AD64" s="258"/>
    </row>
    <row r="65" spans="1:30" s="12" customFormat="1">
      <c r="A65" s="267"/>
      <c r="B65" s="268"/>
      <c r="C65" s="269"/>
      <c r="D65" s="270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AD65" s="258"/>
    </row>
    <row r="66" spans="1:30" s="12" customFormat="1">
      <c r="A66" s="489" t="s">
        <v>143</v>
      </c>
      <c r="B66"/>
      <c r="C66" s="1136" t="s">
        <v>213</v>
      </c>
      <c r="D66" s="271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AD66" s="258"/>
    </row>
    <row r="67" spans="1:30" s="12" customFormat="1">
      <c r="A67" s="272"/>
      <c r="B67" s="316"/>
      <c r="C67" s="316"/>
      <c r="D67" s="271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AD67" s="258"/>
    </row>
    <row r="68" spans="1:30" s="12" customFormat="1">
      <c r="A68" s="489" t="s">
        <v>145</v>
      </c>
      <c r="B68"/>
      <c r="C68" s="1136" t="s">
        <v>213</v>
      </c>
      <c r="D68" s="271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AD68" s="258"/>
    </row>
    <row r="69" spans="1:30" s="12" customFormat="1">
      <c r="A69" s="272"/>
      <c r="B69" s="316"/>
      <c r="C69"/>
      <c r="D69" s="271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AD69" s="258"/>
    </row>
    <row r="70" spans="1:30" s="12" customFormat="1">
      <c r="A70" s="489" t="s">
        <v>146</v>
      </c>
      <c r="B70" s="316"/>
      <c r="C70" s="1136" t="s">
        <v>147</v>
      </c>
      <c r="D70" s="274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AD70" s="258"/>
    </row>
    <row r="71" spans="1:30" ht="14.25" customHeight="1" thickBot="1">
      <c r="A71" s="275"/>
      <c r="B71" s="276"/>
      <c r="C71" s="277"/>
      <c r="D71" s="278"/>
    </row>
    <row r="72" spans="1:30" ht="14.25" customHeight="1">
      <c r="A72" s="40"/>
      <c r="B72" s="73"/>
      <c r="C72" s="25"/>
      <c r="D72" s="25"/>
    </row>
    <row r="73" spans="1:30" ht="14.25" customHeight="1">
      <c r="A73" s="40"/>
      <c r="C73" s="25"/>
      <c r="D73" s="25"/>
    </row>
    <row r="74" spans="1:30" ht="14.25" customHeight="1">
      <c r="A74" s="40"/>
    </row>
    <row r="75" spans="1:30" ht="14.25" customHeight="1">
      <c r="A75" s="40"/>
    </row>
    <row r="76" spans="1:30">
      <c r="A76" s="40"/>
    </row>
    <row r="77" spans="1:30">
      <c r="A77" s="40"/>
    </row>
    <row r="78" spans="1:30">
      <c r="A78" s="40"/>
    </row>
    <row r="79" spans="1:30">
      <c r="A79" s="40"/>
    </row>
    <row r="80" spans="1:30">
      <c r="A80" s="40"/>
    </row>
    <row r="81" spans="1:1">
      <c r="A81" s="40"/>
    </row>
    <row r="82" spans="1:1">
      <c r="A82" s="40"/>
    </row>
    <row r="83" spans="1:1">
      <c r="A83" s="40"/>
    </row>
    <row r="84" spans="1:1">
      <c r="A84" s="40"/>
    </row>
    <row r="85" spans="1:1">
      <c r="A85" s="40"/>
    </row>
    <row r="86" spans="1:1">
      <c r="A86" s="40"/>
    </row>
    <row r="87" spans="1:1">
      <c r="A87" s="40"/>
    </row>
    <row r="88" spans="1:1">
      <c r="A88" s="40"/>
    </row>
    <row r="89" spans="1:1">
      <c r="A89" s="40"/>
    </row>
    <row r="90" spans="1:1">
      <c r="A90" s="40"/>
    </row>
    <row r="91" spans="1:1">
      <c r="A91" s="40"/>
    </row>
    <row r="92" spans="1:1">
      <c r="A92" s="40"/>
    </row>
    <row r="93" spans="1:1">
      <c r="A93" s="40"/>
    </row>
    <row r="94" spans="1:1">
      <c r="A94" s="40"/>
    </row>
    <row r="95" spans="1:1">
      <c r="A95" s="40"/>
    </row>
    <row r="96" spans="1:1">
      <c r="A96" s="40"/>
    </row>
    <row r="97" spans="1:1">
      <c r="A97" s="40"/>
    </row>
    <row r="98" spans="1:1">
      <c r="A98" s="40"/>
    </row>
    <row r="99" spans="1:1">
      <c r="A99" s="40"/>
    </row>
    <row r="100" spans="1:1">
      <c r="A100" s="40"/>
    </row>
    <row r="101" spans="1:1">
      <c r="A101" s="40"/>
    </row>
    <row r="102" spans="1:1">
      <c r="A102" s="40"/>
    </row>
    <row r="103" spans="1:1">
      <c r="A103" s="40"/>
    </row>
    <row r="104" spans="1:1">
      <c r="A104" s="40"/>
    </row>
    <row r="105" spans="1:1">
      <c r="A105" s="40"/>
    </row>
    <row r="106" spans="1:1">
      <c r="A106" s="40"/>
    </row>
    <row r="107" spans="1:1">
      <c r="A107" s="40"/>
    </row>
    <row r="108" spans="1:1">
      <c r="A108" s="40"/>
    </row>
    <row r="109" spans="1:1">
      <c r="A109" s="40"/>
    </row>
    <row r="110" spans="1:1">
      <c r="A110" s="40"/>
    </row>
    <row r="111" spans="1:1">
      <c r="A111" s="40"/>
    </row>
    <row r="112" spans="1:1">
      <c r="A112" s="40"/>
    </row>
    <row r="113" spans="1:1">
      <c r="A113" s="40"/>
    </row>
    <row r="114" spans="1:1">
      <c r="A114" s="40"/>
    </row>
    <row r="115" spans="1:1">
      <c r="A115" s="40"/>
    </row>
    <row r="116" spans="1:1">
      <c r="A116" s="40"/>
    </row>
    <row r="117" spans="1:1">
      <c r="A117" s="40"/>
    </row>
    <row r="118" spans="1:1">
      <c r="A118" s="40"/>
    </row>
    <row r="119" spans="1:1">
      <c r="A119" s="40"/>
    </row>
    <row r="120" spans="1:1">
      <c r="A120" s="40"/>
    </row>
    <row r="121" spans="1:1">
      <c r="A121" s="40"/>
    </row>
    <row r="122" spans="1:1">
      <c r="A122" s="40"/>
    </row>
    <row r="123" spans="1:1">
      <c r="A123" s="40"/>
    </row>
    <row r="124" spans="1:1">
      <c r="A124" s="40"/>
    </row>
    <row r="125" spans="1:1">
      <c r="A125" s="40"/>
    </row>
    <row r="126" spans="1:1">
      <c r="A126" s="40"/>
    </row>
    <row r="127" spans="1:1">
      <c r="A127" s="40"/>
    </row>
    <row r="128" spans="1:1">
      <c r="A128" s="40"/>
    </row>
    <row r="129" spans="1:1">
      <c r="A129" s="40"/>
    </row>
    <row r="130" spans="1:1">
      <c r="A130" s="40"/>
    </row>
    <row r="131" spans="1:1">
      <c r="A131" s="40"/>
    </row>
    <row r="132" spans="1:1">
      <c r="A132" s="40"/>
    </row>
    <row r="133" spans="1:1">
      <c r="A133" s="40"/>
    </row>
    <row r="134" spans="1:1">
      <c r="A134" s="40"/>
    </row>
    <row r="135" spans="1:1">
      <c r="A135" s="40"/>
    </row>
    <row r="136" spans="1:1">
      <c r="A136" s="40"/>
    </row>
    <row r="137" spans="1:1">
      <c r="A137" s="40"/>
    </row>
    <row r="138" spans="1:1">
      <c r="A138" s="40"/>
    </row>
    <row r="139" spans="1:1">
      <c r="A139" s="40"/>
    </row>
    <row r="140" spans="1:1">
      <c r="A140" s="40"/>
    </row>
    <row r="141" spans="1:1">
      <c r="A141" s="40"/>
    </row>
    <row r="142" spans="1:1">
      <c r="A142" s="40"/>
    </row>
    <row r="143" spans="1:1">
      <c r="A143" s="40"/>
    </row>
    <row r="144" spans="1:1">
      <c r="A144" s="40"/>
    </row>
    <row r="145" spans="1:1">
      <c r="A145" s="40"/>
    </row>
    <row r="146" spans="1:1">
      <c r="A146" s="40"/>
    </row>
    <row r="147" spans="1:1">
      <c r="A147" s="40"/>
    </row>
    <row r="148" spans="1:1">
      <c r="A148" s="40"/>
    </row>
    <row r="149" spans="1:1">
      <c r="A149" s="40"/>
    </row>
    <row r="150" spans="1:1">
      <c r="A150" s="40"/>
    </row>
    <row r="151" spans="1:1">
      <c r="A151" s="40"/>
    </row>
    <row r="152" spans="1:1">
      <c r="A152" s="40"/>
    </row>
    <row r="153" spans="1:1">
      <c r="A153" s="40"/>
    </row>
    <row r="154" spans="1:1">
      <c r="A154" s="40"/>
    </row>
    <row r="155" spans="1:1">
      <c r="A155" s="40"/>
    </row>
    <row r="156" spans="1:1">
      <c r="A156" s="40"/>
    </row>
    <row r="157" spans="1:1">
      <c r="A157" s="40"/>
    </row>
    <row r="158" spans="1:1">
      <c r="A158" s="40"/>
    </row>
    <row r="159" spans="1:1">
      <c r="A159" s="40"/>
    </row>
    <row r="160" spans="1:1">
      <c r="A160" s="40"/>
    </row>
    <row r="161" spans="1:1">
      <c r="A161" s="40"/>
    </row>
    <row r="162" spans="1:1">
      <c r="A162" s="40"/>
    </row>
    <row r="163" spans="1:1">
      <c r="A163" s="40"/>
    </row>
    <row r="164" spans="1:1">
      <c r="A164" s="40"/>
    </row>
    <row r="165" spans="1:1">
      <c r="A165" s="40"/>
    </row>
    <row r="166" spans="1:1">
      <c r="A166" s="40"/>
    </row>
    <row r="167" spans="1:1">
      <c r="A167" s="40"/>
    </row>
    <row r="168" spans="1:1">
      <c r="A168" s="40"/>
    </row>
    <row r="169" spans="1:1">
      <c r="A169" s="40"/>
    </row>
    <row r="170" spans="1:1">
      <c r="A170" s="40"/>
    </row>
    <row r="171" spans="1:1">
      <c r="A171" s="40"/>
    </row>
    <row r="172" spans="1:1">
      <c r="A172" s="40"/>
    </row>
    <row r="173" spans="1:1">
      <c r="A173" s="40"/>
    </row>
    <row r="174" spans="1:1">
      <c r="A174" s="40"/>
    </row>
    <row r="175" spans="1:1">
      <c r="A175" s="40"/>
    </row>
    <row r="176" spans="1:1">
      <c r="A176" s="40"/>
    </row>
    <row r="177" spans="1:1">
      <c r="A177" s="40"/>
    </row>
    <row r="178" spans="1:1">
      <c r="A178" s="40"/>
    </row>
    <row r="179" spans="1:1">
      <c r="A179" s="40"/>
    </row>
    <row r="180" spans="1:1">
      <c r="A180" s="40"/>
    </row>
    <row r="181" spans="1:1">
      <c r="A181" s="40"/>
    </row>
    <row r="182" spans="1:1">
      <c r="A182" s="40"/>
    </row>
    <row r="183" spans="1:1">
      <c r="A183" s="40"/>
    </row>
    <row r="184" spans="1:1">
      <c r="A184" s="40"/>
    </row>
    <row r="185" spans="1:1">
      <c r="A185" s="40"/>
    </row>
    <row r="186" spans="1:1">
      <c r="A186" s="40"/>
    </row>
    <row r="187" spans="1:1">
      <c r="A187" s="40"/>
    </row>
    <row r="188" spans="1:1">
      <c r="A188" s="40"/>
    </row>
    <row r="189" spans="1:1">
      <c r="A189" s="40"/>
    </row>
    <row r="190" spans="1:1">
      <c r="A190" s="40"/>
    </row>
    <row r="191" spans="1:1">
      <c r="A191" s="40"/>
    </row>
    <row r="192" spans="1:1">
      <c r="A192" s="40"/>
    </row>
    <row r="193" spans="1:1">
      <c r="A193" s="40"/>
    </row>
    <row r="194" spans="1:1">
      <c r="A194" s="40"/>
    </row>
    <row r="195" spans="1:1">
      <c r="A195" s="40"/>
    </row>
    <row r="196" spans="1:1">
      <c r="A196" s="40"/>
    </row>
    <row r="197" spans="1:1">
      <c r="A197" s="40"/>
    </row>
    <row r="198" spans="1:1">
      <c r="A198" s="40"/>
    </row>
    <row r="199" spans="1:1">
      <c r="A199" s="40"/>
    </row>
    <row r="200" spans="1:1">
      <c r="A200" s="40"/>
    </row>
    <row r="201" spans="1:1">
      <c r="A201" s="40"/>
    </row>
    <row r="202" spans="1:1">
      <c r="A202" s="40"/>
    </row>
    <row r="203" spans="1:1">
      <c r="A203" s="40"/>
    </row>
    <row r="204" spans="1:1">
      <c r="A204" s="40"/>
    </row>
    <row r="205" spans="1:1">
      <c r="A205" s="40"/>
    </row>
    <row r="206" spans="1:1">
      <c r="A206" s="40"/>
    </row>
    <row r="207" spans="1:1">
      <c r="A207" s="40"/>
    </row>
    <row r="208" spans="1:1">
      <c r="A208" s="40"/>
    </row>
    <row r="209" spans="1:1">
      <c r="A209" s="40"/>
    </row>
    <row r="210" spans="1:1">
      <c r="A210" s="40"/>
    </row>
    <row r="211" spans="1:1">
      <c r="A211" s="40"/>
    </row>
    <row r="212" spans="1:1">
      <c r="A212" s="40"/>
    </row>
    <row r="213" spans="1:1">
      <c r="A213" s="40"/>
    </row>
    <row r="214" spans="1:1">
      <c r="A214" s="40"/>
    </row>
    <row r="215" spans="1:1">
      <c r="A215" s="40"/>
    </row>
    <row r="216" spans="1:1">
      <c r="A216" s="40"/>
    </row>
    <row r="217" spans="1:1">
      <c r="A217" s="40"/>
    </row>
    <row r="218" spans="1:1">
      <c r="A218" s="40"/>
    </row>
    <row r="219" spans="1:1">
      <c r="A219" s="40"/>
    </row>
    <row r="220" spans="1:1">
      <c r="A220" s="40"/>
    </row>
    <row r="221" spans="1:1">
      <c r="A221" s="40"/>
    </row>
    <row r="222" spans="1:1">
      <c r="A222" s="40"/>
    </row>
    <row r="223" spans="1:1">
      <c r="A223" s="40"/>
    </row>
    <row r="224" spans="1:1">
      <c r="A224" s="40"/>
    </row>
    <row r="225" spans="1:1">
      <c r="A225" s="40"/>
    </row>
    <row r="226" spans="1:1">
      <c r="A226" s="40"/>
    </row>
    <row r="227" spans="1:1">
      <c r="A227" s="40"/>
    </row>
    <row r="228" spans="1:1">
      <c r="A228" s="40"/>
    </row>
    <row r="229" spans="1:1">
      <c r="A229" s="40"/>
    </row>
    <row r="230" spans="1:1">
      <c r="A230" s="40"/>
    </row>
    <row r="231" spans="1:1">
      <c r="A231" s="40"/>
    </row>
    <row r="232" spans="1:1">
      <c r="A232" s="40"/>
    </row>
    <row r="233" spans="1:1">
      <c r="A233" s="40"/>
    </row>
    <row r="234" spans="1:1">
      <c r="A234" s="40"/>
    </row>
    <row r="235" spans="1:1">
      <c r="A235" s="40"/>
    </row>
    <row r="236" spans="1:1">
      <c r="A236" s="40"/>
    </row>
    <row r="237" spans="1:1">
      <c r="A237" s="40"/>
    </row>
    <row r="238" spans="1:1">
      <c r="A238" s="40"/>
    </row>
    <row r="239" spans="1:1">
      <c r="A239" s="40"/>
    </row>
    <row r="240" spans="1:1">
      <c r="A240" s="40"/>
    </row>
    <row r="241" spans="1:1">
      <c r="A241" s="40"/>
    </row>
    <row r="242" spans="1:1">
      <c r="A242" s="40"/>
    </row>
    <row r="243" spans="1:1">
      <c r="A243" s="40"/>
    </row>
    <row r="244" spans="1:1">
      <c r="A244" s="40"/>
    </row>
    <row r="245" spans="1:1">
      <c r="A245" s="40"/>
    </row>
    <row r="246" spans="1:1">
      <c r="A246" s="40"/>
    </row>
    <row r="247" spans="1:1">
      <c r="A247" s="40"/>
    </row>
    <row r="248" spans="1:1">
      <c r="A248" s="40"/>
    </row>
    <row r="249" spans="1:1">
      <c r="A249" s="40"/>
    </row>
    <row r="250" spans="1:1">
      <c r="A250" s="40"/>
    </row>
    <row r="251" spans="1:1">
      <c r="A251" s="40"/>
    </row>
    <row r="252" spans="1:1">
      <c r="A252" s="40"/>
    </row>
  </sheetData>
  <mergeCells count="17">
    <mergeCell ref="F11:G11"/>
    <mergeCell ref="F10:AA10"/>
    <mergeCell ref="H11:I11"/>
    <mergeCell ref="AB11:AC11"/>
    <mergeCell ref="Z9:AA9"/>
    <mergeCell ref="AB9:AC9"/>
    <mergeCell ref="H9:I9"/>
    <mergeCell ref="J9:K9"/>
    <mergeCell ref="L9:M9"/>
    <mergeCell ref="F9:G9"/>
    <mergeCell ref="N9:O9"/>
    <mergeCell ref="P9:Q9"/>
    <mergeCell ref="AB26:AC26"/>
    <mergeCell ref="X9:Y9"/>
    <mergeCell ref="T9:U9"/>
    <mergeCell ref="V9:W9"/>
    <mergeCell ref="R9:S9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58" orientation="landscape" r:id="rId1"/>
  <headerFooter alignWithMargins="0">
    <oddFooter>&amp;L&amp;1#&amp;"Arial"&amp;11&amp;K000000SW Internal Commercial</oddFooter>
  </headerFooter>
  <ignoredErrors>
    <ignoredError sqref="C51:C62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B76"/>
  <sheetViews>
    <sheetView zoomScaleNormal="100" workbookViewId="0">
      <selection sqref="A1:XFD1048576"/>
    </sheetView>
  </sheetViews>
  <sheetFormatPr defaultColWidth="9.26953125" defaultRowHeight="12.5"/>
  <cols>
    <col min="1" max="1" width="12.81640625" style="121" customWidth="1"/>
    <col min="2" max="2" width="41.7265625" style="121" customWidth="1"/>
    <col min="3" max="3" width="11.54296875" style="121" bestFit="1" customWidth="1"/>
    <col min="4" max="4" width="11.453125" style="121" customWidth="1"/>
    <col min="5" max="5" width="6.54296875" style="121" customWidth="1"/>
    <col min="6" max="6" width="15.7265625" style="121" customWidth="1"/>
    <col min="7" max="7" width="6.81640625" style="121" customWidth="1"/>
    <col min="8" max="8" width="4.7265625" style="121" customWidth="1"/>
    <col min="9" max="9" width="15.7265625" style="121" customWidth="1"/>
    <col min="10" max="10" width="6.453125" style="121" customWidth="1"/>
    <col min="11" max="11" width="4.7265625" style="121" customWidth="1"/>
    <col min="12" max="12" width="15.81640625" style="121" customWidth="1"/>
    <col min="13" max="13" width="6.81640625" style="121" customWidth="1"/>
    <col min="14" max="14" width="4.7265625" style="121" customWidth="1"/>
    <col min="15" max="15" width="15.81640625" style="121" customWidth="1"/>
    <col min="16" max="16" width="6.81640625" style="121" customWidth="1"/>
    <col min="17" max="17" width="4.7265625" style="121" customWidth="1"/>
    <col min="18" max="18" width="16" style="121" customWidth="1"/>
    <col min="19" max="19" width="6.453125" style="121" customWidth="1"/>
    <col min="20" max="20" width="4.7265625" style="121" customWidth="1"/>
    <col min="21" max="21" width="15.81640625" style="121" customWidth="1"/>
    <col min="22" max="22" width="6.7265625" style="121" customWidth="1"/>
    <col min="23" max="23" width="4.7265625" style="121" customWidth="1"/>
    <col min="24" max="24" width="15.7265625" style="121" customWidth="1"/>
    <col min="25" max="25" width="6.453125" style="121" customWidth="1"/>
    <col min="26" max="26" width="4.7265625" style="121" customWidth="1"/>
    <col min="27" max="27" width="15.81640625" style="121" customWidth="1"/>
    <col min="28" max="28" width="6.453125" style="121" customWidth="1"/>
    <col min="29" max="29" width="4.7265625" style="121" customWidth="1"/>
    <col min="30" max="30" width="15.81640625" style="121" customWidth="1"/>
    <col min="31" max="31" width="6.54296875" style="121" customWidth="1"/>
    <col min="32" max="32" width="4.7265625" style="121" customWidth="1"/>
    <col min="33" max="33" width="15.54296875" style="121" customWidth="1"/>
    <col min="34" max="34" width="6.54296875" style="121" customWidth="1"/>
    <col min="35" max="35" width="4.7265625" style="121" customWidth="1"/>
    <col min="36" max="36" width="15.81640625" style="121" customWidth="1"/>
    <col min="37" max="37" width="6.81640625" style="121" customWidth="1"/>
    <col min="38" max="38" width="4.7265625" style="121" customWidth="1"/>
    <col min="39" max="39" width="15.54296875" style="121" customWidth="1"/>
    <col min="40" max="40" width="6.453125" style="121" customWidth="1"/>
    <col min="41" max="41" width="4.7265625" style="121" customWidth="1"/>
    <col min="42" max="42" width="15.81640625" style="121" customWidth="1"/>
    <col min="43" max="43" width="6.26953125" style="121" customWidth="1"/>
    <col min="44" max="44" width="4.7265625" style="121" customWidth="1"/>
    <col min="45" max="45" width="15.81640625" style="121" customWidth="1"/>
    <col min="46" max="46" width="6.54296875" style="121" customWidth="1"/>
    <col min="47" max="47" width="4.7265625" style="121" customWidth="1"/>
    <col min="48" max="48" width="15.81640625" style="121" customWidth="1"/>
    <col min="49" max="49" width="6.54296875" style="121" customWidth="1"/>
    <col min="50" max="50" width="4.7265625" style="121" customWidth="1"/>
    <col min="51" max="51" width="15.81640625" style="121" customWidth="1"/>
    <col min="52" max="52" width="6.54296875" style="121" customWidth="1"/>
    <col min="53" max="53" width="4.7265625" style="121" customWidth="1"/>
    <col min="54" max="54" width="16.81640625" style="121" customWidth="1"/>
    <col min="55" max="55" width="6.54296875" style="121" customWidth="1"/>
    <col min="56" max="56" width="4.7265625" style="121" customWidth="1"/>
    <col min="57" max="57" width="16" style="121" customWidth="1"/>
    <col min="58" max="58" width="6.7265625" style="121" customWidth="1"/>
    <col min="59" max="59" width="4.7265625" style="121" customWidth="1"/>
    <col min="60" max="60" width="15.81640625" style="121" customWidth="1"/>
    <col min="61" max="61" width="6.54296875" style="121" customWidth="1"/>
    <col min="62" max="62" width="4.7265625" style="121" customWidth="1"/>
    <col min="63" max="63" width="16" style="121" customWidth="1"/>
    <col min="64" max="64" width="6.81640625" style="121" customWidth="1"/>
    <col min="65" max="65" width="4.7265625" style="121" customWidth="1"/>
    <col min="66" max="66" width="16" style="121" customWidth="1"/>
    <col min="67" max="67" width="6.81640625" style="121" customWidth="1"/>
    <col min="68" max="68" width="4.7265625" style="121" customWidth="1"/>
    <col min="69" max="69" width="15.81640625" style="121" customWidth="1"/>
    <col min="70" max="70" width="6.81640625" style="121" customWidth="1"/>
    <col min="71" max="71" width="4.7265625" style="121" customWidth="1"/>
    <col min="72" max="72" width="15.81640625" style="121" customWidth="1"/>
    <col min="73" max="73" width="6.7265625" style="121" customWidth="1"/>
    <col min="74" max="74" width="4.7265625" style="121" customWidth="1"/>
    <col min="75" max="75" width="16.1796875" style="121" customWidth="1"/>
    <col min="76" max="76" width="5.453125" style="121" customWidth="1"/>
    <col min="77" max="77" width="4.7265625" style="121" customWidth="1"/>
    <col min="78" max="78" width="15.453125" style="121" customWidth="1"/>
    <col min="79" max="79" width="5" style="121" customWidth="1"/>
    <col min="80" max="80" width="4.7265625" style="121" hidden="1" customWidth="1"/>
    <col min="81" max="81" width="15.453125" style="121" hidden="1" customWidth="1"/>
    <col min="82" max="82" width="4.54296875" style="121" hidden="1" customWidth="1"/>
    <col min="83" max="83" width="4.7265625" style="121" hidden="1" customWidth="1"/>
    <col min="84" max="84" width="14.7265625" style="121" hidden="1" customWidth="1"/>
    <col min="85" max="86" width="4.7265625" style="121" hidden="1" customWidth="1"/>
    <col min="87" max="87" width="15.453125" style="121" hidden="1" customWidth="1"/>
    <col min="88" max="88" width="5.7265625" style="121" hidden="1" customWidth="1"/>
    <col min="89" max="89" width="4.7265625" style="121" hidden="1" customWidth="1"/>
    <col min="90" max="90" width="15.81640625" style="121" hidden="1" customWidth="1"/>
    <col min="91" max="91" width="5.26953125" style="121" hidden="1" customWidth="1"/>
    <col min="92" max="92" width="4.7265625" style="121" hidden="1" customWidth="1"/>
    <col min="93" max="93" width="15.81640625" style="121" hidden="1" customWidth="1"/>
    <col min="94" max="94" width="4.26953125" style="121" hidden="1" customWidth="1"/>
    <col min="95" max="95" width="4.7265625" style="121" hidden="1" customWidth="1"/>
    <col min="96" max="96" width="15.81640625" style="121" hidden="1" customWidth="1"/>
    <col min="97" max="97" width="5.453125" style="121" hidden="1" customWidth="1"/>
    <col min="98" max="98" width="4.7265625" style="121" hidden="1" customWidth="1"/>
    <col min="99" max="99" width="15.81640625" style="121" hidden="1" customWidth="1"/>
    <col min="100" max="100" width="5.1796875" style="121" hidden="1" customWidth="1"/>
    <col min="101" max="101" width="4.7265625" style="121" hidden="1" customWidth="1"/>
    <col min="102" max="102" width="15.81640625" style="121" hidden="1" customWidth="1"/>
    <col min="103" max="103" width="4.54296875" style="121" hidden="1" customWidth="1"/>
    <col min="104" max="104" width="4.7265625" style="121" hidden="1" customWidth="1"/>
    <col min="105" max="105" width="15.81640625" style="121" hidden="1" customWidth="1"/>
    <col min="106" max="107" width="4.7265625" style="121" hidden="1" customWidth="1"/>
    <col min="108" max="108" width="15.81640625" style="121" hidden="1" customWidth="1"/>
    <col min="109" max="109" width="4.453125" style="121" hidden="1" customWidth="1"/>
    <col min="110" max="110" width="4.7265625" style="121" hidden="1" customWidth="1"/>
    <col min="111" max="111" width="15.1796875" style="121" hidden="1" customWidth="1"/>
    <col min="112" max="112" width="4.81640625" style="121" hidden="1" customWidth="1"/>
    <col min="113" max="113" width="4.7265625" style="121" hidden="1" customWidth="1"/>
    <col min="114" max="114" width="15.453125" style="121" hidden="1" customWidth="1"/>
    <col min="115" max="115" width="4.81640625" style="121" hidden="1" customWidth="1"/>
    <col min="116" max="116" width="4.7265625" style="121" hidden="1" customWidth="1"/>
    <col min="117" max="117" width="15.453125" style="121" hidden="1" customWidth="1"/>
    <col min="118" max="118" width="4.81640625" style="121" hidden="1" customWidth="1"/>
    <col min="119" max="119" width="4.7265625" style="121" hidden="1" customWidth="1"/>
    <col min="120" max="120" width="15.453125" style="121" hidden="1" customWidth="1"/>
    <col min="121" max="121" width="4.81640625" style="121" hidden="1" customWidth="1"/>
    <col min="122" max="122" width="4.7265625" style="121" hidden="1" customWidth="1"/>
    <col min="123" max="123" width="15.453125" style="121" hidden="1" customWidth="1"/>
    <col min="124" max="124" width="4.81640625" style="121" hidden="1" customWidth="1"/>
    <col min="125" max="125" width="4.7265625" style="121" hidden="1" customWidth="1"/>
    <col min="126" max="126" width="15.453125" style="121" hidden="1" customWidth="1"/>
    <col min="127" max="127" width="4.81640625" style="121" hidden="1" customWidth="1"/>
    <col min="128" max="128" width="4.7265625" style="121" hidden="1" customWidth="1"/>
    <col min="129" max="129" width="15.453125" style="121" hidden="1" customWidth="1"/>
    <col min="130" max="130" width="4.81640625" style="121" hidden="1" customWidth="1"/>
    <col min="131" max="131" width="4.7265625" style="121" hidden="1" customWidth="1"/>
    <col min="132" max="132" width="15.453125" style="121" hidden="1" customWidth="1"/>
    <col min="133" max="133" width="4.453125" style="121" hidden="1" customWidth="1"/>
    <col min="134" max="134" width="4.7265625" style="121" hidden="1" customWidth="1"/>
    <col min="135" max="135" width="15.453125" style="121" hidden="1" customWidth="1"/>
    <col min="136" max="136" width="4.453125" style="121" hidden="1" customWidth="1"/>
    <col min="137" max="137" width="4.7265625" style="121" hidden="1" customWidth="1"/>
    <col min="138" max="138" width="15.453125" style="121" hidden="1" customWidth="1"/>
    <col min="139" max="139" width="4.453125" style="121" hidden="1" customWidth="1"/>
    <col min="140" max="140" width="4.7265625" style="121" hidden="1" customWidth="1"/>
    <col min="141" max="141" width="15.26953125" style="121" hidden="1" customWidth="1"/>
    <col min="142" max="142" width="4.453125" style="121" hidden="1" customWidth="1"/>
    <col min="143" max="143" width="4.7265625" style="121" hidden="1" customWidth="1"/>
    <col min="144" max="144" width="15.26953125" style="121" hidden="1" customWidth="1"/>
    <col min="145" max="145" width="4.453125" style="121" hidden="1" customWidth="1"/>
    <col min="146" max="146" width="4.7265625" style="121" hidden="1" customWidth="1"/>
    <col min="147" max="147" width="15.26953125" style="121" hidden="1" customWidth="1"/>
    <col min="148" max="148" width="4.453125" style="121" hidden="1" customWidth="1"/>
    <col min="149" max="149" width="4.7265625" style="121" hidden="1" customWidth="1"/>
    <col min="150" max="150" width="15.26953125" style="121" hidden="1" customWidth="1"/>
    <col min="151" max="151" width="4.453125" style="121" hidden="1" customWidth="1"/>
    <col min="152" max="152" width="4.7265625" style="121" hidden="1" customWidth="1"/>
    <col min="153" max="153" width="15.26953125" style="121" hidden="1" customWidth="1"/>
    <col min="154" max="154" width="4.453125" style="121" hidden="1" customWidth="1"/>
    <col min="155" max="158" width="8.54296875" style="121" customWidth="1"/>
    <col min="159" max="16384" width="9.26953125" style="121"/>
  </cols>
  <sheetData>
    <row r="1" spans="1:156" s="216" customFormat="1" ht="20">
      <c r="A1" s="219" t="s">
        <v>0</v>
      </c>
      <c r="B1" s="218"/>
      <c r="C1" s="218"/>
    </row>
    <row r="2" spans="1:156" s="216" customFormat="1" ht="20">
      <c r="A2" s="1027"/>
      <c r="B2" s="1028"/>
      <c r="C2" s="1028"/>
    </row>
    <row r="3" spans="1:156" s="216" customFormat="1" ht="20.149999999999999" customHeight="1">
      <c r="A3" s="1035" t="s">
        <v>1</v>
      </c>
      <c r="B3" s="1036"/>
      <c r="C3" s="1036"/>
      <c r="D3" s="1037"/>
      <c r="E3" s="1037"/>
      <c r="F3" s="1037"/>
      <c r="G3" s="1037"/>
      <c r="H3" s="1037"/>
      <c r="I3" s="1037"/>
    </row>
    <row r="4" spans="1:156" s="216" customFormat="1" ht="15.65" customHeight="1">
      <c r="A4" s="219"/>
      <c r="B4" s="218"/>
      <c r="C4" s="218"/>
      <c r="R4" s="217"/>
    </row>
    <row r="5" spans="1:156" s="123" customFormat="1" ht="15.65" customHeight="1" thickBot="1">
      <c r="A5" s="215"/>
      <c r="B5" s="214"/>
      <c r="C5" s="214"/>
    </row>
    <row r="6" spans="1:156" ht="20">
      <c r="A6" s="213" t="s">
        <v>2</v>
      </c>
      <c r="B6" s="212"/>
      <c r="C6" s="847"/>
      <c r="D6" s="211"/>
      <c r="E6" s="211"/>
      <c r="F6" s="211"/>
      <c r="G6" s="210"/>
      <c r="H6" s="123"/>
      <c r="I6" s="123"/>
      <c r="J6" s="123"/>
      <c r="K6" s="123"/>
      <c r="O6" s="123"/>
      <c r="P6" s="123"/>
      <c r="Q6" s="123"/>
      <c r="R6" s="123"/>
      <c r="S6" s="123"/>
      <c r="T6" s="123"/>
      <c r="U6" s="123"/>
      <c r="W6" s="123"/>
      <c r="X6" s="123"/>
      <c r="Y6" s="123"/>
      <c r="Z6" s="123"/>
      <c r="AA6" s="123"/>
      <c r="AB6" s="123"/>
      <c r="AC6" s="123"/>
      <c r="AD6" s="123"/>
      <c r="AE6" s="123"/>
    </row>
    <row r="7" spans="1:156" ht="20.5" thickBot="1">
      <c r="A7" s="209" t="s">
        <v>555</v>
      </c>
      <c r="B7" s="208"/>
      <c r="C7" s="208"/>
      <c r="D7" s="207"/>
      <c r="E7" s="207"/>
      <c r="F7" s="207"/>
      <c r="G7" s="206"/>
      <c r="H7" s="123"/>
      <c r="I7" s="123"/>
      <c r="J7" s="123"/>
      <c r="K7" s="123"/>
      <c r="O7" s="123"/>
      <c r="P7" s="123"/>
      <c r="Q7" s="123"/>
      <c r="R7" s="123"/>
      <c r="S7" s="123"/>
      <c r="T7" s="123"/>
      <c r="U7" s="123"/>
      <c r="W7" s="123"/>
      <c r="X7" s="123"/>
      <c r="Y7" s="123"/>
      <c r="Z7" s="123"/>
      <c r="AA7" s="123"/>
      <c r="AB7" s="123"/>
      <c r="AC7" s="123"/>
      <c r="AD7" s="123"/>
      <c r="AE7" s="123"/>
    </row>
    <row r="9" spans="1:156" ht="13" thickBot="1">
      <c r="F9" s="1365">
        <v>10</v>
      </c>
      <c r="G9" s="1366"/>
      <c r="H9" s="122"/>
      <c r="I9" s="1365">
        <v>20</v>
      </c>
      <c r="J9" s="1366"/>
      <c r="K9" s="122"/>
      <c r="L9" s="1365">
        <v>30</v>
      </c>
      <c r="M9" s="1366"/>
      <c r="N9" s="122"/>
      <c r="O9" s="1365">
        <v>40</v>
      </c>
      <c r="P9" s="1366"/>
      <c r="Q9" s="122"/>
      <c r="R9" s="1365">
        <v>50</v>
      </c>
      <c r="S9" s="1366"/>
      <c r="T9" s="122"/>
      <c r="U9" s="1365">
        <v>60</v>
      </c>
      <c r="V9" s="1366"/>
      <c r="W9" s="122"/>
      <c r="X9" s="1365">
        <v>70</v>
      </c>
      <c r="Y9" s="1366"/>
      <c r="Z9" s="122"/>
      <c r="AA9" s="1367">
        <v>80</v>
      </c>
      <c r="AB9" s="1368"/>
      <c r="AC9" s="122"/>
      <c r="AD9" s="1367">
        <v>90</v>
      </c>
      <c r="AE9" s="1368"/>
      <c r="AF9" s="122"/>
      <c r="AG9" s="1367">
        <v>100</v>
      </c>
      <c r="AH9" s="1368"/>
      <c r="AI9" s="122"/>
      <c r="AJ9" s="1367">
        <v>110</v>
      </c>
      <c r="AK9" s="1368"/>
      <c r="AL9" s="122"/>
      <c r="AM9" s="1367">
        <v>120</v>
      </c>
      <c r="AN9" s="1368"/>
      <c r="AO9" s="122"/>
      <c r="AP9" s="1367">
        <v>130</v>
      </c>
      <c r="AQ9" s="1368"/>
      <c r="AR9" s="122"/>
      <c r="AS9" s="1367">
        <v>140</v>
      </c>
      <c r="AT9" s="1368"/>
      <c r="AU9" s="122"/>
      <c r="AV9" s="1367">
        <v>150</v>
      </c>
      <c r="AW9" s="1368"/>
      <c r="AX9" s="122"/>
      <c r="AY9" s="1367">
        <v>160</v>
      </c>
      <c r="AZ9" s="1368"/>
      <c r="BA9" s="122"/>
      <c r="BB9" s="1367">
        <v>170</v>
      </c>
      <c r="BC9" s="1368"/>
      <c r="BD9" s="122"/>
      <c r="BE9" s="1367">
        <v>180</v>
      </c>
      <c r="BF9" s="1368"/>
      <c r="BG9" s="122"/>
      <c r="BH9" s="1367">
        <v>190</v>
      </c>
      <c r="BI9" s="1368"/>
      <c r="BJ9" s="122"/>
      <c r="BK9" s="1367">
        <v>200</v>
      </c>
      <c r="BL9" s="1368"/>
      <c r="BM9" s="122"/>
      <c r="BN9" s="1367">
        <v>210</v>
      </c>
      <c r="BO9" s="1368"/>
      <c r="BP9" s="122"/>
      <c r="BQ9" s="1367">
        <v>220</v>
      </c>
      <c r="BR9" s="1368"/>
      <c r="BS9" s="122"/>
      <c r="BT9" s="1367">
        <v>230</v>
      </c>
      <c r="BU9" s="1368"/>
      <c r="BV9" s="122"/>
      <c r="BW9" s="1365">
        <v>240</v>
      </c>
      <c r="BX9" s="1366"/>
      <c r="BY9" s="122"/>
      <c r="BZ9" s="1365">
        <v>250</v>
      </c>
      <c r="CA9" s="1366"/>
      <c r="CB9" s="122"/>
      <c r="CC9" s="1365">
        <v>260</v>
      </c>
      <c r="CD9" s="1366"/>
      <c r="CE9" s="122"/>
      <c r="CF9" s="1367">
        <v>270</v>
      </c>
      <c r="CG9" s="1368"/>
      <c r="CH9" s="122"/>
      <c r="CI9" s="1367">
        <v>280</v>
      </c>
      <c r="CJ9" s="1368"/>
      <c r="CK9" s="122"/>
      <c r="CL9" s="1367">
        <v>290</v>
      </c>
      <c r="CM9" s="1368"/>
      <c r="CN9" s="122"/>
      <c r="CO9" s="1367">
        <v>300</v>
      </c>
      <c r="CP9" s="1368"/>
      <c r="CQ9" s="122"/>
      <c r="CR9" s="1367">
        <v>310</v>
      </c>
      <c r="CS9" s="1368"/>
      <c r="CT9" s="122"/>
      <c r="CU9" s="1367">
        <v>320</v>
      </c>
      <c r="CV9" s="1368"/>
      <c r="CW9" s="122"/>
      <c r="CX9" s="1367">
        <v>330</v>
      </c>
      <c r="CY9" s="1368"/>
      <c r="CZ9" s="122"/>
      <c r="DA9" s="1367">
        <v>340</v>
      </c>
      <c r="DB9" s="1368"/>
      <c r="DC9" s="122"/>
      <c r="DD9" s="1367">
        <v>350</v>
      </c>
      <c r="DE9" s="1368"/>
      <c r="DF9" s="122"/>
      <c r="DG9" s="1367">
        <v>360</v>
      </c>
      <c r="DH9" s="1368"/>
      <c r="DI9" s="122"/>
      <c r="DJ9" s="1367">
        <v>370</v>
      </c>
      <c r="DK9" s="1368"/>
      <c r="DL9" s="122"/>
      <c r="DM9" s="1367">
        <v>380</v>
      </c>
      <c r="DN9" s="1368"/>
      <c r="DO9" s="122"/>
      <c r="DP9" s="1367">
        <v>390</v>
      </c>
      <c r="DQ9" s="1368"/>
      <c r="DR9" s="122"/>
      <c r="DS9" s="1367">
        <v>400</v>
      </c>
      <c r="DT9" s="1368"/>
      <c r="DU9" s="122"/>
      <c r="DV9" s="1367">
        <v>410</v>
      </c>
      <c r="DW9" s="1368"/>
      <c r="DX9" s="122"/>
      <c r="DY9" s="1367">
        <v>420</v>
      </c>
      <c r="DZ9" s="1368"/>
      <c r="EA9" s="122"/>
      <c r="EB9" s="1367">
        <v>430</v>
      </c>
      <c r="EC9" s="1368"/>
      <c r="ED9" s="122"/>
      <c r="EE9" s="1367">
        <v>440</v>
      </c>
      <c r="EF9" s="1368"/>
      <c r="EG9" s="122"/>
      <c r="EH9" s="1367">
        <v>450</v>
      </c>
      <c r="EI9" s="1368"/>
      <c r="EJ9" s="122"/>
      <c r="EK9" s="1367">
        <v>460</v>
      </c>
      <c r="EL9" s="1368"/>
      <c r="EM9" s="122"/>
      <c r="EN9" s="1367">
        <v>470</v>
      </c>
      <c r="EO9" s="1368"/>
      <c r="EP9" s="122"/>
      <c r="EQ9" s="1367">
        <v>480</v>
      </c>
      <c r="ER9" s="1368"/>
      <c r="ES9" s="122"/>
      <c r="ET9" s="1367">
        <v>490</v>
      </c>
      <c r="EU9" s="1368"/>
      <c r="EV9" s="122"/>
      <c r="EW9" s="1367">
        <v>500</v>
      </c>
      <c r="EX9" s="1368"/>
    </row>
    <row r="10" spans="1:156" s="123" customFormat="1" ht="15.5" customHeight="1">
      <c r="A10" s="205" t="s">
        <v>4</v>
      </c>
      <c r="B10" s="853" t="s">
        <v>5</v>
      </c>
      <c r="C10" s="203" t="s">
        <v>6</v>
      </c>
      <c r="D10" s="202" t="s">
        <v>7</v>
      </c>
      <c r="F10" s="1361">
        <v>1</v>
      </c>
      <c r="G10" s="1362"/>
      <c r="H10" s="121"/>
      <c r="I10" s="1361">
        <v>2</v>
      </c>
      <c r="J10" s="1362"/>
      <c r="K10" s="121"/>
      <c r="L10" s="1361">
        <v>3</v>
      </c>
      <c r="M10" s="1362"/>
      <c r="O10" s="1361">
        <v>4</v>
      </c>
      <c r="P10" s="1362"/>
      <c r="R10" s="1361">
        <v>5</v>
      </c>
      <c r="S10" s="1362"/>
      <c r="U10" s="1361">
        <v>6</v>
      </c>
      <c r="V10" s="1362"/>
      <c r="X10" s="1361">
        <v>7</v>
      </c>
      <c r="Y10" s="1362"/>
      <c r="AA10" s="1361">
        <v>8</v>
      </c>
      <c r="AB10" s="1362"/>
      <c r="AD10" s="1361">
        <v>9</v>
      </c>
      <c r="AE10" s="1362"/>
      <c r="AG10" s="1361">
        <v>10</v>
      </c>
      <c r="AH10" s="1362" t="s">
        <v>21</v>
      </c>
      <c r="AJ10" s="1361">
        <v>11</v>
      </c>
      <c r="AK10" s="1362"/>
      <c r="AM10" s="1361">
        <v>12</v>
      </c>
      <c r="AN10" s="1362"/>
      <c r="AP10" s="1361">
        <v>13</v>
      </c>
      <c r="AQ10" s="1362"/>
      <c r="AS10" s="1361">
        <v>14</v>
      </c>
      <c r="AT10" s="1362"/>
      <c r="AV10" s="1361">
        <v>15</v>
      </c>
      <c r="AW10" s="1362"/>
      <c r="AY10" s="1361">
        <v>16</v>
      </c>
      <c r="AZ10" s="1362"/>
      <c r="BB10" s="1361">
        <v>17</v>
      </c>
      <c r="BC10" s="1362"/>
      <c r="BE10" s="1361">
        <v>18</v>
      </c>
      <c r="BF10" s="1362"/>
      <c r="BH10" s="1361">
        <v>19</v>
      </c>
      <c r="BI10" s="1362"/>
      <c r="BK10" s="1361">
        <v>20</v>
      </c>
      <c r="BL10" s="1362"/>
      <c r="BN10" s="1361">
        <v>21</v>
      </c>
      <c r="BO10" s="1362"/>
      <c r="BQ10" s="1361">
        <v>22</v>
      </c>
      <c r="BR10" s="1362"/>
      <c r="BT10" s="1361">
        <v>23</v>
      </c>
      <c r="BU10" s="1362"/>
      <c r="BW10" s="1361">
        <v>24</v>
      </c>
      <c r="BX10" s="1362"/>
      <c r="BZ10" s="1361">
        <v>25</v>
      </c>
      <c r="CA10" s="1362"/>
      <c r="CC10" s="1361">
        <v>26</v>
      </c>
      <c r="CD10" s="1362"/>
      <c r="CF10" s="1361">
        <v>27</v>
      </c>
      <c r="CG10" s="1362"/>
      <c r="CI10" s="1361">
        <v>28</v>
      </c>
      <c r="CJ10" s="1362"/>
      <c r="CL10" s="1361">
        <v>29</v>
      </c>
      <c r="CM10" s="1362"/>
      <c r="CO10" s="1361">
        <v>30</v>
      </c>
      <c r="CP10" s="1362"/>
      <c r="CR10" s="1361">
        <v>31</v>
      </c>
      <c r="CS10" s="1362"/>
      <c r="CU10" s="1361">
        <v>32</v>
      </c>
      <c r="CV10" s="1362"/>
      <c r="CX10" s="1361">
        <v>33</v>
      </c>
      <c r="CY10" s="1362"/>
      <c r="DA10" s="1361">
        <v>34</v>
      </c>
      <c r="DB10" s="1362"/>
      <c r="DD10" s="1361">
        <v>35</v>
      </c>
      <c r="DE10" s="1362"/>
      <c r="DG10" s="1361">
        <v>36</v>
      </c>
      <c r="DH10" s="1362"/>
      <c r="DJ10" s="1361">
        <v>37</v>
      </c>
      <c r="DK10" s="1362"/>
      <c r="DM10" s="1361">
        <v>38</v>
      </c>
      <c r="DN10" s="1362"/>
      <c r="DP10" s="1361">
        <v>39</v>
      </c>
      <c r="DQ10" s="1362"/>
      <c r="DS10" s="1361">
        <v>40</v>
      </c>
      <c r="DT10" s="1362"/>
      <c r="DV10" s="1361">
        <v>41</v>
      </c>
      <c r="DW10" s="1362"/>
      <c r="DY10" s="1361">
        <v>42</v>
      </c>
      <c r="DZ10" s="1362"/>
      <c r="EB10" s="1361">
        <v>43</v>
      </c>
      <c r="EC10" s="1362"/>
      <c r="EE10" s="1361">
        <v>44</v>
      </c>
      <c r="EF10" s="1362"/>
      <c r="EH10" s="1361">
        <v>45</v>
      </c>
      <c r="EI10" s="1362"/>
      <c r="EK10" s="1361">
        <v>46</v>
      </c>
      <c r="EL10" s="1362"/>
      <c r="EN10" s="1361">
        <v>47</v>
      </c>
      <c r="EO10" s="1362"/>
      <c r="EQ10" s="1361">
        <v>48</v>
      </c>
      <c r="ER10" s="1362"/>
      <c r="ET10" s="1361">
        <v>49</v>
      </c>
      <c r="EU10" s="1362"/>
      <c r="EW10" s="1361">
        <v>50</v>
      </c>
      <c r="EX10" s="1362"/>
    </row>
    <row r="11" spans="1:156" s="123" customFormat="1" ht="15.5">
      <c r="A11" s="201" t="s">
        <v>18</v>
      </c>
      <c r="B11" s="854"/>
      <c r="C11" s="199"/>
      <c r="D11" s="198" t="s">
        <v>19</v>
      </c>
      <c r="F11" s="1363"/>
      <c r="G11" s="1364"/>
      <c r="H11" s="121"/>
      <c r="I11" s="1363"/>
      <c r="J11" s="1364"/>
      <c r="K11" s="121"/>
      <c r="L11" s="1363"/>
      <c r="M11" s="1364"/>
      <c r="N11" s="193"/>
      <c r="O11" s="1363"/>
      <c r="P11" s="1364"/>
      <c r="R11" s="1363"/>
      <c r="S11" s="1364"/>
      <c r="U11" s="1363"/>
      <c r="V11" s="1364"/>
      <c r="X11" s="1363"/>
      <c r="Y11" s="1364"/>
      <c r="AA11" s="1363" t="s">
        <v>21</v>
      </c>
      <c r="AB11" s="1364"/>
      <c r="AD11" s="1363" t="s">
        <v>21</v>
      </c>
      <c r="AE11" s="1364"/>
      <c r="AG11" s="1363" t="s">
        <v>21</v>
      </c>
      <c r="AH11" s="1364"/>
      <c r="AJ11" s="1363" t="s">
        <v>21</v>
      </c>
      <c r="AK11" s="1364"/>
      <c r="AM11" s="1363" t="s">
        <v>21</v>
      </c>
      <c r="AN11" s="1364"/>
      <c r="AP11" s="1363" t="s">
        <v>21</v>
      </c>
      <c r="AQ11" s="1364"/>
      <c r="AS11" s="1363" t="s">
        <v>21</v>
      </c>
      <c r="AT11" s="1364"/>
      <c r="AV11" s="1363" t="s">
        <v>21</v>
      </c>
      <c r="AW11" s="1364"/>
      <c r="AY11" s="1363" t="s">
        <v>21</v>
      </c>
      <c r="AZ11" s="1364"/>
      <c r="BB11" s="1363" t="s">
        <v>21</v>
      </c>
      <c r="BC11" s="1364"/>
      <c r="BE11" s="1363" t="s">
        <v>21</v>
      </c>
      <c r="BF11" s="1364"/>
      <c r="BH11" s="1363" t="s">
        <v>21</v>
      </c>
      <c r="BI11" s="1364"/>
      <c r="BK11" s="1363" t="s">
        <v>21</v>
      </c>
      <c r="BL11" s="1364"/>
      <c r="BN11" s="1363" t="s">
        <v>21</v>
      </c>
      <c r="BO11" s="1364"/>
      <c r="BQ11" s="1363" t="s">
        <v>21</v>
      </c>
      <c r="BR11" s="1364"/>
      <c r="BT11" s="1363" t="s">
        <v>21</v>
      </c>
      <c r="BU11" s="1364"/>
      <c r="BW11" s="1363"/>
      <c r="BX11" s="1364"/>
      <c r="BZ11" s="1363" t="s">
        <v>21</v>
      </c>
      <c r="CA11" s="1364"/>
      <c r="CC11" s="1363" t="s">
        <v>21</v>
      </c>
      <c r="CD11" s="1364"/>
      <c r="CF11" s="1363" t="s">
        <v>21</v>
      </c>
      <c r="CG11" s="1364"/>
      <c r="CI11" s="1363" t="s">
        <v>21</v>
      </c>
      <c r="CJ11" s="1364"/>
      <c r="CL11" s="1363" t="s">
        <v>21</v>
      </c>
      <c r="CM11" s="1364"/>
      <c r="CO11" s="1363" t="s">
        <v>21</v>
      </c>
      <c r="CP11" s="1364"/>
      <c r="CR11" s="1363" t="s">
        <v>21</v>
      </c>
      <c r="CS11" s="1364"/>
      <c r="CU11" s="1363" t="s">
        <v>21</v>
      </c>
      <c r="CV11" s="1364"/>
      <c r="CX11" s="1363" t="s">
        <v>21</v>
      </c>
      <c r="CY11" s="1364"/>
      <c r="DA11" s="1363" t="s">
        <v>21</v>
      </c>
      <c r="DB11" s="1364"/>
      <c r="DD11" s="1363" t="s">
        <v>21</v>
      </c>
      <c r="DE11" s="1364"/>
      <c r="DG11" s="1363" t="s">
        <v>21</v>
      </c>
      <c r="DH11" s="1364"/>
      <c r="DJ11" s="1363" t="s">
        <v>21</v>
      </c>
      <c r="DK11" s="1364"/>
      <c r="DM11" s="1363" t="s">
        <v>21</v>
      </c>
      <c r="DN11" s="1364"/>
      <c r="DP11" s="1363" t="s">
        <v>21</v>
      </c>
      <c r="DQ11" s="1364"/>
      <c r="DS11" s="1363" t="s">
        <v>21</v>
      </c>
      <c r="DT11" s="1364"/>
      <c r="DV11" s="1363" t="s">
        <v>21</v>
      </c>
      <c r="DW11" s="1364"/>
      <c r="DY11" s="1363" t="s">
        <v>21</v>
      </c>
      <c r="DZ11" s="1364"/>
      <c r="EB11" s="1363" t="s">
        <v>21</v>
      </c>
      <c r="EC11" s="1364"/>
      <c r="EE11" s="1363" t="s">
        <v>21</v>
      </c>
      <c r="EF11" s="1364"/>
      <c r="EH11" s="1363" t="s">
        <v>21</v>
      </c>
      <c r="EI11" s="1364"/>
      <c r="EK11" s="1363" t="s">
        <v>21</v>
      </c>
      <c r="EL11" s="1364"/>
      <c r="EN11" s="1363" t="s">
        <v>21</v>
      </c>
      <c r="EO11" s="1364"/>
      <c r="EQ11" s="1363" t="s">
        <v>21</v>
      </c>
      <c r="ER11" s="1364"/>
      <c r="ET11" s="1363" t="s">
        <v>21</v>
      </c>
      <c r="EU11" s="1364"/>
      <c r="EW11" s="1363" t="s">
        <v>21</v>
      </c>
      <c r="EX11" s="1364"/>
    </row>
    <row r="12" spans="1:156" s="123" customFormat="1" ht="16" thickBot="1">
      <c r="A12" s="197"/>
      <c r="B12" s="855"/>
      <c r="C12" s="195"/>
      <c r="D12" s="194"/>
      <c r="F12" s="192" t="s">
        <v>21</v>
      </c>
      <c r="G12" s="728" t="s">
        <v>20</v>
      </c>
      <c r="H12" s="121"/>
      <c r="I12" s="192" t="s">
        <v>21</v>
      </c>
      <c r="J12" s="728" t="s">
        <v>20</v>
      </c>
      <c r="K12" s="121"/>
      <c r="L12" s="192" t="s">
        <v>21</v>
      </c>
      <c r="M12" s="728" t="s">
        <v>20</v>
      </c>
      <c r="N12" s="193"/>
      <c r="O12" s="192" t="s">
        <v>21</v>
      </c>
      <c r="P12" s="728" t="s">
        <v>20</v>
      </c>
      <c r="R12" s="192" t="s">
        <v>21</v>
      </c>
      <c r="S12" s="728" t="s">
        <v>20</v>
      </c>
      <c r="U12" s="192" t="s">
        <v>21</v>
      </c>
      <c r="V12" s="728" t="s">
        <v>20</v>
      </c>
      <c r="X12" s="192" t="s">
        <v>21</v>
      </c>
      <c r="Y12" s="728" t="s">
        <v>20</v>
      </c>
      <c r="AA12" s="192" t="s">
        <v>21</v>
      </c>
      <c r="AB12" s="728" t="s">
        <v>20</v>
      </c>
      <c r="AD12" s="192" t="s">
        <v>21</v>
      </c>
      <c r="AE12" s="728" t="s">
        <v>20</v>
      </c>
      <c r="AG12" s="192" t="s">
        <v>21</v>
      </c>
      <c r="AH12" s="728" t="s">
        <v>20</v>
      </c>
      <c r="AJ12" s="192" t="s">
        <v>21</v>
      </c>
      <c r="AK12" s="728" t="s">
        <v>20</v>
      </c>
      <c r="AM12" s="192" t="s">
        <v>21</v>
      </c>
      <c r="AN12" s="728" t="s">
        <v>20</v>
      </c>
      <c r="AP12" s="192" t="s">
        <v>21</v>
      </c>
      <c r="AQ12" s="728" t="s">
        <v>20</v>
      </c>
      <c r="AS12" s="192" t="s">
        <v>21</v>
      </c>
      <c r="AT12" s="728" t="s">
        <v>20</v>
      </c>
      <c r="AV12" s="192" t="s">
        <v>21</v>
      </c>
      <c r="AW12" s="728" t="s">
        <v>20</v>
      </c>
      <c r="AY12" s="192" t="s">
        <v>21</v>
      </c>
      <c r="AZ12" s="728" t="s">
        <v>20</v>
      </c>
      <c r="BB12" s="192" t="s">
        <v>21</v>
      </c>
      <c r="BC12" s="728" t="s">
        <v>20</v>
      </c>
      <c r="BE12" s="192" t="s">
        <v>21</v>
      </c>
      <c r="BF12" s="728" t="s">
        <v>20</v>
      </c>
      <c r="BH12" s="192" t="s">
        <v>21</v>
      </c>
      <c r="BI12" s="728" t="s">
        <v>20</v>
      </c>
      <c r="BK12" s="192" t="s">
        <v>21</v>
      </c>
      <c r="BL12" s="728" t="s">
        <v>20</v>
      </c>
      <c r="BN12" s="192" t="s">
        <v>21</v>
      </c>
      <c r="BO12" s="728" t="s">
        <v>20</v>
      </c>
      <c r="BQ12" s="192" t="s">
        <v>21</v>
      </c>
      <c r="BR12" s="728" t="s">
        <v>20</v>
      </c>
      <c r="BT12" s="192" t="s">
        <v>21</v>
      </c>
      <c r="BU12" s="728" t="s">
        <v>20</v>
      </c>
      <c r="BW12" s="192" t="s">
        <v>21</v>
      </c>
      <c r="BX12" s="728" t="s">
        <v>20</v>
      </c>
      <c r="BZ12" s="192" t="s">
        <v>21</v>
      </c>
      <c r="CA12" s="728" t="s">
        <v>20</v>
      </c>
      <c r="CC12" s="192" t="s">
        <v>21</v>
      </c>
      <c r="CD12" s="728" t="s">
        <v>20</v>
      </c>
      <c r="CF12" s="192" t="s">
        <v>21</v>
      </c>
      <c r="CG12" s="728" t="s">
        <v>20</v>
      </c>
      <c r="CI12" s="192" t="s">
        <v>21</v>
      </c>
      <c r="CJ12" s="728" t="s">
        <v>20</v>
      </c>
      <c r="CL12" s="192" t="s">
        <v>21</v>
      </c>
      <c r="CM12" s="728" t="s">
        <v>20</v>
      </c>
      <c r="CO12" s="192" t="s">
        <v>21</v>
      </c>
      <c r="CP12" s="728" t="s">
        <v>20</v>
      </c>
      <c r="CR12" s="192" t="s">
        <v>21</v>
      </c>
      <c r="CS12" s="728" t="s">
        <v>20</v>
      </c>
      <c r="CU12" s="192" t="s">
        <v>21</v>
      </c>
      <c r="CV12" s="728" t="s">
        <v>20</v>
      </c>
      <c r="CX12" s="192" t="s">
        <v>21</v>
      </c>
      <c r="CY12" s="728" t="s">
        <v>20</v>
      </c>
      <c r="DA12" s="192" t="s">
        <v>21</v>
      </c>
      <c r="DB12" s="728" t="s">
        <v>20</v>
      </c>
      <c r="DD12" s="192" t="s">
        <v>21</v>
      </c>
      <c r="DE12" s="728" t="s">
        <v>20</v>
      </c>
      <c r="DG12" s="192" t="s">
        <v>21</v>
      </c>
      <c r="DH12" s="728" t="s">
        <v>20</v>
      </c>
      <c r="DJ12" s="192" t="s">
        <v>21</v>
      </c>
      <c r="DK12" s="728" t="s">
        <v>20</v>
      </c>
      <c r="DM12" s="192" t="s">
        <v>21</v>
      </c>
      <c r="DN12" s="728" t="s">
        <v>20</v>
      </c>
      <c r="DP12" s="192" t="s">
        <v>21</v>
      </c>
      <c r="DQ12" s="728" t="s">
        <v>20</v>
      </c>
      <c r="DS12" s="192" t="s">
        <v>21</v>
      </c>
      <c r="DT12" s="728" t="s">
        <v>20</v>
      </c>
      <c r="DV12" s="192" t="s">
        <v>21</v>
      </c>
      <c r="DW12" s="728" t="s">
        <v>20</v>
      </c>
      <c r="DY12" s="192" t="s">
        <v>21</v>
      </c>
      <c r="DZ12" s="728" t="s">
        <v>20</v>
      </c>
      <c r="EB12" s="192" t="s">
        <v>21</v>
      </c>
      <c r="EC12" s="728" t="s">
        <v>20</v>
      </c>
      <c r="EE12" s="192" t="s">
        <v>21</v>
      </c>
      <c r="EF12" s="728" t="s">
        <v>20</v>
      </c>
      <c r="EH12" s="192" t="s">
        <v>21</v>
      </c>
      <c r="EI12" s="728" t="s">
        <v>20</v>
      </c>
      <c r="EK12" s="192" t="s">
        <v>21</v>
      </c>
      <c r="EL12" s="728" t="s">
        <v>20</v>
      </c>
      <c r="EN12" s="192" t="s">
        <v>21</v>
      </c>
      <c r="EO12" s="728" t="s">
        <v>20</v>
      </c>
      <c r="EQ12" s="192" t="s">
        <v>21</v>
      </c>
      <c r="ER12" s="728" t="s">
        <v>20</v>
      </c>
      <c r="ET12" s="192" t="s">
        <v>21</v>
      </c>
      <c r="EU12" s="728" t="s">
        <v>20</v>
      </c>
      <c r="EW12" s="192" t="s">
        <v>21</v>
      </c>
      <c r="EX12" s="728" t="s">
        <v>20</v>
      </c>
      <c r="EZ12" s="729"/>
    </row>
    <row r="13" spans="1:156" s="123" customFormat="1" ht="7.15" customHeight="1" thickBot="1">
      <c r="B13" s="191"/>
      <c r="H13" s="121"/>
      <c r="K13" s="121"/>
    </row>
    <row r="14" spans="1:156" s="123" customFormat="1" ht="18.5" thickBot="1">
      <c r="A14" s="170"/>
      <c r="B14" s="169" t="s">
        <v>556</v>
      </c>
      <c r="C14" s="168"/>
      <c r="D14" s="730"/>
      <c r="F14" s="295" t="s">
        <v>557</v>
      </c>
      <c r="G14" s="295"/>
      <c r="H14" s="295"/>
      <c r="I14" s="295" t="s">
        <v>558</v>
      </c>
      <c r="J14" s="295"/>
      <c r="K14" s="295"/>
      <c r="L14" s="295" t="s">
        <v>559</v>
      </c>
      <c r="M14" s="295"/>
      <c r="N14" s="295"/>
      <c r="O14" s="295" t="s">
        <v>560</v>
      </c>
      <c r="P14" s="295"/>
      <c r="Q14" s="295"/>
      <c r="R14" s="295" t="s">
        <v>561</v>
      </c>
      <c r="S14" s="295"/>
      <c r="T14" s="295"/>
      <c r="U14" s="295" t="s">
        <v>562</v>
      </c>
      <c r="V14" s="295"/>
      <c r="W14" s="295"/>
      <c r="X14" s="295" t="s">
        <v>563</v>
      </c>
      <c r="Y14" s="295"/>
      <c r="Z14" s="295"/>
      <c r="AA14" s="295" t="s">
        <v>564</v>
      </c>
      <c r="AB14" s="295"/>
      <c r="AC14" s="295"/>
      <c r="AD14" s="295" t="s">
        <v>565</v>
      </c>
      <c r="AE14" s="295"/>
      <c r="AF14" s="295"/>
      <c r="AG14" s="295" t="s">
        <v>566</v>
      </c>
      <c r="AH14" s="295"/>
      <c r="AI14" s="295"/>
      <c r="AJ14" s="295" t="s">
        <v>567</v>
      </c>
      <c r="AK14" s="295"/>
      <c r="AL14" s="295"/>
      <c r="AM14" s="295" t="s">
        <v>568</v>
      </c>
      <c r="AN14" s="295"/>
      <c r="AO14" s="295"/>
      <c r="AP14" s="295" t="s">
        <v>569</v>
      </c>
      <c r="AQ14" s="295"/>
      <c r="AR14" s="295"/>
      <c r="AS14" s="295" t="s">
        <v>570</v>
      </c>
      <c r="AT14" s="295"/>
      <c r="AU14" s="295"/>
      <c r="AV14" s="295" t="s">
        <v>571</v>
      </c>
      <c r="AW14" s="295"/>
      <c r="AX14" s="295"/>
      <c r="AY14" s="295" t="s">
        <v>572</v>
      </c>
      <c r="AZ14" s="295"/>
      <c r="BA14" s="295"/>
      <c r="BB14" s="295" t="s">
        <v>573</v>
      </c>
      <c r="BC14" s="295"/>
      <c r="BD14" s="295"/>
      <c r="BE14" s="295" t="s">
        <v>574</v>
      </c>
      <c r="BF14" s="295"/>
      <c r="BG14" s="295"/>
      <c r="BH14" s="295" t="s">
        <v>575</v>
      </c>
      <c r="BI14" s="295"/>
      <c r="BJ14" s="295"/>
      <c r="BK14" s="295" t="s">
        <v>576</v>
      </c>
      <c r="BL14" s="295"/>
      <c r="BM14" s="295"/>
      <c r="BN14" s="295" t="s">
        <v>577</v>
      </c>
      <c r="BO14" s="295"/>
      <c r="BP14" s="295"/>
      <c r="BQ14" s="295" t="s">
        <v>578</v>
      </c>
      <c r="BR14" s="295"/>
      <c r="BS14" s="295"/>
      <c r="BT14" s="295" t="s">
        <v>579</v>
      </c>
      <c r="BU14" s="295"/>
      <c r="BW14" s="123" t="s">
        <v>580</v>
      </c>
      <c r="BZ14" s="123" t="s">
        <v>581</v>
      </c>
    </row>
    <row r="15" spans="1:156" s="123" customFormat="1">
      <c r="A15" s="190" t="s">
        <v>582</v>
      </c>
      <c r="B15" s="189" t="s">
        <v>24</v>
      </c>
      <c r="C15" s="188" t="s">
        <v>24</v>
      </c>
      <c r="D15" s="187" t="s">
        <v>25</v>
      </c>
      <c r="F15" s="301" t="s">
        <v>583</v>
      </c>
      <c r="G15" s="300"/>
      <c r="H15" s="294"/>
      <c r="I15" s="301" t="s">
        <v>584</v>
      </c>
      <c r="J15" s="300"/>
      <c r="K15" s="294"/>
      <c r="L15" s="301" t="s">
        <v>585</v>
      </c>
      <c r="M15" s="300"/>
      <c r="N15" s="295"/>
      <c r="O15" s="301" t="s">
        <v>586</v>
      </c>
      <c r="P15" s="300"/>
      <c r="Q15" s="295"/>
      <c r="R15" s="301" t="s">
        <v>587</v>
      </c>
      <c r="S15" s="300"/>
      <c r="T15" s="295"/>
      <c r="U15" s="301" t="s">
        <v>588</v>
      </c>
      <c r="V15" s="300"/>
      <c r="W15" s="294"/>
      <c r="X15" s="301" t="s">
        <v>15</v>
      </c>
      <c r="Y15" s="300"/>
      <c r="Z15" s="294"/>
      <c r="AA15" s="301" t="s">
        <v>589</v>
      </c>
      <c r="AB15" s="300"/>
      <c r="AC15" s="295"/>
      <c r="AD15" s="301" t="s">
        <v>590</v>
      </c>
      <c r="AE15" s="300"/>
      <c r="AF15" s="295"/>
      <c r="AG15" s="301" t="s">
        <v>591</v>
      </c>
      <c r="AH15" s="300"/>
      <c r="AI15" s="295"/>
      <c r="AJ15" s="301" t="s">
        <v>592</v>
      </c>
      <c r="AK15" s="300"/>
      <c r="AL15" s="294"/>
      <c r="AM15" s="301" t="s">
        <v>593</v>
      </c>
      <c r="AN15" s="300"/>
      <c r="AO15" s="294"/>
      <c r="AP15" s="301" t="s">
        <v>594</v>
      </c>
      <c r="AQ15" s="300"/>
      <c r="AR15" s="295"/>
      <c r="AS15" s="301" t="s">
        <v>595</v>
      </c>
      <c r="AT15" s="300"/>
      <c r="AU15" s="295"/>
      <c r="AV15" s="301" t="s">
        <v>596</v>
      </c>
      <c r="AW15" s="300"/>
      <c r="AX15" s="295"/>
      <c r="AY15" s="301" t="s">
        <v>597</v>
      </c>
      <c r="AZ15" s="300"/>
      <c r="BA15" s="294"/>
      <c r="BB15" s="301" t="s">
        <v>598</v>
      </c>
      <c r="BC15" s="300"/>
      <c r="BD15" s="294"/>
      <c r="BE15" s="301" t="s">
        <v>29</v>
      </c>
      <c r="BF15" s="300"/>
      <c r="BG15" s="295"/>
      <c r="BH15" s="301" t="s">
        <v>30</v>
      </c>
      <c r="BI15" s="300"/>
      <c r="BJ15" s="295"/>
      <c r="BK15" s="301" t="s">
        <v>599</v>
      </c>
      <c r="BL15" s="300"/>
      <c r="BM15" s="295"/>
      <c r="BN15" s="301" t="s">
        <v>31</v>
      </c>
      <c r="BO15" s="300"/>
      <c r="BP15" s="294"/>
      <c r="BQ15" s="301" t="s">
        <v>600</v>
      </c>
      <c r="BR15" s="300"/>
      <c r="BS15" s="294"/>
      <c r="BT15" s="301" t="s">
        <v>601</v>
      </c>
      <c r="BU15" s="300"/>
      <c r="BW15" s="185" t="s">
        <v>602</v>
      </c>
      <c r="BX15" s="184"/>
      <c r="BZ15" s="185" t="s">
        <v>603</v>
      </c>
      <c r="CA15" s="184"/>
      <c r="CC15" s="185"/>
      <c r="CD15" s="184"/>
      <c r="CE15" s="121"/>
      <c r="CF15" s="185"/>
      <c r="CG15" s="184"/>
      <c r="CH15" s="121"/>
      <c r="CI15" s="185"/>
      <c r="CJ15" s="184"/>
      <c r="CL15" s="185"/>
      <c r="CM15" s="184"/>
      <c r="CO15" s="185"/>
      <c r="CP15" s="184"/>
      <c r="CR15" s="185"/>
      <c r="CS15" s="184"/>
      <c r="CT15" s="121"/>
      <c r="CU15" s="185"/>
      <c r="CV15" s="184"/>
      <c r="CW15" s="121"/>
      <c r="CX15" s="185"/>
      <c r="CY15" s="184"/>
      <c r="DA15" s="185"/>
      <c r="DB15" s="184"/>
      <c r="DD15" s="185"/>
      <c r="DE15" s="184"/>
      <c r="DG15" s="185"/>
      <c r="DH15" s="184"/>
      <c r="DI15" s="121"/>
      <c r="DJ15" s="185"/>
      <c r="DK15" s="184"/>
      <c r="DL15" s="121"/>
      <c r="DM15" s="185"/>
      <c r="DN15" s="184"/>
      <c r="DP15" s="185"/>
      <c r="DQ15" s="184"/>
      <c r="DS15" s="185"/>
      <c r="DT15" s="184"/>
      <c r="DV15" s="185"/>
      <c r="DW15" s="184"/>
      <c r="DX15" s="121"/>
      <c r="DY15" s="185"/>
      <c r="DZ15" s="184"/>
      <c r="EA15" s="121"/>
      <c r="EB15" s="185"/>
      <c r="EC15" s="184"/>
      <c r="EE15" s="185"/>
      <c r="EF15" s="184"/>
      <c r="EG15" s="186"/>
      <c r="EH15" s="185"/>
      <c r="EI15" s="184"/>
      <c r="EK15" s="185"/>
      <c r="EL15" s="184"/>
      <c r="EM15" s="121"/>
      <c r="EN15" s="185"/>
      <c r="EO15" s="184"/>
      <c r="EP15" s="121"/>
      <c r="EQ15" s="185"/>
      <c r="ER15" s="184"/>
      <c r="ET15" s="185"/>
      <c r="EU15" s="184"/>
      <c r="EW15" s="185"/>
      <c r="EX15" s="184"/>
    </row>
    <row r="16" spans="1:156" s="123" customFormat="1">
      <c r="A16" s="183" t="s">
        <v>604</v>
      </c>
      <c r="B16" s="182" t="s">
        <v>605</v>
      </c>
      <c r="C16" s="181" t="s">
        <v>24</v>
      </c>
      <c r="D16" s="180" t="s">
        <v>25</v>
      </c>
      <c r="F16" s="862" t="s">
        <v>230</v>
      </c>
      <c r="G16" s="300"/>
      <c r="H16" s="294"/>
      <c r="I16" s="866" t="s">
        <v>232</v>
      </c>
      <c r="J16" s="298"/>
      <c r="K16" s="294"/>
      <c r="L16" s="299" t="s">
        <v>233</v>
      </c>
      <c r="M16" s="298"/>
      <c r="N16" s="295"/>
      <c r="O16" s="299" t="s">
        <v>233</v>
      </c>
      <c r="P16" s="298"/>
      <c r="Q16" s="295"/>
      <c r="R16" s="299" t="s">
        <v>232</v>
      </c>
      <c r="S16" s="298"/>
      <c r="T16" s="295"/>
      <c r="U16" s="299" t="s">
        <v>233</v>
      </c>
      <c r="V16" s="298"/>
      <c r="W16" s="294"/>
      <c r="X16" s="299" t="s">
        <v>232</v>
      </c>
      <c r="Y16" s="298"/>
      <c r="Z16" s="294"/>
      <c r="AA16" s="299" t="s">
        <v>233</v>
      </c>
      <c r="AB16" s="298"/>
      <c r="AC16" s="295"/>
      <c r="AD16" s="299" t="s">
        <v>231</v>
      </c>
      <c r="AE16" s="298"/>
      <c r="AF16" s="295"/>
      <c r="AG16" s="299" t="s">
        <v>233</v>
      </c>
      <c r="AH16" s="298"/>
      <c r="AI16" s="295"/>
      <c r="AJ16" s="299" t="s">
        <v>233</v>
      </c>
      <c r="AK16" s="298"/>
      <c r="AL16" s="294"/>
      <c r="AM16" s="299" t="s">
        <v>232</v>
      </c>
      <c r="AN16" s="298"/>
      <c r="AO16" s="294"/>
      <c r="AP16" s="299" t="s">
        <v>232</v>
      </c>
      <c r="AQ16" s="298"/>
      <c r="AR16" s="295"/>
      <c r="AS16" s="299" t="s">
        <v>231</v>
      </c>
      <c r="AT16" s="298"/>
      <c r="AU16" s="295"/>
      <c r="AV16" s="299" t="s">
        <v>232</v>
      </c>
      <c r="AW16" s="298"/>
      <c r="AX16" s="295"/>
      <c r="AY16" s="299" t="s">
        <v>231</v>
      </c>
      <c r="AZ16" s="298"/>
      <c r="BA16" s="294"/>
      <c r="BB16" s="299" t="s">
        <v>233</v>
      </c>
      <c r="BC16" s="298"/>
      <c r="BD16" s="294"/>
      <c r="BE16" s="299" t="s">
        <v>231</v>
      </c>
      <c r="BF16" s="298"/>
      <c r="BG16" s="295"/>
      <c r="BH16" s="299" t="s">
        <v>231</v>
      </c>
      <c r="BI16" s="298"/>
      <c r="BJ16" s="295"/>
      <c r="BK16" s="299" t="s">
        <v>231</v>
      </c>
      <c r="BL16" s="298"/>
      <c r="BM16" s="295"/>
      <c r="BN16" s="299" t="s">
        <v>233</v>
      </c>
      <c r="BO16" s="298"/>
      <c r="BP16" s="294"/>
      <c r="BQ16" s="299" t="s">
        <v>232</v>
      </c>
      <c r="BR16" s="298"/>
      <c r="BS16" s="294"/>
      <c r="BT16" s="299" t="s">
        <v>233</v>
      </c>
      <c r="BU16" s="298"/>
      <c r="BW16" s="179" t="s">
        <v>233</v>
      </c>
      <c r="BX16" s="178"/>
      <c r="BZ16" s="179" t="s">
        <v>232</v>
      </c>
      <c r="CA16" s="178"/>
      <c r="CC16" s="179"/>
      <c r="CD16" s="178"/>
      <c r="CE16" s="121"/>
      <c r="CF16" s="179"/>
      <c r="CG16" s="178"/>
      <c r="CH16" s="121"/>
      <c r="CI16" s="179"/>
      <c r="CJ16" s="178"/>
      <c r="CL16" s="179"/>
      <c r="CM16" s="178"/>
      <c r="CO16" s="179"/>
      <c r="CP16" s="178"/>
      <c r="CR16" s="179"/>
      <c r="CS16" s="178"/>
      <c r="CT16" s="121"/>
      <c r="CU16" s="179"/>
      <c r="CV16" s="178"/>
      <c r="CW16" s="121"/>
      <c r="CX16" s="179"/>
      <c r="CY16" s="178"/>
      <c r="DA16" s="179"/>
      <c r="DB16" s="178"/>
      <c r="DD16" s="179"/>
      <c r="DE16" s="178"/>
      <c r="DG16" s="179"/>
      <c r="DH16" s="178"/>
      <c r="DI16" s="121"/>
      <c r="DJ16" s="179"/>
      <c r="DK16" s="178"/>
      <c r="DL16" s="121"/>
      <c r="DM16" s="179"/>
      <c r="DN16" s="178"/>
      <c r="DP16" s="179"/>
      <c r="DQ16" s="178"/>
      <c r="DS16" s="179"/>
      <c r="DT16" s="178"/>
      <c r="DV16" s="179"/>
      <c r="DW16" s="178"/>
      <c r="DX16" s="121"/>
      <c r="DY16" s="179"/>
      <c r="DZ16" s="178"/>
      <c r="EA16" s="121"/>
      <c r="EB16" s="179"/>
      <c r="EC16" s="178"/>
      <c r="EE16" s="179"/>
      <c r="EF16" s="178"/>
      <c r="EH16" s="179"/>
      <c r="EI16" s="178"/>
      <c r="EK16" s="179"/>
      <c r="EL16" s="178"/>
      <c r="EM16" s="121"/>
      <c r="EN16" s="179"/>
      <c r="EO16" s="178"/>
      <c r="EP16" s="121"/>
      <c r="EQ16" s="179"/>
      <c r="ER16" s="178"/>
      <c r="ET16" s="179"/>
      <c r="EU16" s="178"/>
      <c r="EW16" s="179"/>
      <c r="EX16" s="178"/>
    </row>
    <row r="17" spans="1:158" s="123" customFormat="1">
      <c r="A17" s="852" t="s">
        <v>606</v>
      </c>
      <c r="B17" s="856" t="s">
        <v>45</v>
      </c>
      <c r="C17" s="857" t="s">
        <v>46</v>
      </c>
      <c r="D17" s="858" t="s">
        <v>25</v>
      </c>
      <c r="F17" s="1016">
        <v>62.34</v>
      </c>
      <c r="G17" s="864" t="s">
        <v>48</v>
      </c>
      <c r="H17" s="294"/>
      <c r="I17" s="1016">
        <v>29.17</v>
      </c>
      <c r="J17" s="864" t="s">
        <v>48</v>
      </c>
      <c r="K17" s="294"/>
      <c r="L17" s="1017">
        <v>34.74</v>
      </c>
      <c r="M17" s="864" t="s">
        <v>48</v>
      </c>
      <c r="N17" s="295"/>
      <c r="O17" s="1017">
        <v>45.78</v>
      </c>
      <c r="P17" s="864" t="s">
        <v>48</v>
      </c>
      <c r="Q17" s="295"/>
      <c r="R17" s="1017">
        <v>42.78</v>
      </c>
      <c r="S17" s="864" t="s">
        <v>48</v>
      </c>
      <c r="T17" s="295"/>
      <c r="U17" s="1017">
        <v>71.87</v>
      </c>
      <c r="V17" s="864" t="s">
        <v>48</v>
      </c>
      <c r="W17" s="294"/>
      <c r="X17" s="1017">
        <v>211.73</v>
      </c>
      <c r="Y17" s="864" t="s">
        <v>48</v>
      </c>
      <c r="Z17" s="294"/>
      <c r="AA17" s="1017">
        <v>138.75</v>
      </c>
      <c r="AB17" s="864" t="s">
        <v>48</v>
      </c>
      <c r="AC17" s="295"/>
      <c r="AD17" s="1017">
        <v>70.36</v>
      </c>
      <c r="AE17" s="864" t="s">
        <v>48</v>
      </c>
      <c r="AF17" s="295"/>
      <c r="AG17" s="1017">
        <v>26.77</v>
      </c>
      <c r="AH17" s="864" t="s">
        <v>48</v>
      </c>
      <c r="AI17" s="295"/>
      <c r="AJ17" s="1017">
        <v>71.02</v>
      </c>
      <c r="AK17" s="864" t="s">
        <v>48</v>
      </c>
      <c r="AL17" s="295"/>
      <c r="AM17" s="1017">
        <v>15.5</v>
      </c>
      <c r="AN17" s="864" t="s">
        <v>48</v>
      </c>
      <c r="AO17" s="295"/>
      <c r="AP17" s="1017">
        <v>51.52</v>
      </c>
      <c r="AQ17" s="864" t="s">
        <v>48</v>
      </c>
      <c r="AR17" s="295"/>
      <c r="AS17" s="1017">
        <v>21.69</v>
      </c>
      <c r="AT17" s="864" t="s">
        <v>48</v>
      </c>
      <c r="AU17" s="294"/>
      <c r="AV17" s="1017">
        <v>40.35</v>
      </c>
      <c r="AW17" s="864" t="s">
        <v>48</v>
      </c>
      <c r="AX17" s="294"/>
      <c r="AY17" s="1017">
        <v>51.26</v>
      </c>
      <c r="AZ17" s="864" t="s">
        <v>48</v>
      </c>
      <c r="BA17" s="295"/>
      <c r="BB17" s="1017">
        <v>81.540000000000006</v>
      </c>
      <c r="BC17" s="864" t="s">
        <v>48</v>
      </c>
      <c r="BD17" s="294"/>
      <c r="BE17" s="1017">
        <v>211.22</v>
      </c>
      <c r="BF17" s="864" t="s">
        <v>48</v>
      </c>
      <c r="BG17" s="295"/>
      <c r="BH17" s="1017">
        <v>38.54</v>
      </c>
      <c r="BI17" s="864" t="s">
        <v>48</v>
      </c>
      <c r="BJ17" s="295"/>
      <c r="BK17" s="1017">
        <v>51.46</v>
      </c>
      <c r="BL17" s="864" t="s">
        <v>48</v>
      </c>
      <c r="BM17" s="295"/>
      <c r="BN17" s="1017">
        <v>23.65</v>
      </c>
      <c r="BO17" s="864" t="s">
        <v>48</v>
      </c>
      <c r="BP17" s="294"/>
      <c r="BQ17" s="1017">
        <v>45.57</v>
      </c>
      <c r="BR17" s="864" t="s">
        <v>48</v>
      </c>
      <c r="BS17" s="294"/>
      <c r="BT17" s="1017">
        <v>382.28</v>
      </c>
      <c r="BU17" s="864" t="s">
        <v>48</v>
      </c>
      <c r="BV17" s="295"/>
      <c r="BW17" s="861">
        <v>48.2</v>
      </c>
      <c r="BX17" s="864" t="s">
        <v>48</v>
      </c>
      <c r="BZ17" s="861">
        <v>23.43</v>
      </c>
      <c r="CA17" s="864" t="s">
        <v>48</v>
      </c>
      <c r="CB17" s="295"/>
      <c r="CC17" s="861"/>
      <c r="CD17" s="864"/>
      <c r="CE17" s="295"/>
      <c r="CF17" s="861"/>
      <c r="CG17" s="864"/>
      <c r="CH17" s="294"/>
      <c r="CI17" s="861"/>
      <c r="CJ17" s="864"/>
      <c r="CK17" s="294"/>
      <c r="CL17" s="861"/>
      <c r="CM17" s="864"/>
      <c r="CN17" s="295"/>
      <c r="CO17" s="861"/>
      <c r="CP17" s="864"/>
      <c r="CR17" s="861"/>
      <c r="CS17" s="864"/>
      <c r="CT17" s="295"/>
      <c r="CU17" s="861"/>
      <c r="CV17" s="864"/>
      <c r="CW17" s="295"/>
      <c r="CX17" s="861"/>
      <c r="CY17" s="864"/>
      <c r="CZ17" s="294"/>
      <c r="DA17" s="861"/>
      <c r="DB17" s="864"/>
      <c r="DC17" s="294"/>
      <c r="DD17" s="861"/>
      <c r="DE17" s="864"/>
      <c r="DF17" s="295"/>
      <c r="DG17" s="861"/>
      <c r="DH17" s="864"/>
      <c r="DJ17" s="861"/>
      <c r="DK17" s="864"/>
      <c r="DL17" s="295"/>
      <c r="DM17" s="861"/>
      <c r="DN17" s="864"/>
      <c r="DO17" s="295"/>
      <c r="DP17" s="861"/>
      <c r="DQ17" s="864"/>
      <c r="DR17" s="294"/>
      <c r="DS17" s="861"/>
      <c r="DT17" s="864"/>
      <c r="DU17" s="294"/>
      <c r="DV17" s="861"/>
      <c r="DW17" s="864"/>
      <c r="DX17" s="295"/>
      <c r="DY17" s="861"/>
      <c r="DZ17" s="864"/>
      <c r="EA17" s="121"/>
      <c r="EB17" s="861"/>
      <c r="EC17" s="864"/>
      <c r="ED17" s="294"/>
      <c r="EE17" s="861"/>
      <c r="EF17" s="864"/>
      <c r="EG17" s="294"/>
      <c r="EH17" s="861"/>
      <c r="EI17" s="864"/>
      <c r="EJ17" s="295"/>
      <c r="EK17" s="861"/>
      <c r="EL17" s="864"/>
      <c r="EM17" s="121"/>
      <c r="EN17" s="861"/>
      <c r="EO17" s="864"/>
      <c r="EP17" s="294"/>
      <c r="EQ17" s="861"/>
      <c r="ER17" s="864"/>
      <c r="ES17" s="294"/>
      <c r="ET17" s="861"/>
      <c r="EU17" s="864"/>
      <c r="EV17" s="295"/>
      <c r="EW17" s="861"/>
      <c r="EX17" s="864"/>
    </row>
    <row r="18" spans="1:158" s="123" customFormat="1">
      <c r="A18" s="852" t="s">
        <v>607</v>
      </c>
      <c r="B18" s="856" t="s">
        <v>51</v>
      </c>
      <c r="C18" s="857" t="s">
        <v>46</v>
      </c>
      <c r="D18" s="858" t="s">
        <v>25</v>
      </c>
      <c r="F18" s="1017">
        <v>1.86</v>
      </c>
      <c r="G18" s="865" t="s">
        <v>52</v>
      </c>
      <c r="H18" s="294"/>
      <c r="I18" s="1017">
        <v>0.02</v>
      </c>
      <c r="J18" s="865" t="s">
        <v>52</v>
      </c>
      <c r="K18" s="294"/>
      <c r="L18" s="1017">
        <v>0.08</v>
      </c>
      <c r="M18" s="865" t="s">
        <v>52</v>
      </c>
      <c r="N18" s="295"/>
      <c r="O18" s="1017">
        <v>0.4</v>
      </c>
      <c r="P18" s="865" t="s">
        <v>52</v>
      </c>
      <c r="Q18" s="295"/>
      <c r="R18" s="1017">
        <v>7.0000000000000007E-2</v>
      </c>
      <c r="S18" s="865" t="s">
        <v>52</v>
      </c>
      <c r="T18" s="295"/>
      <c r="U18" s="1017">
        <v>0.42</v>
      </c>
      <c r="V18" s="865" t="s">
        <v>52</v>
      </c>
      <c r="W18" s="294"/>
      <c r="X18" s="1017">
        <v>0.33</v>
      </c>
      <c r="Y18" s="865" t="s">
        <v>52</v>
      </c>
      <c r="Z18" s="294"/>
      <c r="AA18" s="1017">
        <v>7.0000000000000007E-2</v>
      </c>
      <c r="AB18" s="865" t="s">
        <v>52</v>
      </c>
      <c r="AC18" s="295"/>
      <c r="AD18" s="1017">
        <v>0.41</v>
      </c>
      <c r="AE18" s="865" t="s">
        <v>52</v>
      </c>
      <c r="AF18" s="295"/>
      <c r="AG18" s="1017">
        <v>0.12</v>
      </c>
      <c r="AH18" s="865" t="s">
        <v>52</v>
      </c>
      <c r="AI18" s="295"/>
      <c r="AJ18" s="1017">
        <v>0.14000000000000001</v>
      </c>
      <c r="AK18" s="865" t="s">
        <v>52</v>
      </c>
      <c r="AL18" s="295"/>
      <c r="AM18" s="1017">
        <v>7.0000000000000007E-2</v>
      </c>
      <c r="AN18" s="865" t="s">
        <v>52</v>
      </c>
      <c r="AO18" s="295"/>
      <c r="AP18" s="1017">
        <v>0.12</v>
      </c>
      <c r="AQ18" s="865" t="s">
        <v>52</v>
      </c>
      <c r="AR18" s="295"/>
      <c r="AS18" s="1017">
        <v>0.06</v>
      </c>
      <c r="AT18" s="865" t="s">
        <v>52</v>
      </c>
      <c r="AU18" s="294"/>
      <c r="AV18" s="1017">
        <v>0.03</v>
      </c>
      <c r="AW18" s="865" t="s">
        <v>52</v>
      </c>
      <c r="AX18" s="294"/>
      <c r="AY18" s="1017">
        <v>0.36</v>
      </c>
      <c r="AZ18" s="865" t="s">
        <v>52</v>
      </c>
      <c r="BA18" s="295"/>
      <c r="BB18" s="1017">
        <v>0.18</v>
      </c>
      <c r="BC18" s="865" t="s">
        <v>52</v>
      </c>
      <c r="BD18" s="294"/>
      <c r="BE18" s="1017">
        <v>1.23</v>
      </c>
      <c r="BF18" s="865" t="s">
        <v>52</v>
      </c>
      <c r="BG18" s="295"/>
      <c r="BH18" s="1017">
        <v>0.32</v>
      </c>
      <c r="BI18" s="865" t="s">
        <v>52</v>
      </c>
      <c r="BJ18" s="295"/>
      <c r="BK18" s="1017">
        <v>0.34</v>
      </c>
      <c r="BL18" s="865" t="s">
        <v>52</v>
      </c>
      <c r="BM18" s="295"/>
      <c r="BN18" s="1017">
        <v>0.2</v>
      </c>
      <c r="BO18" s="865" t="s">
        <v>52</v>
      </c>
      <c r="BP18" s="294"/>
      <c r="BQ18" s="1017">
        <v>0.12</v>
      </c>
      <c r="BR18" s="865" t="s">
        <v>52</v>
      </c>
      <c r="BS18" s="294"/>
      <c r="BT18" s="1017">
        <v>0.49</v>
      </c>
      <c r="BU18" s="865" t="s">
        <v>52</v>
      </c>
      <c r="BV18" s="295"/>
      <c r="BW18" s="861">
        <v>0.43</v>
      </c>
      <c r="BX18" s="865" t="s">
        <v>52</v>
      </c>
      <c r="BZ18" s="861">
        <v>0.27</v>
      </c>
      <c r="CA18" s="865" t="s">
        <v>52</v>
      </c>
      <c r="CB18" s="295"/>
      <c r="CC18" s="861"/>
      <c r="CD18" s="865"/>
      <c r="CE18" s="295"/>
      <c r="CF18" s="861"/>
      <c r="CG18" s="865"/>
      <c r="CH18" s="294"/>
      <c r="CI18" s="861"/>
      <c r="CJ18" s="865"/>
      <c r="CK18" s="294"/>
      <c r="CL18" s="861"/>
      <c r="CM18" s="865"/>
      <c r="CN18" s="295"/>
      <c r="CO18" s="861"/>
      <c r="CP18" s="865"/>
      <c r="CR18" s="861"/>
      <c r="CS18" s="865"/>
      <c r="CT18" s="295"/>
      <c r="CU18" s="861"/>
      <c r="CV18" s="865"/>
      <c r="CW18" s="295"/>
      <c r="CX18" s="861"/>
      <c r="CY18" s="865"/>
      <c r="CZ18" s="294"/>
      <c r="DA18" s="861"/>
      <c r="DB18" s="865"/>
      <c r="DC18" s="294"/>
      <c r="DD18" s="861"/>
      <c r="DE18" s="865"/>
      <c r="DF18" s="295"/>
      <c r="DG18" s="861"/>
      <c r="DH18" s="865"/>
      <c r="DJ18" s="861"/>
      <c r="DK18" s="865"/>
      <c r="DL18" s="295"/>
      <c r="DM18" s="861"/>
      <c r="DN18" s="865"/>
      <c r="DO18" s="295"/>
      <c r="DP18" s="861"/>
      <c r="DQ18" s="865"/>
      <c r="DR18" s="294"/>
      <c r="DS18" s="861"/>
      <c r="DT18" s="865"/>
      <c r="DU18" s="294"/>
      <c r="DV18" s="861"/>
      <c r="DW18" s="865"/>
      <c r="DX18" s="295"/>
      <c r="DY18" s="861"/>
      <c r="DZ18" s="865"/>
      <c r="EA18" s="121"/>
      <c r="EB18" s="861"/>
      <c r="EC18" s="865"/>
      <c r="ED18" s="294"/>
      <c r="EE18" s="861"/>
      <c r="EF18" s="865"/>
      <c r="EG18" s="294"/>
      <c r="EH18" s="861"/>
      <c r="EI18" s="865"/>
      <c r="EJ18" s="295"/>
      <c r="EK18" s="861"/>
      <c r="EL18" s="865"/>
      <c r="EM18" s="121"/>
      <c r="EN18" s="861"/>
      <c r="EO18" s="865"/>
      <c r="EP18" s="294"/>
      <c r="EQ18" s="861"/>
      <c r="ER18" s="865"/>
      <c r="ES18" s="294"/>
      <c r="ET18" s="861"/>
      <c r="EU18" s="865"/>
      <c r="EV18" s="295"/>
      <c r="EW18" s="861"/>
      <c r="EX18" s="865"/>
    </row>
    <row r="19" spans="1:158" s="123" customFormat="1">
      <c r="A19" s="852" t="s">
        <v>608</v>
      </c>
      <c r="B19" s="856" t="s">
        <v>609</v>
      </c>
      <c r="C19" s="859" t="s">
        <v>610</v>
      </c>
      <c r="D19" s="858" t="s">
        <v>25</v>
      </c>
      <c r="F19" s="861">
        <v>296.02</v>
      </c>
      <c r="G19" s="865" t="s">
        <v>130</v>
      </c>
      <c r="H19" s="294"/>
      <c r="I19" s="861">
        <v>569.34</v>
      </c>
      <c r="J19" s="865" t="s">
        <v>130</v>
      </c>
      <c r="K19" s="294"/>
      <c r="L19" s="861">
        <v>805.29</v>
      </c>
      <c r="M19" s="865" t="s">
        <v>130</v>
      </c>
      <c r="N19" s="295"/>
      <c r="O19" s="861">
        <v>755.5</v>
      </c>
      <c r="P19" s="865" t="s">
        <v>130</v>
      </c>
      <c r="Q19" s="295"/>
      <c r="R19" s="861">
        <v>219.93</v>
      </c>
      <c r="S19" s="865" t="s">
        <v>130</v>
      </c>
      <c r="T19" s="295"/>
      <c r="U19" s="861">
        <v>656.57</v>
      </c>
      <c r="V19" s="865" t="s">
        <v>130</v>
      </c>
      <c r="W19" s="294"/>
      <c r="X19" s="861">
        <v>4369.37</v>
      </c>
      <c r="Y19" s="865" t="s">
        <v>130</v>
      </c>
      <c r="Z19" s="294"/>
      <c r="AA19" s="861">
        <v>3224.69</v>
      </c>
      <c r="AB19" s="865" t="s">
        <v>130</v>
      </c>
      <c r="AC19" s="295"/>
      <c r="AD19" s="861">
        <v>424.1</v>
      </c>
      <c r="AE19" s="865" t="s">
        <v>130</v>
      </c>
      <c r="AF19" s="295"/>
      <c r="AG19" s="861">
        <v>7.23</v>
      </c>
      <c r="AH19" s="865" t="s">
        <v>130</v>
      </c>
      <c r="AI19" s="295"/>
      <c r="AJ19" s="861">
        <v>2381.86</v>
      </c>
      <c r="AK19" s="865" t="s">
        <v>130</v>
      </c>
      <c r="AL19" s="295"/>
      <c r="AM19" s="861">
        <v>148.32</v>
      </c>
      <c r="AN19" s="865" t="s">
        <v>130</v>
      </c>
      <c r="AO19" s="295"/>
      <c r="AP19" s="861">
        <v>423.91</v>
      </c>
      <c r="AQ19" s="865" t="s">
        <v>130</v>
      </c>
      <c r="AR19" s="295"/>
      <c r="AS19" s="861">
        <v>253.41</v>
      </c>
      <c r="AT19" s="865" t="s">
        <v>130</v>
      </c>
      <c r="AU19" s="294"/>
      <c r="AV19" s="861">
        <v>192.98</v>
      </c>
      <c r="AW19" s="865" t="s">
        <v>130</v>
      </c>
      <c r="AX19" s="294"/>
      <c r="AY19" s="861">
        <v>308.95999999999998</v>
      </c>
      <c r="AZ19" s="865" t="s">
        <v>130</v>
      </c>
      <c r="BA19" s="295"/>
      <c r="BB19" s="861">
        <v>404.87</v>
      </c>
      <c r="BC19" s="865" t="s">
        <v>130</v>
      </c>
      <c r="BD19" s="294"/>
      <c r="BE19" s="861">
        <v>1713.95</v>
      </c>
      <c r="BF19" s="865" t="s">
        <v>130</v>
      </c>
      <c r="BG19" s="295"/>
      <c r="BH19" s="861">
        <v>815.06</v>
      </c>
      <c r="BI19" s="865" t="s">
        <v>130</v>
      </c>
      <c r="BJ19" s="295"/>
      <c r="BK19" s="861">
        <v>1240.24</v>
      </c>
      <c r="BL19" s="865" t="s">
        <v>130</v>
      </c>
      <c r="BM19" s="295"/>
      <c r="BN19" s="861">
        <v>824.55</v>
      </c>
      <c r="BO19" s="865" t="s">
        <v>130</v>
      </c>
      <c r="BP19" s="294"/>
      <c r="BQ19" s="861">
        <v>2198.3200000000002</v>
      </c>
      <c r="BR19" s="865" t="s">
        <v>130</v>
      </c>
      <c r="BS19" s="294"/>
      <c r="BT19" s="861">
        <v>9158.32</v>
      </c>
      <c r="BU19" s="865" t="s">
        <v>130</v>
      </c>
      <c r="BV19" s="295"/>
      <c r="BW19" s="861">
        <v>1509.19</v>
      </c>
      <c r="BX19" s="865" t="s">
        <v>130</v>
      </c>
      <c r="BZ19" s="861">
        <v>226.14</v>
      </c>
      <c r="CA19" s="865" t="s">
        <v>130</v>
      </c>
      <c r="CB19" s="295"/>
      <c r="CC19" s="861"/>
      <c r="CD19" s="865"/>
      <c r="CE19" s="295"/>
      <c r="CF19" s="861"/>
      <c r="CG19" s="865"/>
      <c r="CH19" s="294"/>
      <c r="CI19" s="861"/>
      <c r="CJ19" s="865"/>
      <c r="CK19" s="294"/>
      <c r="CL19" s="861"/>
      <c r="CM19" s="865"/>
      <c r="CN19" s="295"/>
      <c r="CO19" s="861"/>
      <c r="CP19" s="865"/>
      <c r="CR19" s="861"/>
      <c r="CS19" s="865"/>
      <c r="CT19" s="295"/>
      <c r="CU19" s="861"/>
      <c r="CV19" s="865"/>
      <c r="CW19" s="295"/>
      <c r="CX19" s="861"/>
      <c r="CY19" s="865"/>
      <c r="CZ19" s="294"/>
      <c r="DA19" s="861"/>
      <c r="DB19" s="865"/>
      <c r="DC19" s="294"/>
      <c r="DD19" s="861"/>
      <c r="DE19" s="865"/>
      <c r="DF19" s="295"/>
      <c r="DG19" s="861"/>
      <c r="DH19" s="865"/>
      <c r="DJ19" s="861"/>
      <c r="DK19" s="865"/>
      <c r="DL19" s="295"/>
      <c r="DM19" s="861"/>
      <c r="DN19" s="865"/>
      <c r="DO19" s="295"/>
      <c r="DP19" s="861"/>
      <c r="DQ19" s="865"/>
      <c r="DR19" s="294"/>
      <c r="DS19" s="861"/>
      <c r="DT19" s="865"/>
      <c r="DU19" s="294"/>
      <c r="DV19" s="861"/>
      <c r="DW19" s="865"/>
      <c r="DX19" s="295"/>
      <c r="DY19" s="861"/>
      <c r="DZ19" s="865"/>
      <c r="EA19" s="121"/>
      <c r="EB19" s="861"/>
      <c r="EC19" s="865"/>
      <c r="ED19" s="294"/>
      <c r="EE19" s="861"/>
      <c r="EF19" s="865"/>
      <c r="EG19" s="294"/>
      <c r="EH19" s="861"/>
      <c r="EI19" s="865"/>
      <c r="EJ19" s="295"/>
      <c r="EK19" s="861"/>
      <c r="EL19" s="865"/>
      <c r="EM19" s="121"/>
      <c r="EN19" s="861"/>
      <c r="EO19" s="865"/>
      <c r="EP19" s="294"/>
      <c r="EQ19" s="861"/>
      <c r="ER19" s="865"/>
      <c r="ES19" s="294"/>
      <c r="ET19" s="861"/>
      <c r="EU19" s="865"/>
      <c r="EV19" s="295"/>
      <c r="EW19" s="861"/>
      <c r="EX19" s="865"/>
    </row>
    <row r="20" spans="1:158" s="123" customFormat="1">
      <c r="A20" s="852" t="s">
        <v>611</v>
      </c>
      <c r="B20" s="856" t="s">
        <v>612</v>
      </c>
      <c r="C20" s="859" t="s">
        <v>610</v>
      </c>
      <c r="D20" s="858" t="s">
        <v>25</v>
      </c>
      <c r="F20" s="1209">
        <v>0</v>
      </c>
      <c r="G20" s="865" t="s">
        <v>70</v>
      </c>
      <c r="H20" s="294"/>
      <c r="I20" s="1209">
        <v>0</v>
      </c>
      <c r="J20" s="865" t="s">
        <v>70</v>
      </c>
      <c r="K20" s="294"/>
      <c r="L20" s="861">
        <v>6.15</v>
      </c>
      <c r="M20" s="865" t="s">
        <v>52</v>
      </c>
      <c r="N20" s="295"/>
      <c r="O20" s="861">
        <v>214.81</v>
      </c>
      <c r="P20" s="865" t="s">
        <v>52</v>
      </c>
      <c r="Q20" s="295"/>
      <c r="R20" s="861">
        <v>48.03</v>
      </c>
      <c r="S20" s="865" t="s">
        <v>52</v>
      </c>
      <c r="T20" s="295"/>
      <c r="U20" s="861">
        <v>587.46</v>
      </c>
      <c r="V20" s="865" t="s">
        <v>52</v>
      </c>
      <c r="W20" s="294"/>
      <c r="X20" s="861">
        <v>72.739999999999995</v>
      </c>
      <c r="Y20" s="865" t="s">
        <v>52</v>
      </c>
      <c r="Z20" s="294"/>
      <c r="AA20" s="1209">
        <v>0</v>
      </c>
      <c r="AB20" s="865" t="s">
        <v>70</v>
      </c>
      <c r="AC20" s="295"/>
      <c r="AD20" s="861">
        <v>1202.52</v>
      </c>
      <c r="AE20" s="865" t="s">
        <v>52</v>
      </c>
      <c r="AF20" s="295"/>
      <c r="AG20" s="1209">
        <v>0</v>
      </c>
      <c r="AH20" s="865" t="s">
        <v>70</v>
      </c>
      <c r="AI20" s="295"/>
      <c r="AJ20" s="1209">
        <v>0</v>
      </c>
      <c r="AK20" s="865" t="s">
        <v>70</v>
      </c>
      <c r="AL20" s="295"/>
      <c r="AM20" s="861">
        <v>1742.01</v>
      </c>
      <c r="AN20" s="865" t="s">
        <v>52</v>
      </c>
      <c r="AO20" s="295"/>
      <c r="AP20" s="1209">
        <v>0</v>
      </c>
      <c r="AQ20" s="865" t="s">
        <v>70</v>
      </c>
      <c r="AR20" s="295"/>
      <c r="AS20" s="1209">
        <v>0</v>
      </c>
      <c r="AT20" s="865" t="s">
        <v>70</v>
      </c>
      <c r="AU20" s="294"/>
      <c r="AV20" s="861">
        <v>2638.82</v>
      </c>
      <c r="AW20" s="865" t="s">
        <v>52</v>
      </c>
      <c r="AX20" s="294"/>
      <c r="AY20" s="861">
        <v>0</v>
      </c>
      <c r="AZ20" s="865" t="s">
        <v>52</v>
      </c>
      <c r="BA20" s="295"/>
      <c r="BB20" s="1209">
        <v>0</v>
      </c>
      <c r="BC20" s="865" t="s">
        <v>70</v>
      </c>
      <c r="BD20" s="294"/>
      <c r="BE20" s="861">
        <v>2534.16</v>
      </c>
      <c r="BF20" s="865" t="s">
        <v>52</v>
      </c>
      <c r="BG20" s="295"/>
      <c r="BH20" s="1209">
        <v>0</v>
      </c>
      <c r="BI20" s="865" t="s">
        <v>70</v>
      </c>
      <c r="BJ20" s="295"/>
      <c r="BK20" s="861">
        <v>3046.06</v>
      </c>
      <c r="BL20" s="865" t="s">
        <v>52</v>
      </c>
      <c r="BM20" s="295"/>
      <c r="BN20" s="1209">
        <v>0</v>
      </c>
      <c r="BO20" s="865" t="s">
        <v>70</v>
      </c>
      <c r="BP20" s="294"/>
      <c r="BQ20" s="1209">
        <v>0</v>
      </c>
      <c r="BR20" s="865" t="s">
        <v>70</v>
      </c>
      <c r="BS20" s="294"/>
      <c r="BT20" s="861">
        <v>5281.72</v>
      </c>
      <c r="BU20" s="865" t="s">
        <v>52</v>
      </c>
      <c r="BV20" s="295"/>
      <c r="BW20" s="1209">
        <v>0</v>
      </c>
      <c r="BX20" s="865" t="s">
        <v>70</v>
      </c>
      <c r="BZ20" s="1209">
        <v>0</v>
      </c>
      <c r="CA20" s="865" t="s">
        <v>70</v>
      </c>
      <c r="CB20" s="295"/>
      <c r="CC20" s="861"/>
      <c r="CD20" s="865"/>
      <c r="CE20" s="295"/>
      <c r="CF20" s="861"/>
      <c r="CG20" s="865"/>
      <c r="CH20" s="294"/>
      <c r="CI20" s="861"/>
      <c r="CJ20" s="865"/>
      <c r="CK20" s="294"/>
      <c r="CL20" s="861"/>
      <c r="CM20" s="865"/>
      <c r="CN20" s="295"/>
      <c r="CO20" s="861"/>
      <c r="CP20" s="865"/>
      <c r="CR20" s="861"/>
      <c r="CS20" s="865"/>
      <c r="CT20" s="295"/>
      <c r="CU20" s="861"/>
      <c r="CV20" s="865"/>
      <c r="CW20" s="295"/>
      <c r="CX20" s="861"/>
      <c r="CY20" s="865"/>
      <c r="CZ20" s="294"/>
      <c r="DA20" s="861"/>
      <c r="DB20" s="865"/>
      <c r="DC20" s="294"/>
      <c r="DD20" s="861"/>
      <c r="DE20" s="865"/>
      <c r="DF20" s="295"/>
      <c r="DG20" s="861"/>
      <c r="DH20" s="865"/>
      <c r="DJ20" s="861"/>
      <c r="DK20" s="865"/>
      <c r="DL20" s="295"/>
      <c r="DM20" s="861"/>
      <c r="DN20" s="865"/>
      <c r="DO20" s="295"/>
      <c r="DP20" s="861"/>
      <c r="DQ20" s="865"/>
      <c r="DR20" s="294"/>
      <c r="DS20" s="861"/>
      <c r="DT20" s="865"/>
      <c r="DU20" s="294"/>
      <c r="DV20" s="861"/>
      <c r="DW20" s="865"/>
      <c r="DX20" s="295"/>
      <c r="DY20" s="861"/>
      <c r="DZ20" s="865"/>
      <c r="EA20" s="121"/>
      <c r="EB20" s="861"/>
      <c r="EC20" s="865"/>
      <c r="ED20" s="294"/>
      <c r="EE20" s="861"/>
      <c r="EF20" s="865"/>
      <c r="EG20" s="294"/>
      <c r="EH20" s="861"/>
      <c r="EI20" s="865"/>
      <c r="EJ20" s="295"/>
      <c r="EK20" s="861"/>
      <c r="EL20" s="865"/>
      <c r="EM20" s="121"/>
      <c r="EN20" s="861"/>
      <c r="EO20" s="865"/>
      <c r="EP20" s="294"/>
      <c r="EQ20" s="861"/>
      <c r="ER20" s="865"/>
      <c r="ES20" s="294"/>
      <c r="ET20" s="861"/>
      <c r="EU20" s="865"/>
      <c r="EV20" s="295"/>
      <c r="EW20" s="861"/>
      <c r="EX20" s="865"/>
    </row>
    <row r="21" spans="1:158" s="123" customFormat="1">
      <c r="A21" s="177" t="s">
        <v>613</v>
      </c>
      <c r="B21" s="176" t="s">
        <v>54</v>
      </c>
      <c r="C21" s="175" t="s">
        <v>46</v>
      </c>
      <c r="D21" s="174" t="s">
        <v>25</v>
      </c>
      <c r="F21" s="860">
        <v>79.09</v>
      </c>
      <c r="G21" s="863" t="s">
        <v>52</v>
      </c>
      <c r="H21" s="294"/>
      <c r="I21" s="860">
        <v>37.299999999999997</v>
      </c>
      <c r="J21" s="863" t="s">
        <v>52</v>
      </c>
      <c r="K21" s="294"/>
      <c r="L21" s="860">
        <v>42.85</v>
      </c>
      <c r="M21" s="863" t="s">
        <v>52</v>
      </c>
      <c r="N21" s="295"/>
      <c r="O21" s="860">
        <v>62.43</v>
      </c>
      <c r="P21" s="863" t="s">
        <v>52</v>
      </c>
      <c r="Q21" s="295"/>
      <c r="R21" s="860">
        <v>48.46</v>
      </c>
      <c r="S21" s="863" t="s">
        <v>52</v>
      </c>
      <c r="T21" s="295"/>
      <c r="U21" s="860">
        <v>91.87</v>
      </c>
      <c r="V21" s="863" t="s">
        <v>52</v>
      </c>
      <c r="W21" s="294"/>
      <c r="X21" s="860">
        <v>277.39999999999998</v>
      </c>
      <c r="Y21" s="863" t="s">
        <v>52</v>
      </c>
      <c r="Z21" s="294"/>
      <c r="AA21" s="860">
        <v>181.41</v>
      </c>
      <c r="AB21" s="863" t="s">
        <v>52</v>
      </c>
      <c r="AC21" s="295"/>
      <c r="AD21" s="860">
        <v>93.65</v>
      </c>
      <c r="AE21" s="863" t="s">
        <v>52</v>
      </c>
      <c r="AF21" s="295"/>
      <c r="AG21" s="860">
        <v>30.1</v>
      </c>
      <c r="AH21" s="863" t="s">
        <v>52</v>
      </c>
      <c r="AI21" s="295"/>
      <c r="AJ21" s="860">
        <v>84.81</v>
      </c>
      <c r="AK21" s="863" t="s">
        <v>52</v>
      </c>
      <c r="AL21" s="295"/>
      <c r="AM21" s="860">
        <v>34.22</v>
      </c>
      <c r="AN21" s="863" t="s">
        <v>52</v>
      </c>
      <c r="AO21" s="295"/>
      <c r="AP21" s="860">
        <v>62.58</v>
      </c>
      <c r="AQ21" s="863" t="s">
        <v>52</v>
      </c>
      <c r="AR21" s="295"/>
      <c r="AS21" s="860">
        <v>25.87</v>
      </c>
      <c r="AT21" s="863" t="s">
        <v>52</v>
      </c>
      <c r="AU21" s="294"/>
      <c r="AV21" s="860">
        <v>71.349999999999994</v>
      </c>
      <c r="AW21" s="863" t="s">
        <v>52</v>
      </c>
      <c r="AX21" s="294"/>
      <c r="AY21" s="860">
        <v>60.28</v>
      </c>
      <c r="AZ21" s="863" t="s">
        <v>52</v>
      </c>
      <c r="BA21" s="295"/>
      <c r="BB21" s="860">
        <v>96.1</v>
      </c>
      <c r="BC21" s="863" t="s">
        <v>52</v>
      </c>
      <c r="BD21" s="294"/>
      <c r="BE21" s="860">
        <v>290.61</v>
      </c>
      <c r="BF21" s="863" t="s">
        <v>52</v>
      </c>
      <c r="BG21" s="295"/>
      <c r="BH21" s="860">
        <v>53.94</v>
      </c>
      <c r="BI21" s="863" t="s">
        <v>52</v>
      </c>
      <c r="BJ21" s="295"/>
      <c r="BK21" s="860">
        <v>95.72</v>
      </c>
      <c r="BL21" s="863" t="s">
        <v>52</v>
      </c>
      <c r="BM21" s="295"/>
      <c r="BN21" s="860">
        <v>35</v>
      </c>
      <c r="BO21" s="863" t="s">
        <v>52</v>
      </c>
      <c r="BP21" s="294"/>
      <c r="BQ21" s="860">
        <v>72.05</v>
      </c>
      <c r="BR21" s="863" t="s">
        <v>52</v>
      </c>
      <c r="BS21" s="294"/>
      <c r="BT21" s="860">
        <v>562.36</v>
      </c>
      <c r="BU21" s="863" t="s">
        <v>52</v>
      </c>
      <c r="BV21" s="295"/>
      <c r="BW21" s="860">
        <v>69.209999999999994</v>
      </c>
      <c r="BX21" s="863" t="s">
        <v>52</v>
      </c>
      <c r="BZ21" s="860">
        <v>30.25</v>
      </c>
      <c r="CA21" s="863" t="s">
        <v>52</v>
      </c>
      <c r="CB21" s="295"/>
      <c r="CC21" s="860"/>
      <c r="CD21" s="863"/>
      <c r="CE21" s="295"/>
      <c r="CF21" s="860"/>
      <c r="CG21" s="863"/>
      <c r="CH21" s="294"/>
      <c r="CI21" s="860"/>
      <c r="CJ21" s="863"/>
      <c r="CK21" s="294"/>
      <c r="CL21" s="860"/>
      <c r="CM21" s="863"/>
      <c r="CN21" s="295"/>
      <c r="CO21" s="860"/>
      <c r="CP21" s="863"/>
      <c r="CR21" s="860"/>
      <c r="CS21" s="863"/>
      <c r="CT21" s="295"/>
      <c r="CU21" s="860"/>
      <c r="CV21" s="863"/>
      <c r="CW21" s="295"/>
      <c r="CX21" s="860"/>
      <c r="CY21" s="863"/>
      <c r="CZ21" s="294"/>
      <c r="DA21" s="860"/>
      <c r="DB21" s="863"/>
      <c r="DC21" s="294"/>
      <c r="DD21" s="860"/>
      <c r="DE21" s="863"/>
      <c r="DF21" s="295"/>
      <c r="DG21" s="860"/>
      <c r="DH21" s="863"/>
      <c r="DJ21" s="860"/>
      <c r="DK21" s="863"/>
      <c r="DL21" s="295"/>
      <c r="DM21" s="860"/>
      <c r="DN21" s="863"/>
      <c r="DO21" s="295"/>
      <c r="DP21" s="860"/>
      <c r="DQ21" s="863"/>
      <c r="DR21" s="294"/>
      <c r="DS21" s="860"/>
      <c r="DT21" s="863"/>
      <c r="DU21" s="294"/>
      <c r="DV21" s="860"/>
      <c r="DW21" s="863"/>
      <c r="DX21" s="295"/>
      <c r="DY21" s="860"/>
      <c r="DZ21" s="863"/>
      <c r="EA21" s="121"/>
      <c r="EB21" s="860"/>
      <c r="EC21" s="863"/>
      <c r="ED21" s="294"/>
      <c r="EE21" s="860"/>
      <c r="EF21" s="863"/>
      <c r="EG21" s="294"/>
      <c r="EH21" s="860"/>
      <c r="EI21" s="863"/>
      <c r="EJ21" s="295"/>
      <c r="EK21" s="860"/>
      <c r="EL21" s="863"/>
      <c r="EM21" s="121"/>
      <c r="EN21" s="860"/>
      <c r="EO21" s="863"/>
      <c r="EP21" s="294"/>
      <c r="EQ21" s="860"/>
      <c r="ER21" s="863"/>
      <c r="ES21" s="294"/>
      <c r="ET21" s="860"/>
      <c r="EU21" s="863"/>
      <c r="EV21" s="295"/>
      <c r="EW21" s="860"/>
      <c r="EX21" s="863"/>
    </row>
    <row r="22" spans="1:158" s="123" customFormat="1">
      <c r="A22" s="173"/>
      <c r="D22" s="124"/>
      <c r="F22" s="294"/>
      <c r="G22" s="294"/>
      <c r="H22" s="294"/>
      <c r="I22" s="294"/>
      <c r="J22" s="294"/>
      <c r="K22" s="294"/>
      <c r="L22" s="294"/>
      <c r="M22" s="294"/>
      <c r="N22" s="295"/>
      <c r="O22" s="294"/>
      <c r="P22" s="294"/>
      <c r="Q22" s="295"/>
      <c r="R22" s="294"/>
      <c r="S22" s="294"/>
      <c r="T22" s="295"/>
      <c r="U22" s="294"/>
      <c r="V22" s="294"/>
      <c r="W22" s="294"/>
      <c r="X22" s="294"/>
      <c r="Y22" s="294"/>
      <c r="Z22" s="294"/>
      <c r="AA22" s="294"/>
      <c r="AB22" s="294"/>
      <c r="AC22" s="295"/>
      <c r="AD22" s="294"/>
      <c r="AE22" s="294"/>
      <c r="AF22" s="295"/>
      <c r="AG22" s="294"/>
      <c r="AH22" s="294"/>
      <c r="AI22" s="295"/>
      <c r="AJ22" s="294"/>
      <c r="AK22" s="294"/>
      <c r="AL22" s="294"/>
      <c r="AM22" s="294"/>
      <c r="AN22" s="294"/>
      <c r="AO22" s="294"/>
      <c r="AP22" s="294"/>
      <c r="AQ22" s="294"/>
      <c r="AR22" s="295"/>
      <c r="AS22" s="294"/>
      <c r="AT22" s="294"/>
      <c r="AU22" s="295"/>
      <c r="AV22" s="294"/>
      <c r="AW22" s="294"/>
      <c r="AX22" s="295"/>
      <c r="AY22" s="294"/>
      <c r="AZ22" s="294"/>
      <c r="BA22" s="294"/>
      <c r="BB22" s="294"/>
      <c r="BC22" s="294"/>
      <c r="BD22" s="294"/>
      <c r="BE22" s="294"/>
      <c r="BF22" s="294"/>
      <c r="BG22" s="295"/>
      <c r="BH22" s="294"/>
      <c r="BI22" s="294"/>
      <c r="BJ22" s="295"/>
      <c r="BK22" s="294"/>
      <c r="BL22" s="294"/>
      <c r="BM22" s="295"/>
      <c r="BN22" s="294"/>
      <c r="BO22" s="294"/>
      <c r="BP22" s="294"/>
      <c r="BQ22" s="294"/>
      <c r="BR22" s="294"/>
      <c r="BS22" s="294"/>
      <c r="BT22" s="294"/>
      <c r="BU22" s="294"/>
      <c r="BW22" s="121"/>
      <c r="BX22" s="121"/>
      <c r="BZ22" s="121"/>
      <c r="CA22" s="121"/>
      <c r="CC22" s="121"/>
      <c r="CD22" s="121"/>
      <c r="CE22" s="121"/>
      <c r="CF22" s="121"/>
      <c r="CG22" s="121"/>
      <c r="CH22" s="121"/>
      <c r="CI22" s="121"/>
      <c r="CJ22" s="121"/>
      <c r="CL22" s="121"/>
      <c r="CM22" s="121"/>
      <c r="CO22" s="121"/>
      <c r="CP22" s="121"/>
      <c r="CR22" s="121"/>
      <c r="CS22" s="121"/>
      <c r="CT22" s="121"/>
      <c r="CU22" s="121"/>
      <c r="CV22" s="121"/>
      <c r="CW22" s="121"/>
      <c r="CX22" s="121"/>
      <c r="CY22" s="121"/>
      <c r="DA22" s="121"/>
      <c r="DB22" s="121"/>
      <c r="DD22" s="121"/>
      <c r="DE22" s="121"/>
      <c r="DG22" s="121"/>
      <c r="DH22" s="121"/>
      <c r="DI22" s="121"/>
      <c r="DJ22" s="121"/>
      <c r="DK22" s="121"/>
      <c r="DL22" s="121"/>
      <c r="DM22" s="121"/>
      <c r="DN22" s="121"/>
      <c r="DP22" s="121"/>
      <c r="DQ22" s="121"/>
      <c r="DS22" s="121"/>
      <c r="DT22" s="121"/>
      <c r="DV22" s="121"/>
      <c r="DW22" s="121"/>
      <c r="DX22" s="121"/>
      <c r="DY22" s="121"/>
      <c r="DZ22" s="121"/>
      <c r="EA22" s="121"/>
      <c r="EB22" s="121"/>
      <c r="EC22" s="121"/>
      <c r="EE22" s="121"/>
      <c r="EF22" s="121"/>
      <c r="EH22" s="121"/>
      <c r="EI22" s="121"/>
      <c r="EK22" s="121"/>
      <c r="EL22" s="121"/>
      <c r="EM22" s="121"/>
      <c r="EN22" s="121"/>
      <c r="EO22" s="121"/>
      <c r="EP22" s="121"/>
      <c r="EQ22" s="121"/>
      <c r="ER22" s="121"/>
      <c r="ET22" s="121"/>
      <c r="EU22" s="121"/>
      <c r="EW22" s="121"/>
      <c r="EX22" s="121"/>
    </row>
    <row r="23" spans="1:158" s="123" customFormat="1" ht="18">
      <c r="A23" s="154"/>
      <c r="B23" s="153" t="s">
        <v>518</v>
      </c>
      <c r="C23" s="152" t="s">
        <v>21</v>
      </c>
      <c r="D23" s="731"/>
      <c r="F23" s="294"/>
      <c r="G23" s="294"/>
      <c r="H23" s="294"/>
      <c r="I23" s="294"/>
      <c r="J23" s="294"/>
      <c r="K23" s="294"/>
      <c r="L23" s="294"/>
      <c r="M23" s="294"/>
      <c r="N23" s="295"/>
      <c r="O23" s="294"/>
      <c r="P23" s="294"/>
      <c r="Q23" s="295"/>
      <c r="R23" s="294"/>
      <c r="S23" s="294"/>
      <c r="T23" s="295"/>
      <c r="U23" s="294"/>
      <c r="V23" s="294"/>
      <c r="W23" s="294"/>
      <c r="X23" s="294"/>
      <c r="Y23" s="294"/>
      <c r="Z23" s="294"/>
      <c r="AA23" s="294"/>
      <c r="AB23" s="294"/>
      <c r="AC23" s="295"/>
      <c r="AD23" s="294"/>
      <c r="AE23" s="294"/>
      <c r="AF23" s="295"/>
      <c r="AG23" s="294"/>
      <c r="AH23" s="294"/>
      <c r="AI23" s="295"/>
      <c r="AJ23" s="294"/>
      <c r="AK23" s="294"/>
      <c r="AL23" s="294"/>
      <c r="AM23" s="294"/>
      <c r="AN23" s="294"/>
      <c r="AO23" s="294"/>
      <c r="AP23" s="294"/>
      <c r="AQ23" s="294"/>
      <c r="AR23" s="295"/>
      <c r="AS23" s="294"/>
      <c r="AT23" s="294"/>
      <c r="AU23" s="295"/>
      <c r="AV23" s="294"/>
      <c r="AW23" s="294"/>
      <c r="AX23" s="295"/>
      <c r="AY23" s="294"/>
      <c r="AZ23" s="294"/>
      <c r="BA23" s="294"/>
      <c r="BB23" s="294"/>
      <c r="BC23" s="294"/>
      <c r="BD23" s="294"/>
      <c r="BE23" s="294"/>
      <c r="BF23" s="294"/>
      <c r="BG23" s="295"/>
      <c r="BH23" s="294"/>
      <c r="BI23" s="294"/>
      <c r="BJ23" s="295"/>
      <c r="BK23" s="294"/>
      <c r="BL23" s="294"/>
      <c r="BM23" s="295"/>
      <c r="BN23" s="294"/>
      <c r="BO23" s="294"/>
      <c r="BP23" s="294"/>
      <c r="BQ23" s="294"/>
      <c r="BR23" s="294"/>
      <c r="BS23" s="294"/>
      <c r="BT23" s="294"/>
      <c r="BU23" s="294"/>
      <c r="BW23" s="121"/>
      <c r="BX23" s="121"/>
      <c r="BZ23" s="121"/>
      <c r="CA23" s="121"/>
      <c r="CC23" s="121"/>
      <c r="CD23" s="121"/>
      <c r="CE23" s="121"/>
      <c r="CF23" s="121"/>
      <c r="CG23" s="121"/>
      <c r="CH23" s="121"/>
      <c r="CI23" s="121"/>
      <c r="CJ23" s="121"/>
      <c r="CL23" s="121"/>
      <c r="CM23" s="121"/>
      <c r="CO23" s="121"/>
      <c r="CP23" s="121"/>
      <c r="CR23" s="121"/>
      <c r="CS23" s="121"/>
      <c r="CT23" s="121"/>
      <c r="CU23" s="121"/>
      <c r="CV23" s="121"/>
      <c r="CW23" s="121"/>
      <c r="CX23" s="121"/>
      <c r="CY23" s="121"/>
      <c r="DA23" s="121"/>
      <c r="DB23" s="121"/>
      <c r="DD23" s="121"/>
      <c r="DE23" s="121"/>
      <c r="DG23" s="121"/>
      <c r="DH23" s="121"/>
      <c r="DI23" s="121"/>
      <c r="DJ23" s="121"/>
      <c r="DK23" s="121"/>
      <c r="DL23" s="121"/>
      <c r="DM23" s="121"/>
      <c r="DN23" s="121"/>
      <c r="DP23" s="121"/>
      <c r="DQ23" s="121"/>
      <c r="DS23" s="121"/>
      <c r="DT23" s="121"/>
      <c r="DV23" s="121"/>
      <c r="DW23" s="121"/>
      <c r="DX23" s="121"/>
      <c r="DY23" s="121"/>
      <c r="DZ23" s="121"/>
      <c r="EA23" s="121"/>
      <c r="EB23" s="121"/>
      <c r="EC23" s="121"/>
      <c r="EE23" s="121"/>
      <c r="EF23" s="121"/>
      <c r="EH23" s="121"/>
      <c r="EI23" s="121"/>
      <c r="EK23" s="121"/>
      <c r="EL23" s="121"/>
      <c r="EM23" s="121"/>
      <c r="EN23" s="121"/>
      <c r="EO23" s="121"/>
      <c r="EP23" s="121"/>
      <c r="EQ23" s="121"/>
      <c r="ER23" s="121"/>
      <c r="ET23" s="121"/>
      <c r="EU23" s="121"/>
      <c r="EW23" s="121"/>
      <c r="EX23" s="121"/>
    </row>
    <row r="24" spans="1:158" s="123" customFormat="1">
      <c r="A24" s="134" t="s">
        <v>614</v>
      </c>
      <c r="B24" s="848" t="s">
        <v>68</v>
      </c>
      <c r="C24" s="133" t="s">
        <v>69</v>
      </c>
      <c r="D24" s="132" t="s">
        <v>25</v>
      </c>
      <c r="E24" s="123" t="s">
        <v>21</v>
      </c>
      <c r="F24" s="441">
        <v>100</v>
      </c>
      <c r="G24" s="445" t="s">
        <v>49</v>
      </c>
      <c r="H24" s="294"/>
      <c r="I24" s="441">
        <v>100</v>
      </c>
      <c r="J24" s="445" t="s">
        <v>49</v>
      </c>
      <c r="K24" s="294"/>
      <c r="L24" s="441">
        <v>100</v>
      </c>
      <c r="M24" s="445" t="s">
        <v>49</v>
      </c>
      <c r="N24" s="295"/>
      <c r="O24" s="441">
        <v>100</v>
      </c>
      <c r="P24" s="445" t="s">
        <v>49</v>
      </c>
      <c r="Q24" s="295"/>
      <c r="R24" s="441">
        <v>100</v>
      </c>
      <c r="S24" s="445" t="s">
        <v>49</v>
      </c>
      <c r="T24" s="295"/>
      <c r="U24" s="441">
        <v>100</v>
      </c>
      <c r="V24" s="445" t="s">
        <v>49</v>
      </c>
      <c r="W24" s="294"/>
      <c r="X24" s="441">
        <v>100</v>
      </c>
      <c r="Y24" s="445" t="s">
        <v>49</v>
      </c>
      <c r="Z24" s="294"/>
      <c r="AA24" s="441">
        <v>100</v>
      </c>
      <c r="AB24" s="445" t="s">
        <v>49</v>
      </c>
      <c r="AC24" s="295"/>
      <c r="AD24" s="441">
        <v>100</v>
      </c>
      <c r="AE24" s="445" t="s">
        <v>49</v>
      </c>
      <c r="AF24" s="295"/>
      <c r="AG24" s="441">
        <v>100</v>
      </c>
      <c r="AH24" s="445" t="s">
        <v>49</v>
      </c>
      <c r="AI24" s="295"/>
      <c r="AJ24" s="441">
        <v>100</v>
      </c>
      <c r="AK24" s="445" t="s">
        <v>49</v>
      </c>
      <c r="AL24" s="294"/>
      <c r="AM24" s="441">
        <v>100</v>
      </c>
      <c r="AN24" s="445" t="s">
        <v>49</v>
      </c>
      <c r="AO24" s="294"/>
      <c r="AP24" s="441">
        <v>100</v>
      </c>
      <c r="AQ24" s="445" t="s">
        <v>49</v>
      </c>
      <c r="AR24" s="295"/>
      <c r="AS24" s="441">
        <v>100</v>
      </c>
      <c r="AT24" s="445" t="s">
        <v>49</v>
      </c>
      <c r="AU24" s="295"/>
      <c r="AV24" s="441">
        <v>100</v>
      </c>
      <c r="AW24" s="445" t="s">
        <v>49</v>
      </c>
      <c r="AX24" s="295"/>
      <c r="AY24" s="441">
        <v>100</v>
      </c>
      <c r="AZ24" s="445" t="s">
        <v>49</v>
      </c>
      <c r="BA24" s="294"/>
      <c r="BB24" s="441">
        <v>100</v>
      </c>
      <c r="BC24" s="445" t="s">
        <v>49</v>
      </c>
      <c r="BD24" s="294"/>
      <c r="BE24" s="1208">
        <v>0</v>
      </c>
      <c r="BF24" s="445" t="s">
        <v>70</v>
      </c>
      <c r="BG24" s="295"/>
      <c r="BH24" s="441">
        <v>100</v>
      </c>
      <c r="BI24" s="445" t="s">
        <v>49</v>
      </c>
      <c r="BJ24" s="295"/>
      <c r="BK24" s="441">
        <v>100</v>
      </c>
      <c r="BL24" s="445" t="s">
        <v>49</v>
      </c>
      <c r="BM24" s="295"/>
      <c r="BN24" s="1208">
        <v>0</v>
      </c>
      <c r="BO24" s="1220" t="s">
        <v>70</v>
      </c>
      <c r="BP24" s="294"/>
      <c r="BQ24" s="441">
        <v>100</v>
      </c>
      <c r="BR24" s="445" t="s">
        <v>49</v>
      </c>
      <c r="BS24" s="294"/>
      <c r="BT24" s="441">
        <v>100</v>
      </c>
      <c r="BU24" s="445" t="s">
        <v>49</v>
      </c>
      <c r="BW24" s="131">
        <v>100</v>
      </c>
      <c r="BX24" s="130" t="s">
        <v>49</v>
      </c>
      <c r="BZ24" s="131">
        <v>100</v>
      </c>
      <c r="CA24" s="130" t="s">
        <v>49</v>
      </c>
      <c r="CC24" s="131"/>
      <c r="CD24" s="130"/>
      <c r="CE24" s="121"/>
      <c r="CF24" s="131"/>
      <c r="CG24" s="130"/>
      <c r="CH24" s="121"/>
      <c r="CI24" s="131"/>
      <c r="CJ24" s="130"/>
      <c r="CL24" s="131"/>
      <c r="CM24" s="130"/>
      <c r="CO24" s="131"/>
      <c r="CP24" s="130"/>
      <c r="CR24" s="131"/>
      <c r="CS24" s="130"/>
      <c r="CT24" s="121"/>
      <c r="CU24" s="131"/>
      <c r="CV24" s="130"/>
      <c r="CW24" s="121"/>
      <c r="CX24" s="131"/>
      <c r="CY24" s="130"/>
      <c r="DA24" s="131"/>
      <c r="DB24" s="130"/>
      <c r="DD24" s="131"/>
      <c r="DE24" s="130"/>
      <c r="DG24" s="131"/>
      <c r="DH24" s="130"/>
      <c r="DI24" s="121"/>
      <c r="DJ24" s="131"/>
      <c r="DK24" s="130"/>
      <c r="DL24" s="121"/>
      <c r="DM24" s="131"/>
      <c r="DN24" s="130"/>
      <c r="DP24" s="131"/>
      <c r="DQ24" s="130"/>
      <c r="DS24" s="131"/>
      <c r="DT24" s="130"/>
      <c r="DV24" s="131"/>
      <c r="DW24" s="130"/>
      <c r="DX24" s="121"/>
      <c r="DY24" s="131"/>
      <c r="DZ24" s="130"/>
      <c r="EA24" s="121"/>
      <c r="EB24" s="131"/>
      <c r="EC24" s="130"/>
      <c r="EE24" s="131"/>
      <c r="EF24" s="130"/>
      <c r="EH24" s="131"/>
      <c r="EI24" s="130"/>
      <c r="EK24" s="131"/>
      <c r="EL24" s="130"/>
      <c r="EM24" s="121"/>
      <c r="EN24" s="131"/>
      <c r="EO24" s="130"/>
      <c r="EP24" s="121"/>
      <c r="EQ24" s="131"/>
      <c r="ER24" s="130"/>
      <c r="ET24" s="131"/>
      <c r="EU24" s="130"/>
      <c r="EW24" s="131"/>
      <c r="EX24" s="130"/>
    </row>
    <row r="25" spans="1:158" s="123" customFormat="1">
      <c r="A25" s="145" t="s">
        <v>615</v>
      </c>
      <c r="B25" s="849" t="s">
        <v>72</v>
      </c>
      <c r="C25" s="144" t="s">
        <v>69</v>
      </c>
      <c r="D25" s="143" t="s">
        <v>25</v>
      </c>
      <c r="F25" s="438">
        <v>25</v>
      </c>
      <c r="G25" s="442" t="s">
        <v>49</v>
      </c>
      <c r="H25" s="294"/>
      <c r="I25" s="438">
        <v>20</v>
      </c>
      <c r="J25" s="442" t="s">
        <v>49</v>
      </c>
      <c r="K25" s="294"/>
      <c r="L25" s="438">
        <v>25</v>
      </c>
      <c r="M25" s="442" t="s">
        <v>49</v>
      </c>
      <c r="N25" s="295"/>
      <c r="O25" s="438">
        <v>25</v>
      </c>
      <c r="P25" s="442" t="s">
        <v>49</v>
      </c>
      <c r="Q25" s="295"/>
      <c r="R25" s="438">
        <v>15</v>
      </c>
      <c r="S25" s="442" t="s">
        <v>49</v>
      </c>
      <c r="T25" s="295"/>
      <c r="U25" s="438">
        <v>20</v>
      </c>
      <c r="V25" s="442" t="s">
        <v>49</v>
      </c>
      <c r="W25" s="294"/>
      <c r="X25" s="438">
        <v>15</v>
      </c>
      <c r="Y25" s="442" t="s">
        <v>49</v>
      </c>
      <c r="Z25" s="294"/>
      <c r="AA25" s="438">
        <v>25</v>
      </c>
      <c r="AB25" s="442" t="s">
        <v>49</v>
      </c>
      <c r="AC25" s="295"/>
      <c r="AD25" s="438">
        <v>25</v>
      </c>
      <c r="AE25" s="442" t="s">
        <v>49</v>
      </c>
      <c r="AF25" s="295"/>
      <c r="AG25" s="438">
        <v>6</v>
      </c>
      <c r="AH25" s="442" t="s">
        <v>49</v>
      </c>
      <c r="AI25" s="295"/>
      <c r="AJ25" s="438">
        <v>25</v>
      </c>
      <c r="AK25" s="442" t="s">
        <v>49</v>
      </c>
      <c r="AL25" s="294"/>
      <c r="AM25" s="438">
        <v>25</v>
      </c>
      <c r="AN25" s="442" t="s">
        <v>49</v>
      </c>
      <c r="AO25" s="294"/>
      <c r="AP25" s="438">
        <v>20</v>
      </c>
      <c r="AQ25" s="442" t="s">
        <v>49</v>
      </c>
      <c r="AR25" s="295"/>
      <c r="AS25" s="438">
        <v>25</v>
      </c>
      <c r="AT25" s="442" t="s">
        <v>49</v>
      </c>
      <c r="AU25" s="295"/>
      <c r="AV25" s="438">
        <v>25</v>
      </c>
      <c r="AW25" s="442" t="s">
        <v>49</v>
      </c>
      <c r="AX25" s="294"/>
      <c r="AY25" s="438">
        <v>25</v>
      </c>
      <c r="AZ25" s="442" t="s">
        <v>49</v>
      </c>
      <c r="BA25" s="294"/>
      <c r="BB25" s="438">
        <v>15</v>
      </c>
      <c r="BC25" s="442" t="s">
        <v>49</v>
      </c>
      <c r="BD25" s="294"/>
      <c r="BE25" s="438">
        <v>25</v>
      </c>
      <c r="BF25" s="442" t="s">
        <v>49</v>
      </c>
      <c r="BG25" s="295"/>
      <c r="BH25" s="438">
        <v>25</v>
      </c>
      <c r="BI25" s="442" t="s">
        <v>49</v>
      </c>
      <c r="BJ25" s="295"/>
      <c r="BK25" s="438">
        <v>25</v>
      </c>
      <c r="BL25" s="442" t="s">
        <v>49</v>
      </c>
      <c r="BM25" s="294"/>
      <c r="BN25" s="1221">
        <v>25</v>
      </c>
      <c r="BO25" s="1222" t="s">
        <v>49</v>
      </c>
      <c r="BP25" s="294"/>
      <c r="BQ25" s="438">
        <v>10</v>
      </c>
      <c r="BR25" s="442" t="s">
        <v>49</v>
      </c>
      <c r="BS25" s="294"/>
      <c r="BT25" s="438">
        <v>20</v>
      </c>
      <c r="BU25" s="442" t="s">
        <v>49</v>
      </c>
      <c r="BW25" s="142">
        <v>25</v>
      </c>
      <c r="BX25" s="141" t="s">
        <v>49</v>
      </c>
      <c r="BZ25" s="142">
        <v>20</v>
      </c>
      <c r="CA25" s="141" t="s">
        <v>49</v>
      </c>
      <c r="CB25" s="121"/>
      <c r="CC25" s="142"/>
      <c r="CD25" s="141"/>
      <c r="CE25" s="121"/>
      <c r="CF25" s="142"/>
      <c r="CG25" s="141"/>
      <c r="CH25" s="121"/>
      <c r="CI25" s="142"/>
      <c r="CJ25" s="141"/>
      <c r="CL25" s="142"/>
      <c r="CM25" s="141"/>
      <c r="CO25" s="142"/>
      <c r="CP25" s="141"/>
      <c r="CQ25" s="121"/>
      <c r="CR25" s="142"/>
      <c r="CS25" s="141"/>
      <c r="CT25" s="121"/>
      <c r="CU25" s="142"/>
      <c r="CV25" s="141"/>
      <c r="CW25" s="121"/>
      <c r="CX25" s="142"/>
      <c r="CY25" s="141"/>
      <c r="DA25" s="142"/>
      <c r="DB25" s="141"/>
      <c r="DD25" s="142"/>
      <c r="DE25" s="141"/>
      <c r="DF25" s="121"/>
      <c r="DG25" s="142"/>
      <c r="DH25" s="141"/>
      <c r="DI25" s="121"/>
      <c r="DJ25" s="142"/>
      <c r="DK25" s="141"/>
      <c r="DL25" s="121"/>
      <c r="DM25" s="142"/>
      <c r="DN25" s="141"/>
      <c r="DP25" s="142"/>
      <c r="DQ25" s="141"/>
      <c r="DS25" s="142"/>
      <c r="DT25" s="141"/>
      <c r="DU25" s="121"/>
      <c r="DV25" s="142"/>
      <c r="DW25" s="141"/>
      <c r="DX25" s="121"/>
      <c r="DY25" s="142"/>
      <c r="DZ25" s="141"/>
      <c r="EA25" s="121"/>
      <c r="EB25" s="142"/>
      <c r="EC25" s="141"/>
      <c r="EE25" s="142"/>
      <c r="EF25" s="141"/>
      <c r="EH25" s="142"/>
      <c r="EI25" s="141"/>
      <c r="EJ25" s="121"/>
      <c r="EK25" s="142"/>
      <c r="EL25" s="141"/>
      <c r="EM25" s="121"/>
      <c r="EN25" s="142"/>
      <c r="EO25" s="141"/>
      <c r="EP25" s="121"/>
      <c r="EQ25" s="142"/>
      <c r="ER25" s="141"/>
      <c r="ET25" s="142"/>
      <c r="EU25" s="141"/>
      <c r="EW25" s="142"/>
      <c r="EX25" s="141"/>
    </row>
    <row r="26" spans="1:158" s="123" customFormat="1">
      <c r="A26" s="145" t="s">
        <v>616</v>
      </c>
      <c r="B26" s="849" t="s">
        <v>74</v>
      </c>
      <c r="C26" s="144" t="s">
        <v>69</v>
      </c>
      <c r="D26" s="143" t="s">
        <v>25</v>
      </c>
      <c r="F26" s="438">
        <v>125</v>
      </c>
      <c r="G26" s="442" t="s">
        <v>49</v>
      </c>
      <c r="H26" s="294"/>
      <c r="I26" s="438">
        <v>125</v>
      </c>
      <c r="J26" s="442" t="s">
        <v>49</v>
      </c>
      <c r="K26" s="294"/>
      <c r="L26" s="438">
        <v>125</v>
      </c>
      <c r="M26" s="442" t="s">
        <v>49</v>
      </c>
      <c r="N26" s="295"/>
      <c r="O26" s="438">
        <v>125</v>
      </c>
      <c r="P26" s="442" t="s">
        <v>49</v>
      </c>
      <c r="Q26" s="295"/>
      <c r="R26" s="438">
        <v>125</v>
      </c>
      <c r="S26" s="141" t="s">
        <v>49</v>
      </c>
      <c r="T26" s="295"/>
      <c r="U26" s="438">
        <v>125</v>
      </c>
      <c r="V26" s="141" t="s">
        <v>49</v>
      </c>
      <c r="W26" s="294"/>
      <c r="X26" s="438">
        <v>125</v>
      </c>
      <c r="Y26" s="141" t="s">
        <v>49</v>
      </c>
      <c r="Z26" s="294"/>
      <c r="AA26" s="438">
        <v>125</v>
      </c>
      <c r="AB26" s="141" t="s">
        <v>49</v>
      </c>
      <c r="AC26" s="295"/>
      <c r="AD26" s="438">
        <v>125</v>
      </c>
      <c r="AE26" s="442" t="s">
        <v>49</v>
      </c>
      <c r="AF26" s="295"/>
      <c r="AG26" s="438">
        <v>125</v>
      </c>
      <c r="AH26" s="141" t="s">
        <v>49</v>
      </c>
      <c r="AI26" s="295"/>
      <c r="AJ26" s="438">
        <v>125</v>
      </c>
      <c r="AK26" s="442" t="s">
        <v>49</v>
      </c>
      <c r="AL26" s="294"/>
      <c r="AM26" s="438">
        <v>125</v>
      </c>
      <c r="AN26" s="141" t="s">
        <v>49</v>
      </c>
      <c r="AO26" s="294"/>
      <c r="AP26" s="438">
        <v>125</v>
      </c>
      <c r="AQ26" s="141" t="s">
        <v>49</v>
      </c>
      <c r="AR26" s="295"/>
      <c r="AS26" s="438">
        <v>125</v>
      </c>
      <c r="AT26" s="141" t="s">
        <v>49</v>
      </c>
      <c r="AU26" s="295"/>
      <c r="AV26" s="438">
        <v>125</v>
      </c>
      <c r="AW26" s="442" t="s">
        <v>49</v>
      </c>
      <c r="AX26" s="295"/>
      <c r="AY26" s="438">
        <v>125</v>
      </c>
      <c r="AZ26" s="442" t="s">
        <v>49</v>
      </c>
      <c r="BA26" s="294"/>
      <c r="BB26" s="438">
        <v>125</v>
      </c>
      <c r="BC26" s="442" t="s">
        <v>49</v>
      </c>
      <c r="BD26" s="294"/>
      <c r="BE26" s="438">
        <v>125</v>
      </c>
      <c r="BF26" s="442" t="s">
        <v>49</v>
      </c>
      <c r="BG26" s="295"/>
      <c r="BH26" s="438">
        <v>125</v>
      </c>
      <c r="BI26" s="141" t="s">
        <v>49</v>
      </c>
      <c r="BJ26" s="295"/>
      <c r="BK26" s="438">
        <v>125</v>
      </c>
      <c r="BL26" s="141" t="s">
        <v>49</v>
      </c>
      <c r="BM26" s="295"/>
      <c r="BN26" s="1221">
        <v>125</v>
      </c>
      <c r="BO26" s="1222" t="s">
        <v>49</v>
      </c>
      <c r="BP26" s="294"/>
      <c r="BQ26" s="438">
        <v>125</v>
      </c>
      <c r="BR26" s="442" t="s">
        <v>49</v>
      </c>
      <c r="BS26" s="294"/>
      <c r="BT26" s="438">
        <v>125</v>
      </c>
      <c r="BU26" s="442" t="s">
        <v>49</v>
      </c>
      <c r="BW26" s="142">
        <v>125</v>
      </c>
      <c r="BX26" s="141" t="s">
        <v>49</v>
      </c>
      <c r="BZ26" s="142">
        <v>125</v>
      </c>
      <c r="CA26" s="141" t="s">
        <v>49</v>
      </c>
      <c r="CC26" s="142"/>
      <c r="CD26" s="141"/>
      <c r="CE26" s="121"/>
      <c r="CF26" s="142"/>
      <c r="CG26" s="141"/>
      <c r="CH26" s="121"/>
      <c r="CI26" s="142"/>
      <c r="CJ26" s="141"/>
      <c r="CL26" s="142"/>
      <c r="CM26" s="141"/>
      <c r="CO26" s="142"/>
      <c r="CP26" s="141"/>
      <c r="CR26" s="142"/>
      <c r="CS26" s="141"/>
      <c r="CT26" s="121"/>
      <c r="CU26" s="142"/>
      <c r="CV26" s="141"/>
      <c r="CW26" s="121"/>
      <c r="CX26" s="142"/>
      <c r="CY26" s="141"/>
      <c r="DA26" s="142"/>
      <c r="DB26" s="141"/>
      <c r="DD26" s="142"/>
      <c r="DE26" s="141"/>
      <c r="DG26" s="142"/>
      <c r="DH26" s="141"/>
      <c r="DI26" s="121"/>
      <c r="DJ26" s="142"/>
      <c r="DK26" s="141"/>
      <c r="DL26" s="121"/>
      <c r="DM26" s="142"/>
      <c r="DN26" s="141"/>
      <c r="DP26" s="142"/>
      <c r="DQ26" s="141"/>
      <c r="DS26" s="142"/>
      <c r="DT26" s="141"/>
      <c r="DV26" s="142"/>
      <c r="DW26" s="141"/>
      <c r="DX26" s="121"/>
      <c r="DY26" s="142"/>
      <c r="DZ26" s="141"/>
      <c r="EA26" s="121"/>
      <c r="EB26" s="142"/>
      <c r="EC26" s="141"/>
      <c r="EE26" s="142"/>
      <c r="EF26" s="141"/>
      <c r="EH26" s="142"/>
      <c r="EI26" s="141"/>
      <c r="EK26" s="142"/>
      <c r="EL26" s="141"/>
      <c r="EM26" s="121"/>
      <c r="EN26" s="142"/>
      <c r="EO26" s="141"/>
      <c r="EP26" s="121"/>
      <c r="EQ26" s="142"/>
      <c r="ER26" s="141"/>
      <c r="ET26" s="142"/>
      <c r="EU26" s="141"/>
      <c r="EW26" s="142"/>
      <c r="EX26" s="141"/>
    </row>
    <row r="27" spans="1:158" s="123" customFormat="1">
      <c r="A27" s="145" t="s">
        <v>617</v>
      </c>
      <c r="B27" s="849" t="s">
        <v>76</v>
      </c>
      <c r="C27" s="144" t="s">
        <v>69</v>
      </c>
      <c r="D27" s="143" t="s">
        <v>25</v>
      </c>
      <c r="F27" s="1209">
        <v>0</v>
      </c>
      <c r="G27" s="442" t="s">
        <v>70</v>
      </c>
      <c r="H27" s="294"/>
      <c r="I27" s="438">
        <v>5</v>
      </c>
      <c r="J27" s="442" t="s">
        <v>49</v>
      </c>
      <c r="K27" s="294"/>
      <c r="L27" s="438">
        <v>30</v>
      </c>
      <c r="M27" s="442" t="s">
        <v>49</v>
      </c>
      <c r="N27" s="295"/>
      <c r="O27" s="1209">
        <v>0</v>
      </c>
      <c r="P27" s="442" t="s">
        <v>70</v>
      </c>
      <c r="Q27" s="295"/>
      <c r="R27" s="438">
        <v>2</v>
      </c>
      <c r="S27" s="442" t="s">
        <v>49</v>
      </c>
      <c r="T27" s="295"/>
      <c r="U27" s="438">
        <v>25</v>
      </c>
      <c r="V27" s="442" t="s">
        <v>49</v>
      </c>
      <c r="W27" s="294"/>
      <c r="X27" s="438">
        <v>5</v>
      </c>
      <c r="Y27" s="442" t="s">
        <v>49</v>
      </c>
      <c r="Z27" s="294"/>
      <c r="AA27" s="438">
        <v>11</v>
      </c>
      <c r="AB27" s="442" t="s">
        <v>49</v>
      </c>
      <c r="AC27" s="295"/>
      <c r="AD27" s="1209">
        <v>0</v>
      </c>
      <c r="AE27" s="442" t="s">
        <v>70</v>
      </c>
      <c r="AF27" s="295"/>
      <c r="AG27" s="438">
        <v>1</v>
      </c>
      <c r="AH27" s="442" t="s">
        <v>49</v>
      </c>
      <c r="AI27" s="295"/>
      <c r="AJ27" s="438">
        <v>19</v>
      </c>
      <c r="AK27" s="442" t="s">
        <v>49</v>
      </c>
      <c r="AL27" s="294"/>
      <c r="AM27" s="1209">
        <v>0</v>
      </c>
      <c r="AN27" s="442" t="s">
        <v>70</v>
      </c>
      <c r="AO27" s="294"/>
      <c r="AP27" s="438">
        <v>5</v>
      </c>
      <c r="AQ27" s="442" t="s">
        <v>49</v>
      </c>
      <c r="AR27" s="295"/>
      <c r="AS27" s="438">
        <v>20</v>
      </c>
      <c r="AT27" s="442" t="s">
        <v>49</v>
      </c>
      <c r="AU27" s="295"/>
      <c r="AV27" s="438">
        <v>15</v>
      </c>
      <c r="AW27" s="442" t="s">
        <v>49</v>
      </c>
      <c r="AX27" s="295"/>
      <c r="AY27" s="1209">
        <v>0</v>
      </c>
      <c r="AZ27" s="442" t="s">
        <v>70</v>
      </c>
      <c r="BA27" s="294"/>
      <c r="BB27" s="438">
        <v>20</v>
      </c>
      <c r="BC27" s="442" t="s">
        <v>49</v>
      </c>
      <c r="BD27" s="294"/>
      <c r="BE27" s="1209">
        <v>0</v>
      </c>
      <c r="BF27" s="442" t="s">
        <v>70</v>
      </c>
      <c r="BG27" s="295"/>
      <c r="BH27" s="438">
        <v>35</v>
      </c>
      <c r="BI27" s="442" t="s">
        <v>49</v>
      </c>
      <c r="BJ27" s="295"/>
      <c r="BK27" s="438">
        <v>30</v>
      </c>
      <c r="BL27" s="442" t="s">
        <v>49</v>
      </c>
      <c r="BM27" s="295"/>
      <c r="BN27" s="1209">
        <v>0</v>
      </c>
      <c r="BO27" s="1222" t="s">
        <v>70</v>
      </c>
      <c r="BP27" s="294"/>
      <c r="BQ27" s="438">
        <v>2</v>
      </c>
      <c r="BR27" s="442" t="s">
        <v>49</v>
      </c>
      <c r="BS27" s="294"/>
      <c r="BT27" s="438">
        <v>20</v>
      </c>
      <c r="BU27" s="442" t="s">
        <v>49</v>
      </c>
      <c r="BW27" s="142">
        <v>15</v>
      </c>
      <c r="BX27" s="141" t="s">
        <v>49</v>
      </c>
      <c r="BZ27" s="1209">
        <v>0</v>
      </c>
      <c r="CA27" s="141" t="s">
        <v>70</v>
      </c>
      <c r="CC27" s="142"/>
      <c r="CD27" s="141"/>
      <c r="CE27" s="121"/>
      <c r="CF27" s="142"/>
      <c r="CG27" s="141"/>
      <c r="CH27" s="121"/>
      <c r="CI27" s="142"/>
      <c r="CJ27" s="141"/>
      <c r="CL27" s="142"/>
      <c r="CM27" s="141"/>
      <c r="CO27" s="142"/>
      <c r="CP27" s="141"/>
      <c r="CR27" s="142"/>
      <c r="CS27" s="141"/>
      <c r="CT27" s="121"/>
      <c r="CU27" s="142"/>
      <c r="CV27" s="141"/>
      <c r="CW27" s="121"/>
      <c r="CX27" s="142"/>
      <c r="CY27" s="141"/>
      <c r="DA27" s="142"/>
      <c r="DB27" s="141"/>
      <c r="DD27" s="142"/>
      <c r="DE27" s="141"/>
      <c r="DG27" s="142"/>
      <c r="DH27" s="141"/>
      <c r="DI27" s="121"/>
      <c r="DJ27" s="142"/>
      <c r="DK27" s="141"/>
      <c r="DL27" s="121"/>
      <c r="DM27" s="142"/>
      <c r="DN27" s="141"/>
      <c r="DP27" s="142"/>
      <c r="DQ27" s="141"/>
      <c r="DS27" s="142"/>
      <c r="DT27" s="141"/>
      <c r="DV27" s="142"/>
      <c r="DW27" s="141"/>
      <c r="DX27" s="121"/>
      <c r="DY27" s="142"/>
      <c r="DZ27" s="141"/>
      <c r="EA27" s="121"/>
      <c r="EB27" s="142"/>
      <c r="EC27" s="141"/>
      <c r="EE27" s="142"/>
      <c r="EF27" s="141"/>
      <c r="EH27" s="142"/>
      <c r="EI27" s="141"/>
      <c r="EK27" s="142"/>
      <c r="EL27" s="141"/>
      <c r="EM27" s="121"/>
      <c r="EN27" s="142"/>
      <c r="EO27" s="141"/>
      <c r="EP27" s="121"/>
      <c r="EQ27" s="142"/>
      <c r="ER27" s="141"/>
      <c r="ET27" s="142"/>
      <c r="EU27" s="141"/>
      <c r="EW27" s="142"/>
      <c r="EX27" s="141"/>
    </row>
    <row r="28" spans="1:158" s="123" customFormat="1">
      <c r="A28" s="145" t="s">
        <v>618</v>
      </c>
      <c r="B28" s="850" t="s">
        <v>78</v>
      </c>
      <c r="C28" s="144" t="s">
        <v>69</v>
      </c>
      <c r="D28" s="143" t="s">
        <v>25</v>
      </c>
      <c r="F28" s="1209">
        <v>0</v>
      </c>
      <c r="G28" s="442" t="s">
        <v>70</v>
      </c>
      <c r="H28" s="294"/>
      <c r="I28" s="438">
        <v>2</v>
      </c>
      <c r="J28" s="442" t="s">
        <v>49</v>
      </c>
      <c r="K28" s="294"/>
      <c r="L28" s="1209">
        <v>0</v>
      </c>
      <c r="M28" s="442" t="s">
        <v>70</v>
      </c>
      <c r="N28" s="295"/>
      <c r="O28" s="1209">
        <v>0</v>
      </c>
      <c r="P28" s="442" t="s">
        <v>70</v>
      </c>
      <c r="Q28" s="295"/>
      <c r="R28" s="438">
        <v>2</v>
      </c>
      <c r="S28" s="442" t="s">
        <v>49</v>
      </c>
      <c r="T28" s="295"/>
      <c r="U28" s="1209">
        <v>0</v>
      </c>
      <c r="V28" s="442" t="s">
        <v>70</v>
      </c>
      <c r="W28" s="294"/>
      <c r="X28" s="438">
        <v>1</v>
      </c>
      <c r="Y28" s="442" t="s">
        <v>49</v>
      </c>
      <c r="Z28" s="294"/>
      <c r="AA28" s="438">
        <v>1</v>
      </c>
      <c r="AB28" s="442" t="s">
        <v>49</v>
      </c>
      <c r="AC28" s="295"/>
      <c r="AD28" s="1209">
        <v>0</v>
      </c>
      <c r="AE28" s="442" t="s">
        <v>70</v>
      </c>
      <c r="AF28" s="295"/>
      <c r="AG28" s="438">
        <v>2</v>
      </c>
      <c r="AH28" s="442" t="s">
        <v>49</v>
      </c>
      <c r="AI28" s="295"/>
      <c r="AJ28" s="1209">
        <v>0</v>
      </c>
      <c r="AK28" s="442" t="s">
        <v>70</v>
      </c>
      <c r="AL28" s="294"/>
      <c r="AM28" s="438">
        <v>2</v>
      </c>
      <c r="AN28" s="442" t="s">
        <v>49</v>
      </c>
      <c r="AO28" s="294"/>
      <c r="AP28" s="438">
        <v>2</v>
      </c>
      <c r="AQ28" s="442" t="s">
        <v>49</v>
      </c>
      <c r="AR28" s="295"/>
      <c r="AS28" s="438">
        <v>2</v>
      </c>
      <c r="AT28" s="442" t="s">
        <v>49</v>
      </c>
      <c r="AU28" s="295"/>
      <c r="AV28" s="1209">
        <v>0</v>
      </c>
      <c r="AW28" s="442" t="s">
        <v>70</v>
      </c>
      <c r="AX28" s="295"/>
      <c r="AY28" s="1209">
        <v>0</v>
      </c>
      <c r="AZ28" s="442" t="s">
        <v>70</v>
      </c>
      <c r="BA28" s="294"/>
      <c r="BB28" s="1209">
        <v>0</v>
      </c>
      <c r="BC28" s="442" t="s">
        <v>70</v>
      </c>
      <c r="BD28" s="294"/>
      <c r="BE28" s="1209">
        <v>0</v>
      </c>
      <c r="BF28" s="442" t="s">
        <v>70</v>
      </c>
      <c r="BG28" s="295"/>
      <c r="BH28" s="438">
        <v>2</v>
      </c>
      <c r="BI28" s="442" t="s">
        <v>49</v>
      </c>
      <c r="BJ28" s="295"/>
      <c r="BK28" s="1209">
        <v>0</v>
      </c>
      <c r="BL28" s="442" t="s">
        <v>70</v>
      </c>
      <c r="BM28" s="295"/>
      <c r="BN28" s="1209">
        <v>0</v>
      </c>
      <c r="BO28" s="1222" t="s">
        <v>70</v>
      </c>
      <c r="BP28" s="294"/>
      <c r="BQ28" s="438">
        <v>2</v>
      </c>
      <c r="BR28" s="442" t="s">
        <v>49</v>
      </c>
      <c r="BS28" s="294"/>
      <c r="BT28" s="1209">
        <v>0</v>
      </c>
      <c r="BU28" s="442" t="s">
        <v>70</v>
      </c>
      <c r="BW28" s="1209">
        <v>0</v>
      </c>
      <c r="BX28" s="141" t="s">
        <v>70</v>
      </c>
      <c r="BZ28" s="1209">
        <v>0</v>
      </c>
      <c r="CA28" s="141" t="s">
        <v>70</v>
      </c>
      <c r="CC28" s="142"/>
      <c r="CD28" s="141"/>
      <c r="CE28" s="121"/>
      <c r="CF28" s="142"/>
      <c r="CG28" s="141"/>
      <c r="CH28" s="121"/>
      <c r="CI28" s="142"/>
      <c r="CJ28" s="141"/>
      <c r="CL28" s="142"/>
      <c r="CM28" s="141"/>
      <c r="CO28" s="142"/>
      <c r="CP28" s="141"/>
      <c r="CR28" s="142"/>
      <c r="CS28" s="141"/>
      <c r="CT28" s="121"/>
      <c r="CU28" s="142"/>
      <c r="CV28" s="141"/>
      <c r="CW28" s="121"/>
      <c r="CX28" s="142"/>
      <c r="CY28" s="141"/>
      <c r="DA28" s="142"/>
      <c r="DB28" s="141"/>
      <c r="DD28" s="142"/>
      <c r="DE28" s="141"/>
      <c r="DG28" s="142"/>
      <c r="DH28" s="141"/>
      <c r="DI28" s="121"/>
      <c r="DJ28" s="142"/>
      <c r="DK28" s="141"/>
      <c r="DL28" s="121"/>
      <c r="DM28" s="142"/>
      <c r="DN28" s="141"/>
      <c r="DP28" s="142"/>
      <c r="DQ28" s="141"/>
      <c r="DS28" s="142"/>
      <c r="DT28" s="141"/>
      <c r="DV28" s="142"/>
      <c r="DW28" s="141"/>
      <c r="DX28" s="121"/>
      <c r="DY28" s="142"/>
      <c r="DZ28" s="141"/>
      <c r="EA28" s="121"/>
      <c r="EB28" s="142"/>
      <c r="EC28" s="141"/>
      <c r="EE28" s="142"/>
      <c r="EF28" s="141"/>
      <c r="EH28" s="142"/>
      <c r="EI28" s="141"/>
      <c r="EK28" s="142"/>
      <c r="EL28" s="141"/>
      <c r="EM28" s="121"/>
      <c r="EN28" s="142"/>
      <c r="EO28" s="141"/>
      <c r="EP28" s="121"/>
      <c r="EQ28" s="142"/>
      <c r="ER28" s="141"/>
      <c r="ET28" s="142"/>
      <c r="EU28" s="141"/>
      <c r="EW28" s="142"/>
      <c r="EX28" s="141"/>
    </row>
    <row r="29" spans="1:158">
      <c r="A29" s="129" t="s">
        <v>619</v>
      </c>
      <c r="B29" s="171" t="s">
        <v>80</v>
      </c>
      <c r="C29" s="128" t="s">
        <v>81</v>
      </c>
      <c r="D29" s="127" t="s">
        <v>25</v>
      </c>
      <c r="E29" s="123"/>
      <c r="F29" s="1169">
        <v>1</v>
      </c>
      <c r="G29" s="440" t="s">
        <v>49</v>
      </c>
      <c r="H29" s="294"/>
      <c r="I29" s="1169">
        <v>0.95</v>
      </c>
      <c r="J29" s="440" t="s">
        <v>49</v>
      </c>
      <c r="K29" s="294"/>
      <c r="L29" s="1169">
        <v>1</v>
      </c>
      <c r="M29" s="440" t="s">
        <v>49</v>
      </c>
      <c r="N29" s="295"/>
      <c r="O29" s="1169">
        <v>1</v>
      </c>
      <c r="P29" s="440" t="s">
        <v>49</v>
      </c>
      <c r="Q29" s="295"/>
      <c r="R29" s="1169">
        <v>0.97</v>
      </c>
      <c r="S29" s="440" t="s">
        <v>49</v>
      </c>
      <c r="T29" s="295"/>
      <c r="U29" s="1169">
        <v>1</v>
      </c>
      <c r="V29" s="440" t="s">
        <v>49</v>
      </c>
      <c r="W29" s="294"/>
      <c r="X29" s="1169">
        <v>0.99</v>
      </c>
      <c r="Y29" s="440" t="s">
        <v>49</v>
      </c>
      <c r="Z29" s="294"/>
      <c r="AA29" s="1169">
        <v>0.96</v>
      </c>
      <c r="AB29" s="440" t="s">
        <v>49</v>
      </c>
      <c r="AC29" s="295"/>
      <c r="AD29" s="1169">
        <v>1</v>
      </c>
      <c r="AE29" s="440" t="s">
        <v>49</v>
      </c>
      <c r="AF29" s="295"/>
      <c r="AG29" s="1169">
        <v>0.97</v>
      </c>
      <c r="AH29" s="440" t="s">
        <v>49</v>
      </c>
      <c r="AI29" s="294"/>
      <c r="AJ29" s="1169">
        <v>0.86</v>
      </c>
      <c r="AK29" s="440" t="s">
        <v>49</v>
      </c>
      <c r="AL29" s="294"/>
      <c r="AM29" s="1169">
        <v>0.94</v>
      </c>
      <c r="AN29" s="440" t="s">
        <v>49</v>
      </c>
      <c r="AO29" s="294"/>
      <c r="AP29" s="1169">
        <v>0.97</v>
      </c>
      <c r="AQ29" s="440" t="s">
        <v>49</v>
      </c>
      <c r="AR29" s="295"/>
      <c r="AS29" s="1169">
        <v>0.98</v>
      </c>
      <c r="AT29" s="440" t="s">
        <v>49</v>
      </c>
      <c r="AU29" s="295"/>
      <c r="AV29" s="1169">
        <v>1</v>
      </c>
      <c r="AW29" s="440" t="s">
        <v>49</v>
      </c>
      <c r="AX29" s="295"/>
      <c r="AY29" s="1169">
        <v>0.98</v>
      </c>
      <c r="AZ29" s="440" t="s">
        <v>49</v>
      </c>
      <c r="BA29" s="294"/>
      <c r="BB29" s="1169">
        <v>1</v>
      </c>
      <c r="BC29" s="440" t="s">
        <v>49</v>
      </c>
      <c r="BD29" s="294"/>
      <c r="BE29" s="1169">
        <v>1</v>
      </c>
      <c r="BF29" s="440" t="s">
        <v>49</v>
      </c>
      <c r="BG29" s="295"/>
      <c r="BH29" s="1169">
        <v>1</v>
      </c>
      <c r="BI29" s="440" t="s">
        <v>49</v>
      </c>
      <c r="BJ29" s="295"/>
      <c r="BK29" s="1169">
        <v>1</v>
      </c>
      <c r="BL29" s="440" t="s">
        <v>49</v>
      </c>
      <c r="BM29" s="295"/>
      <c r="BN29" s="1223">
        <v>1</v>
      </c>
      <c r="BO29" s="1224" t="s">
        <v>49</v>
      </c>
      <c r="BP29" s="294"/>
      <c r="BQ29" s="1169">
        <v>0.94</v>
      </c>
      <c r="BR29" s="440" t="s">
        <v>49</v>
      </c>
      <c r="BS29" s="294"/>
      <c r="BT29" s="1169">
        <v>0.97</v>
      </c>
      <c r="BU29" s="440" t="s">
        <v>49</v>
      </c>
      <c r="BV29" s="123"/>
      <c r="BW29" s="1170">
        <v>1</v>
      </c>
      <c r="BX29" s="125" t="s">
        <v>49</v>
      </c>
      <c r="BY29" s="123"/>
      <c r="BZ29" s="1170">
        <v>0.92</v>
      </c>
      <c r="CA29" s="125" t="s">
        <v>49</v>
      </c>
      <c r="CB29" s="123"/>
      <c r="CC29" s="126"/>
      <c r="CD29" s="125"/>
      <c r="CF29" s="126"/>
      <c r="CG29" s="125"/>
      <c r="CI29" s="126"/>
      <c r="CJ29" s="125"/>
      <c r="CK29" s="123"/>
      <c r="CL29" s="126"/>
      <c r="CM29" s="125"/>
      <c r="CN29" s="123"/>
      <c r="CO29" s="126"/>
      <c r="CP29" s="125"/>
      <c r="CQ29" s="123"/>
      <c r="CR29" s="126"/>
      <c r="CS29" s="125"/>
      <c r="CU29" s="126"/>
      <c r="CV29" s="125"/>
      <c r="CX29" s="126"/>
      <c r="CY29" s="125"/>
      <c r="CZ29" s="123"/>
      <c r="DA29" s="126"/>
      <c r="DB29" s="125"/>
      <c r="DC29" s="123"/>
      <c r="DD29" s="126"/>
      <c r="DE29" s="125"/>
      <c r="DF29" s="123"/>
      <c r="DG29" s="126"/>
      <c r="DH29" s="125"/>
      <c r="DJ29" s="126"/>
      <c r="DK29" s="125"/>
      <c r="DM29" s="126"/>
      <c r="DN29" s="125"/>
      <c r="DO29" s="123"/>
      <c r="DP29" s="126"/>
      <c r="DQ29" s="125"/>
      <c r="DR29" s="123"/>
      <c r="DS29" s="126"/>
      <c r="DT29" s="125"/>
      <c r="DU29" s="123"/>
      <c r="DV29" s="126"/>
      <c r="DW29" s="125"/>
      <c r="DY29" s="126"/>
      <c r="DZ29" s="125"/>
      <c r="EB29" s="126"/>
      <c r="EC29" s="125"/>
      <c r="ED29" s="123"/>
      <c r="EE29" s="126"/>
      <c r="EF29" s="125"/>
      <c r="EG29" s="123"/>
      <c r="EH29" s="126"/>
      <c r="EI29" s="125"/>
      <c r="EJ29" s="123"/>
      <c r="EK29" s="126"/>
      <c r="EL29" s="125"/>
      <c r="EN29" s="126"/>
      <c r="EO29" s="125"/>
      <c r="EQ29" s="126"/>
      <c r="ER29" s="125"/>
      <c r="ES29" s="123"/>
      <c r="ET29" s="126"/>
      <c r="EU29" s="125"/>
      <c r="EV29" s="123"/>
      <c r="EW29" s="126"/>
      <c r="EX29" s="125"/>
      <c r="EZ29" s="123"/>
      <c r="FA29" s="123"/>
      <c r="FB29" s="123"/>
    </row>
    <row r="30" spans="1:158" s="123" customFormat="1">
      <c r="A30" s="245"/>
      <c r="B30" s="121"/>
      <c r="C30" s="121"/>
      <c r="D30" s="121"/>
      <c r="E30" s="121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5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94"/>
      <c r="AW30" s="294"/>
      <c r="AX30" s="295"/>
      <c r="AY30" s="294"/>
      <c r="AZ30" s="294"/>
      <c r="BA30" s="294"/>
      <c r="BB30" s="294"/>
      <c r="BC30" s="294"/>
      <c r="BD30" s="294"/>
      <c r="BE30" s="294"/>
      <c r="BF30" s="294"/>
      <c r="BG30" s="294"/>
      <c r="BH30" s="294"/>
      <c r="BI30" s="294"/>
      <c r="BJ30" s="294"/>
      <c r="BK30" s="294"/>
      <c r="BL30" s="294"/>
      <c r="BM30" s="295"/>
      <c r="BN30" s="294"/>
      <c r="BO30" s="294"/>
      <c r="BP30" s="294"/>
      <c r="BQ30" s="294"/>
      <c r="BR30" s="294"/>
      <c r="BS30" s="294"/>
      <c r="BT30" s="294"/>
      <c r="BU30" s="294"/>
      <c r="BV30" s="121"/>
      <c r="BW30" s="121"/>
      <c r="BX30" s="121"/>
      <c r="BY30" s="121"/>
      <c r="BZ30" s="121"/>
      <c r="CA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</row>
    <row r="31" spans="1:158" s="123" customFormat="1" ht="18.5" thickBot="1">
      <c r="A31" s="170"/>
      <c r="B31" s="169" t="s">
        <v>82</v>
      </c>
      <c r="C31" s="168" t="s">
        <v>21</v>
      </c>
      <c r="D31" s="730"/>
      <c r="F31" s="294"/>
      <c r="G31" s="294"/>
      <c r="H31" s="294"/>
      <c r="I31" s="294"/>
      <c r="J31" s="294"/>
      <c r="K31" s="294"/>
      <c r="L31" s="294"/>
      <c r="M31" s="294"/>
      <c r="N31" s="295"/>
      <c r="O31" s="294"/>
      <c r="P31" s="294"/>
      <c r="Q31" s="295"/>
      <c r="R31" s="294"/>
      <c r="S31" s="294"/>
      <c r="T31" s="295"/>
      <c r="U31" s="294"/>
      <c r="V31" s="294"/>
      <c r="W31" s="294"/>
      <c r="X31" s="294"/>
      <c r="Y31" s="294"/>
      <c r="Z31" s="294"/>
      <c r="AA31" s="294"/>
      <c r="AB31" s="294"/>
      <c r="AC31" s="295"/>
      <c r="AD31" s="294"/>
      <c r="AE31" s="294"/>
      <c r="AF31" s="295"/>
      <c r="AG31" s="294"/>
      <c r="AH31" s="294"/>
      <c r="AI31" s="295"/>
      <c r="AJ31" s="294"/>
      <c r="AK31" s="294"/>
      <c r="AL31" s="294"/>
      <c r="AM31" s="294"/>
      <c r="AN31" s="294"/>
      <c r="AO31" s="294"/>
      <c r="AP31" s="294"/>
      <c r="AQ31" s="294"/>
      <c r="AR31" s="295"/>
      <c r="AS31" s="294"/>
      <c r="AT31" s="294"/>
      <c r="AU31" s="295"/>
      <c r="AV31" s="294"/>
      <c r="AW31" s="294"/>
      <c r="AX31" s="295"/>
      <c r="AY31" s="294"/>
      <c r="AZ31" s="294"/>
      <c r="BA31" s="294"/>
      <c r="BB31" s="294"/>
      <c r="BC31" s="294"/>
      <c r="BD31" s="294"/>
      <c r="BE31" s="294"/>
      <c r="BF31" s="294"/>
      <c r="BG31" s="295"/>
      <c r="BH31" s="294"/>
      <c r="BI31" s="294"/>
      <c r="BJ31" s="295"/>
      <c r="BK31" s="294"/>
      <c r="BL31" s="294"/>
      <c r="BM31" s="295"/>
      <c r="BN31" s="294"/>
      <c r="BO31" s="294"/>
      <c r="BP31" s="294"/>
      <c r="BQ31" s="294"/>
      <c r="BR31" s="294"/>
      <c r="BS31" s="294"/>
      <c r="BT31" s="294"/>
      <c r="BU31" s="294"/>
      <c r="BW31" s="121"/>
      <c r="BX31" s="121"/>
      <c r="BZ31" s="121"/>
      <c r="CA31" s="121"/>
      <c r="CC31" s="121"/>
      <c r="CD31" s="121"/>
      <c r="CE31" s="121"/>
      <c r="CF31" s="121"/>
      <c r="CG31" s="121"/>
      <c r="CH31" s="121"/>
      <c r="CI31" s="121"/>
      <c r="CJ31" s="121"/>
      <c r="CL31" s="121"/>
      <c r="CM31" s="121"/>
      <c r="CO31" s="121"/>
      <c r="CP31" s="121"/>
      <c r="CR31" s="121"/>
      <c r="CS31" s="121"/>
      <c r="CT31" s="121"/>
      <c r="CU31" s="121"/>
      <c r="CV31" s="121"/>
      <c r="CW31" s="121"/>
      <c r="CX31" s="121"/>
      <c r="CY31" s="121"/>
      <c r="DA31" s="121"/>
      <c r="DB31" s="121"/>
      <c r="DD31" s="121"/>
      <c r="DE31" s="121"/>
      <c r="DG31" s="121"/>
      <c r="DH31" s="121"/>
      <c r="DI31" s="121"/>
      <c r="DJ31" s="121"/>
      <c r="DK31" s="121"/>
      <c r="DL31" s="121"/>
      <c r="DM31" s="121"/>
      <c r="DN31" s="121"/>
      <c r="DP31" s="121"/>
      <c r="DQ31" s="121"/>
      <c r="DS31" s="121"/>
      <c r="DT31" s="121"/>
      <c r="DV31" s="121"/>
      <c r="DW31" s="121"/>
      <c r="DX31" s="121"/>
      <c r="DY31" s="121"/>
      <c r="DZ31" s="121"/>
      <c r="EA31" s="121"/>
      <c r="EB31" s="121"/>
      <c r="EC31" s="121"/>
      <c r="EE31" s="121"/>
      <c r="EF31" s="121"/>
      <c r="EH31" s="121"/>
      <c r="EI31" s="121"/>
      <c r="EK31" s="121"/>
      <c r="EL31" s="121"/>
      <c r="EM31" s="121"/>
      <c r="EN31" s="121"/>
      <c r="EO31" s="121"/>
      <c r="EP31" s="121"/>
      <c r="EQ31" s="121"/>
      <c r="ER31" s="121"/>
      <c r="ET31" s="121"/>
      <c r="EU31" s="121"/>
      <c r="EW31" s="121"/>
      <c r="EX31" s="121"/>
    </row>
    <row r="32" spans="1:158" s="123" customFormat="1">
      <c r="A32" s="167" t="s">
        <v>620</v>
      </c>
      <c r="B32" s="851" t="s">
        <v>84</v>
      </c>
      <c r="C32" s="166" t="s">
        <v>58</v>
      </c>
      <c r="D32" s="165" t="s">
        <v>25</v>
      </c>
      <c r="E32" s="123" t="s">
        <v>21</v>
      </c>
      <c r="F32" s="1225">
        <v>1</v>
      </c>
      <c r="G32" s="1220" t="s">
        <v>49</v>
      </c>
      <c r="H32" s="294"/>
      <c r="I32" s="297">
        <v>1</v>
      </c>
      <c r="J32" s="445" t="s">
        <v>49</v>
      </c>
      <c r="K32" s="294"/>
      <c r="L32" s="297">
        <v>1</v>
      </c>
      <c r="M32" s="445" t="s">
        <v>49</v>
      </c>
      <c r="N32" s="295"/>
      <c r="O32" s="297">
        <v>1</v>
      </c>
      <c r="P32" s="445" t="s">
        <v>49</v>
      </c>
      <c r="Q32" s="295"/>
      <c r="R32" s="297">
        <v>1</v>
      </c>
      <c r="S32" s="445" t="s">
        <v>49</v>
      </c>
      <c r="T32" s="295"/>
      <c r="U32" s="297">
        <v>1</v>
      </c>
      <c r="V32" s="445" t="s">
        <v>49</v>
      </c>
      <c r="W32" s="294"/>
      <c r="X32" s="297">
        <v>1</v>
      </c>
      <c r="Y32" s="445" t="s">
        <v>49</v>
      </c>
      <c r="Z32" s="294"/>
      <c r="AA32" s="297">
        <v>1</v>
      </c>
      <c r="AB32" s="445" t="s">
        <v>49</v>
      </c>
      <c r="AC32" s="295"/>
      <c r="AD32" s="297">
        <v>1</v>
      </c>
      <c r="AE32" s="445" t="s">
        <v>49</v>
      </c>
      <c r="AF32" s="295"/>
      <c r="AG32" s="297">
        <v>1</v>
      </c>
      <c r="AH32" s="445" t="s">
        <v>49</v>
      </c>
      <c r="AI32" s="295"/>
      <c r="AJ32" s="297">
        <v>1</v>
      </c>
      <c r="AK32" s="445" t="s">
        <v>49</v>
      </c>
      <c r="AL32" s="294"/>
      <c r="AM32" s="297">
        <v>1</v>
      </c>
      <c r="AN32" s="445" t="s">
        <v>49</v>
      </c>
      <c r="AO32" s="294"/>
      <c r="AP32" s="297">
        <v>1</v>
      </c>
      <c r="AQ32" s="445" t="s">
        <v>49</v>
      </c>
      <c r="AR32" s="295"/>
      <c r="AS32" s="297">
        <v>1</v>
      </c>
      <c r="AT32" s="445" t="s">
        <v>49</v>
      </c>
      <c r="AU32" s="295"/>
      <c r="AV32" s="297">
        <v>1</v>
      </c>
      <c r="AW32" s="445" t="s">
        <v>49</v>
      </c>
      <c r="AX32" s="295"/>
      <c r="AY32" s="297">
        <v>1</v>
      </c>
      <c r="AZ32" s="445" t="s">
        <v>49</v>
      </c>
      <c r="BA32" s="294"/>
      <c r="BB32" s="297">
        <v>1</v>
      </c>
      <c r="BC32" s="445" t="s">
        <v>49</v>
      </c>
      <c r="BD32" s="294"/>
      <c r="BE32" s="297">
        <v>1</v>
      </c>
      <c r="BF32" s="445" t="s">
        <v>49</v>
      </c>
      <c r="BG32" s="295"/>
      <c r="BH32" s="1267">
        <v>0</v>
      </c>
      <c r="BI32" s="439" t="s">
        <v>49</v>
      </c>
      <c r="BJ32" s="295"/>
      <c r="BK32" s="297">
        <v>1</v>
      </c>
      <c r="BL32" s="445" t="s">
        <v>49</v>
      </c>
      <c r="BM32" s="295"/>
      <c r="BN32" s="297">
        <v>1</v>
      </c>
      <c r="BO32" s="445" t="s">
        <v>49</v>
      </c>
      <c r="BP32" s="294"/>
      <c r="BQ32" s="297">
        <v>1</v>
      </c>
      <c r="BR32" s="445" t="s">
        <v>49</v>
      </c>
      <c r="BS32" s="294"/>
      <c r="BT32" s="297">
        <v>1</v>
      </c>
      <c r="BU32" s="445" t="s">
        <v>49</v>
      </c>
      <c r="BW32" s="164">
        <v>1</v>
      </c>
      <c r="BX32" s="130" t="s">
        <v>49</v>
      </c>
      <c r="BZ32" s="164">
        <v>1</v>
      </c>
      <c r="CA32" s="130" t="s">
        <v>49</v>
      </c>
      <c r="CC32" s="164"/>
      <c r="CD32" s="130"/>
      <c r="CE32" s="121"/>
      <c r="CF32" s="164"/>
      <c r="CG32" s="130"/>
      <c r="CH32" s="121"/>
      <c r="CI32" s="164"/>
      <c r="CJ32" s="130"/>
      <c r="CL32" s="164"/>
      <c r="CM32" s="130"/>
      <c r="CO32" s="164"/>
      <c r="CP32" s="130"/>
      <c r="CR32" s="164"/>
      <c r="CS32" s="130"/>
      <c r="CT32" s="121"/>
      <c r="CU32" s="164"/>
      <c r="CV32" s="130"/>
      <c r="CW32" s="121"/>
      <c r="CX32" s="164"/>
      <c r="CY32" s="130"/>
      <c r="DA32" s="164"/>
      <c r="DB32" s="130"/>
      <c r="DD32" s="164"/>
      <c r="DE32" s="130"/>
      <c r="DG32" s="164"/>
      <c r="DH32" s="130"/>
      <c r="DI32" s="121"/>
      <c r="DJ32" s="164"/>
      <c r="DK32" s="130"/>
      <c r="DL32" s="121"/>
      <c r="DM32" s="164"/>
      <c r="DN32" s="130"/>
      <c r="DP32" s="164"/>
      <c r="DQ32" s="130"/>
      <c r="DS32" s="164"/>
      <c r="DT32" s="130"/>
      <c r="DV32" s="164"/>
      <c r="DW32" s="130"/>
      <c r="DX32" s="121"/>
      <c r="DY32" s="164"/>
      <c r="DZ32" s="130"/>
      <c r="EA32" s="121"/>
      <c r="EB32" s="164"/>
      <c r="EC32" s="130"/>
      <c r="EE32" s="164"/>
      <c r="EF32" s="130"/>
      <c r="EH32" s="164"/>
      <c r="EI32" s="130"/>
      <c r="EK32" s="164"/>
      <c r="EL32" s="130"/>
      <c r="EM32" s="121"/>
      <c r="EN32" s="164"/>
      <c r="EO32" s="130"/>
      <c r="EP32" s="121"/>
      <c r="EQ32" s="164"/>
      <c r="ER32" s="130"/>
      <c r="ET32" s="164"/>
      <c r="EU32" s="130"/>
      <c r="EW32" s="164"/>
      <c r="EX32" s="130"/>
    </row>
    <row r="33" spans="1:156" s="123" customFormat="1">
      <c r="A33" s="163" t="s">
        <v>621</v>
      </c>
      <c r="B33" s="849" t="s">
        <v>86</v>
      </c>
      <c r="C33" s="144" t="s">
        <v>58</v>
      </c>
      <c r="D33" s="161" t="s">
        <v>25</v>
      </c>
      <c r="F33" s="1226">
        <v>1</v>
      </c>
      <c r="G33" s="1222" t="s">
        <v>49</v>
      </c>
      <c r="H33" s="294"/>
      <c r="I33" s="296">
        <v>1</v>
      </c>
      <c r="J33" s="442" t="s">
        <v>49</v>
      </c>
      <c r="K33" s="294"/>
      <c r="L33" s="296">
        <v>1</v>
      </c>
      <c r="M33" s="442" t="s">
        <v>49</v>
      </c>
      <c r="N33" s="295"/>
      <c r="O33" s="296">
        <v>1</v>
      </c>
      <c r="P33" s="442" t="s">
        <v>49</v>
      </c>
      <c r="Q33" s="295"/>
      <c r="R33" s="296">
        <v>1</v>
      </c>
      <c r="S33" s="442" t="s">
        <v>49</v>
      </c>
      <c r="T33" s="295"/>
      <c r="U33" s="296">
        <v>1</v>
      </c>
      <c r="V33" s="442" t="s">
        <v>49</v>
      </c>
      <c r="W33" s="294"/>
      <c r="X33" s="296">
        <v>1</v>
      </c>
      <c r="Y33" s="442" t="s">
        <v>49</v>
      </c>
      <c r="Z33" s="294"/>
      <c r="AA33" s="296">
        <v>1</v>
      </c>
      <c r="AB33" s="442" t="s">
        <v>49</v>
      </c>
      <c r="AC33" s="295"/>
      <c r="AD33" s="296">
        <v>1</v>
      </c>
      <c r="AE33" s="442" t="s">
        <v>49</v>
      </c>
      <c r="AF33" s="295"/>
      <c r="AG33" s="296">
        <v>1</v>
      </c>
      <c r="AH33" s="442" t="s">
        <v>49</v>
      </c>
      <c r="AI33" s="295"/>
      <c r="AJ33" s="296">
        <v>1</v>
      </c>
      <c r="AK33" s="442" t="s">
        <v>49</v>
      </c>
      <c r="AL33" s="294"/>
      <c r="AM33" s="1209">
        <v>0</v>
      </c>
      <c r="AN33" s="442" t="s">
        <v>70</v>
      </c>
      <c r="AO33" s="294"/>
      <c r="AP33" s="296">
        <v>1</v>
      </c>
      <c r="AQ33" s="442" t="s">
        <v>49</v>
      </c>
      <c r="AR33" s="295"/>
      <c r="AS33" s="296">
        <v>1</v>
      </c>
      <c r="AT33" s="442" t="s">
        <v>49</v>
      </c>
      <c r="AU33" s="295"/>
      <c r="AV33" s="296">
        <v>1</v>
      </c>
      <c r="AW33" s="442" t="s">
        <v>49</v>
      </c>
      <c r="AX33" s="295"/>
      <c r="AY33" s="1209">
        <v>0</v>
      </c>
      <c r="AZ33" s="442" t="s">
        <v>70</v>
      </c>
      <c r="BA33" s="294"/>
      <c r="BB33" s="296">
        <v>1</v>
      </c>
      <c r="BC33" s="442" t="s">
        <v>49</v>
      </c>
      <c r="BD33" s="294"/>
      <c r="BE33" s="296">
        <v>1</v>
      </c>
      <c r="BF33" s="442" t="s">
        <v>49</v>
      </c>
      <c r="BG33" s="295"/>
      <c r="BH33" s="1268">
        <v>1</v>
      </c>
      <c r="BI33" s="437" t="s">
        <v>49</v>
      </c>
      <c r="BJ33" s="295"/>
      <c r="BK33" s="296">
        <v>1</v>
      </c>
      <c r="BL33" s="442" t="s">
        <v>49</v>
      </c>
      <c r="BM33" s="295"/>
      <c r="BN33" s="296">
        <v>1</v>
      </c>
      <c r="BO33" s="442" t="s">
        <v>49</v>
      </c>
      <c r="BP33" s="294"/>
      <c r="BQ33" s="296">
        <v>1</v>
      </c>
      <c r="BR33" s="442" t="s">
        <v>49</v>
      </c>
      <c r="BS33" s="294"/>
      <c r="BT33" s="296">
        <v>1</v>
      </c>
      <c r="BU33" s="442" t="s">
        <v>49</v>
      </c>
      <c r="BW33" s="160">
        <v>1</v>
      </c>
      <c r="BX33" s="141" t="s">
        <v>49</v>
      </c>
      <c r="BZ33" s="160">
        <v>1</v>
      </c>
      <c r="CA33" s="141" t="s">
        <v>49</v>
      </c>
      <c r="CC33" s="160"/>
      <c r="CD33" s="141"/>
      <c r="CE33" s="121"/>
      <c r="CF33" s="160"/>
      <c r="CG33" s="141"/>
      <c r="CH33" s="121"/>
      <c r="CI33" s="160"/>
      <c r="CJ33" s="141"/>
      <c r="CL33" s="160"/>
      <c r="CM33" s="141"/>
      <c r="CO33" s="160"/>
      <c r="CP33" s="141"/>
      <c r="CR33" s="160"/>
      <c r="CS33" s="141"/>
      <c r="CT33" s="121"/>
      <c r="CU33" s="160"/>
      <c r="CV33" s="141"/>
      <c r="CW33" s="121"/>
      <c r="CX33" s="160"/>
      <c r="CY33" s="141"/>
      <c r="DA33" s="160"/>
      <c r="DB33" s="141"/>
      <c r="DD33" s="160"/>
      <c r="DE33" s="141"/>
      <c r="DG33" s="160"/>
      <c r="DH33" s="141"/>
      <c r="DI33" s="121"/>
      <c r="DJ33" s="160"/>
      <c r="DK33" s="141"/>
      <c r="DL33" s="121"/>
      <c r="DM33" s="160"/>
      <c r="DN33" s="141"/>
      <c r="DP33" s="160"/>
      <c r="DQ33" s="141"/>
      <c r="DS33" s="160"/>
      <c r="DT33" s="141"/>
      <c r="DV33" s="160"/>
      <c r="DW33" s="141"/>
      <c r="DX33" s="121"/>
      <c r="DY33" s="160"/>
      <c r="DZ33" s="141"/>
      <c r="EA33" s="121"/>
      <c r="EB33" s="160"/>
      <c r="EC33" s="141"/>
      <c r="EE33" s="160"/>
      <c r="EF33" s="141"/>
      <c r="EH33" s="160"/>
      <c r="EI33" s="141"/>
      <c r="EK33" s="160"/>
      <c r="EL33" s="141"/>
      <c r="EM33" s="121"/>
      <c r="EN33" s="160"/>
      <c r="EO33" s="141"/>
      <c r="EP33" s="121"/>
      <c r="EQ33" s="160"/>
      <c r="ER33" s="141"/>
      <c r="ET33" s="160"/>
      <c r="EU33" s="141"/>
      <c r="EW33" s="160"/>
      <c r="EX33" s="141"/>
    </row>
    <row r="34" spans="1:156" s="123" customFormat="1">
      <c r="A34" s="163" t="s">
        <v>622</v>
      </c>
      <c r="B34" s="849" t="s">
        <v>88</v>
      </c>
      <c r="C34" s="144" t="s">
        <v>58</v>
      </c>
      <c r="D34" s="161" t="s">
        <v>25</v>
      </c>
      <c r="F34" s="1209">
        <v>0</v>
      </c>
      <c r="G34" s="1222" t="s">
        <v>70</v>
      </c>
      <c r="H34" s="294"/>
      <c r="I34" s="1209">
        <v>0</v>
      </c>
      <c r="J34" s="442" t="s">
        <v>70</v>
      </c>
      <c r="K34" s="294"/>
      <c r="L34" s="1209">
        <v>0</v>
      </c>
      <c r="M34" s="442" t="s">
        <v>70</v>
      </c>
      <c r="N34" s="295"/>
      <c r="O34" s="1209">
        <v>0</v>
      </c>
      <c r="P34" s="442" t="s">
        <v>70</v>
      </c>
      <c r="Q34" s="295"/>
      <c r="R34" s="1209">
        <v>0</v>
      </c>
      <c r="S34" s="442" t="s">
        <v>70</v>
      </c>
      <c r="T34" s="295"/>
      <c r="U34" s="1209">
        <v>0</v>
      </c>
      <c r="V34" s="442" t="s">
        <v>70</v>
      </c>
      <c r="W34" s="294"/>
      <c r="X34" s="1209">
        <v>0</v>
      </c>
      <c r="Y34" s="442" t="s">
        <v>70</v>
      </c>
      <c r="Z34" s="294"/>
      <c r="AA34" s="1209">
        <v>0</v>
      </c>
      <c r="AB34" s="442" t="s">
        <v>70</v>
      </c>
      <c r="AC34" s="295"/>
      <c r="AD34" s="1209">
        <v>0</v>
      </c>
      <c r="AE34" s="442" t="s">
        <v>70</v>
      </c>
      <c r="AF34" s="295"/>
      <c r="AG34" s="1209">
        <v>0</v>
      </c>
      <c r="AH34" s="442" t="s">
        <v>70</v>
      </c>
      <c r="AI34" s="295"/>
      <c r="AJ34" s="1209">
        <v>0</v>
      </c>
      <c r="AK34" s="442" t="s">
        <v>70</v>
      </c>
      <c r="AL34" s="294"/>
      <c r="AM34" s="296">
        <v>1</v>
      </c>
      <c r="AN34" s="442" t="s">
        <v>49</v>
      </c>
      <c r="AO34" s="294"/>
      <c r="AP34" s="1209">
        <v>0</v>
      </c>
      <c r="AQ34" s="442" t="s">
        <v>70</v>
      </c>
      <c r="AR34" s="295"/>
      <c r="AS34" s="1209">
        <v>0</v>
      </c>
      <c r="AT34" s="442" t="s">
        <v>70</v>
      </c>
      <c r="AU34" s="295"/>
      <c r="AV34" s="1209">
        <v>0</v>
      </c>
      <c r="AW34" s="442" t="s">
        <v>70</v>
      </c>
      <c r="AX34" s="295"/>
      <c r="AY34" s="296">
        <v>1</v>
      </c>
      <c r="AZ34" s="442" t="s">
        <v>49</v>
      </c>
      <c r="BA34" s="294"/>
      <c r="BB34" s="1209">
        <v>0</v>
      </c>
      <c r="BC34" s="442" t="s">
        <v>70</v>
      </c>
      <c r="BD34" s="294"/>
      <c r="BE34" s="1209">
        <v>0</v>
      </c>
      <c r="BF34" s="442" t="s">
        <v>70</v>
      </c>
      <c r="BG34" s="295"/>
      <c r="BH34" s="1269">
        <v>0</v>
      </c>
      <c r="BI34" s="437" t="s">
        <v>70</v>
      </c>
      <c r="BJ34" s="295"/>
      <c r="BK34" s="1209">
        <v>0</v>
      </c>
      <c r="BL34" s="442" t="s">
        <v>70</v>
      </c>
      <c r="BM34" s="295"/>
      <c r="BN34" s="1209">
        <v>0</v>
      </c>
      <c r="BO34" s="442" t="s">
        <v>70</v>
      </c>
      <c r="BP34" s="294"/>
      <c r="BQ34" s="1209">
        <v>0</v>
      </c>
      <c r="BR34" s="442" t="s">
        <v>70</v>
      </c>
      <c r="BS34" s="294"/>
      <c r="BT34" s="1209">
        <v>0</v>
      </c>
      <c r="BU34" s="442" t="s">
        <v>70</v>
      </c>
      <c r="BW34" s="1209">
        <v>0</v>
      </c>
      <c r="BX34" s="141" t="s">
        <v>70</v>
      </c>
      <c r="BZ34" s="1209">
        <v>0</v>
      </c>
      <c r="CA34" s="141" t="s">
        <v>70</v>
      </c>
      <c r="CC34" s="160"/>
      <c r="CD34" s="141"/>
      <c r="CE34" s="121"/>
      <c r="CF34" s="160"/>
      <c r="CG34" s="141"/>
      <c r="CH34" s="121"/>
      <c r="CI34" s="160"/>
      <c r="CJ34" s="141"/>
      <c r="CL34" s="160"/>
      <c r="CM34" s="141"/>
      <c r="CO34" s="160"/>
      <c r="CP34" s="141"/>
      <c r="CR34" s="160"/>
      <c r="CS34" s="141"/>
      <c r="CT34" s="121"/>
      <c r="CU34" s="160"/>
      <c r="CV34" s="141"/>
      <c r="CW34" s="121"/>
      <c r="CX34" s="160"/>
      <c r="CY34" s="141"/>
      <c r="DA34" s="160"/>
      <c r="DB34" s="141"/>
      <c r="DD34" s="160"/>
      <c r="DE34" s="141"/>
      <c r="DG34" s="160"/>
      <c r="DH34" s="141"/>
      <c r="DI34" s="121"/>
      <c r="DJ34" s="160"/>
      <c r="DK34" s="141"/>
      <c r="DL34" s="121"/>
      <c r="DM34" s="160"/>
      <c r="DN34" s="141"/>
      <c r="DP34" s="160"/>
      <c r="DQ34" s="141"/>
      <c r="DS34" s="160"/>
      <c r="DT34" s="141"/>
      <c r="DV34" s="160"/>
      <c r="DW34" s="141"/>
      <c r="DX34" s="121"/>
      <c r="DY34" s="160"/>
      <c r="DZ34" s="141"/>
      <c r="EA34" s="121"/>
      <c r="EB34" s="160"/>
      <c r="EC34" s="141"/>
      <c r="EE34" s="160"/>
      <c r="EF34" s="141"/>
      <c r="EH34" s="160"/>
      <c r="EI34" s="141"/>
      <c r="EK34" s="160"/>
      <c r="EL34" s="141"/>
      <c r="EM34" s="121"/>
      <c r="EN34" s="160"/>
      <c r="EO34" s="141"/>
      <c r="EP34" s="121"/>
      <c r="EQ34" s="160"/>
      <c r="ER34" s="141"/>
      <c r="ET34" s="160"/>
      <c r="EU34" s="141"/>
      <c r="EW34" s="160"/>
      <c r="EX34" s="141"/>
    </row>
    <row r="35" spans="1:156" s="123" customFormat="1">
      <c r="A35" s="163" t="s">
        <v>623</v>
      </c>
      <c r="B35" s="849" t="s">
        <v>90</v>
      </c>
      <c r="C35" s="144" t="s">
        <v>58</v>
      </c>
      <c r="D35" s="161" t="s">
        <v>25</v>
      </c>
      <c r="F35" s="1226">
        <v>0</v>
      </c>
      <c r="G35" s="1222" t="s">
        <v>49</v>
      </c>
      <c r="H35" s="294"/>
      <c r="I35" s="1209">
        <v>0</v>
      </c>
      <c r="J35" s="442" t="s">
        <v>70</v>
      </c>
      <c r="K35" s="294"/>
      <c r="L35" s="1209">
        <v>0</v>
      </c>
      <c r="M35" s="442" t="s">
        <v>70</v>
      </c>
      <c r="N35" s="295"/>
      <c r="O35" s="1209">
        <v>0</v>
      </c>
      <c r="P35" s="442" t="s">
        <v>70</v>
      </c>
      <c r="Q35" s="295"/>
      <c r="R35" s="1209">
        <v>0</v>
      </c>
      <c r="S35" s="442" t="s">
        <v>70</v>
      </c>
      <c r="T35" s="295"/>
      <c r="U35" s="1209">
        <v>0</v>
      </c>
      <c r="V35" s="442" t="s">
        <v>70</v>
      </c>
      <c r="W35" s="294"/>
      <c r="X35" s="296">
        <v>1</v>
      </c>
      <c r="Y35" s="442" t="s">
        <v>49</v>
      </c>
      <c r="Z35" s="294"/>
      <c r="AA35" s="1209">
        <v>0</v>
      </c>
      <c r="AB35" s="442" t="s">
        <v>70</v>
      </c>
      <c r="AC35" s="295"/>
      <c r="AD35" s="1209">
        <v>0</v>
      </c>
      <c r="AE35" s="442" t="s">
        <v>70</v>
      </c>
      <c r="AF35" s="295"/>
      <c r="AG35" s="1209">
        <v>0</v>
      </c>
      <c r="AH35" s="442" t="s">
        <v>70</v>
      </c>
      <c r="AI35" s="295"/>
      <c r="AJ35" s="1209">
        <v>0</v>
      </c>
      <c r="AK35" s="442" t="s">
        <v>70</v>
      </c>
      <c r="AL35" s="294"/>
      <c r="AM35" s="1209">
        <v>0</v>
      </c>
      <c r="AN35" s="442" t="s">
        <v>70</v>
      </c>
      <c r="AO35" s="294"/>
      <c r="AP35" s="1209">
        <v>0</v>
      </c>
      <c r="AQ35" s="442" t="s">
        <v>70</v>
      </c>
      <c r="AR35" s="295"/>
      <c r="AS35" s="1209">
        <v>0</v>
      </c>
      <c r="AT35" s="442" t="s">
        <v>70</v>
      </c>
      <c r="AU35" s="295"/>
      <c r="AV35" s="1209">
        <v>0</v>
      </c>
      <c r="AW35" s="442" t="s">
        <v>70</v>
      </c>
      <c r="AX35" s="295"/>
      <c r="AY35" s="1209">
        <v>0</v>
      </c>
      <c r="AZ35" s="442" t="s">
        <v>70</v>
      </c>
      <c r="BA35" s="294"/>
      <c r="BB35" s="1209">
        <v>0</v>
      </c>
      <c r="BC35" s="442" t="s">
        <v>70</v>
      </c>
      <c r="BD35" s="294"/>
      <c r="BE35" s="1209">
        <v>0</v>
      </c>
      <c r="BF35" s="442" t="s">
        <v>70</v>
      </c>
      <c r="BG35" s="295"/>
      <c r="BH35" s="1269">
        <v>0</v>
      </c>
      <c r="BI35" s="437" t="s">
        <v>70</v>
      </c>
      <c r="BJ35" s="295"/>
      <c r="BK35" s="1209">
        <v>0</v>
      </c>
      <c r="BL35" s="442" t="s">
        <v>70</v>
      </c>
      <c r="BM35" s="295"/>
      <c r="BN35" s="1209">
        <v>0</v>
      </c>
      <c r="BO35" s="442" t="s">
        <v>70</v>
      </c>
      <c r="BP35" s="294"/>
      <c r="BQ35" s="1209">
        <v>0</v>
      </c>
      <c r="BR35" s="442" t="s">
        <v>70</v>
      </c>
      <c r="BS35" s="294"/>
      <c r="BT35" s="1209">
        <v>0</v>
      </c>
      <c r="BU35" s="442" t="s">
        <v>70</v>
      </c>
      <c r="BW35" s="1209">
        <v>0</v>
      </c>
      <c r="BX35" s="141" t="s">
        <v>70</v>
      </c>
      <c r="BZ35" s="1209">
        <v>0</v>
      </c>
      <c r="CA35" s="141" t="s">
        <v>70</v>
      </c>
      <c r="CC35" s="160"/>
      <c r="CD35" s="141"/>
      <c r="CE35" s="121"/>
      <c r="CF35" s="160"/>
      <c r="CG35" s="141"/>
      <c r="CH35" s="121"/>
      <c r="CI35" s="160"/>
      <c r="CJ35" s="141"/>
      <c r="CL35" s="160"/>
      <c r="CM35" s="141"/>
      <c r="CO35" s="160"/>
      <c r="CP35" s="141"/>
      <c r="CR35" s="160"/>
      <c r="CS35" s="141"/>
      <c r="CT35" s="121"/>
      <c r="CU35" s="160"/>
      <c r="CV35" s="141"/>
      <c r="CW35" s="121"/>
      <c r="CX35" s="160"/>
      <c r="CY35" s="141"/>
      <c r="DA35" s="160"/>
      <c r="DB35" s="141"/>
      <c r="DD35" s="160"/>
      <c r="DE35" s="141"/>
      <c r="DG35" s="160"/>
      <c r="DH35" s="141"/>
      <c r="DI35" s="121"/>
      <c r="DJ35" s="160"/>
      <c r="DK35" s="141"/>
      <c r="DL35" s="121"/>
      <c r="DM35" s="160"/>
      <c r="DN35" s="141"/>
      <c r="DP35" s="160"/>
      <c r="DQ35" s="141"/>
      <c r="DS35" s="160"/>
      <c r="DT35" s="141"/>
      <c r="DV35" s="160"/>
      <c r="DW35" s="141"/>
      <c r="DX35" s="121"/>
      <c r="DY35" s="160"/>
      <c r="DZ35" s="141"/>
      <c r="EA35" s="121"/>
      <c r="EB35" s="160"/>
      <c r="EC35" s="141"/>
      <c r="EE35" s="160"/>
      <c r="EF35" s="141"/>
      <c r="EH35" s="160"/>
      <c r="EI35" s="141"/>
      <c r="EK35" s="160"/>
      <c r="EL35" s="141"/>
      <c r="EM35" s="121"/>
      <c r="EN35" s="160"/>
      <c r="EO35" s="141"/>
      <c r="EP35" s="121"/>
      <c r="EQ35" s="160"/>
      <c r="ER35" s="141"/>
      <c r="ET35" s="160"/>
      <c r="EU35" s="141"/>
      <c r="EW35" s="160"/>
      <c r="EX35" s="141"/>
    </row>
    <row r="36" spans="1:156" s="123" customFormat="1">
      <c r="A36" s="163" t="s">
        <v>624</v>
      </c>
      <c r="B36" s="850" t="s">
        <v>92</v>
      </c>
      <c r="C36" s="144" t="s">
        <v>58</v>
      </c>
      <c r="D36" s="161" t="s">
        <v>25</v>
      </c>
      <c r="F36" s="1209">
        <v>0</v>
      </c>
      <c r="G36" s="1222" t="s">
        <v>70</v>
      </c>
      <c r="H36" s="294"/>
      <c r="I36" s="1209">
        <v>0</v>
      </c>
      <c r="J36" s="442" t="s">
        <v>70</v>
      </c>
      <c r="K36" s="294"/>
      <c r="L36" s="1209">
        <v>0</v>
      </c>
      <c r="M36" s="442" t="s">
        <v>70</v>
      </c>
      <c r="N36" s="295"/>
      <c r="O36" s="1209">
        <v>0</v>
      </c>
      <c r="P36" s="442" t="s">
        <v>70</v>
      </c>
      <c r="Q36" s="295"/>
      <c r="R36" s="1209">
        <v>0</v>
      </c>
      <c r="S36" s="442" t="s">
        <v>70</v>
      </c>
      <c r="T36" s="295"/>
      <c r="U36" s="1209">
        <v>0</v>
      </c>
      <c r="V36" s="442" t="s">
        <v>70</v>
      </c>
      <c r="W36" s="294"/>
      <c r="X36" s="1209">
        <v>0</v>
      </c>
      <c r="Y36" s="442" t="s">
        <v>70</v>
      </c>
      <c r="Z36" s="294"/>
      <c r="AA36" s="1209">
        <v>0</v>
      </c>
      <c r="AB36" s="442" t="s">
        <v>70</v>
      </c>
      <c r="AC36" s="295"/>
      <c r="AD36" s="1209">
        <v>0</v>
      </c>
      <c r="AE36" s="442" t="s">
        <v>70</v>
      </c>
      <c r="AF36" s="295"/>
      <c r="AG36" s="1209">
        <v>0</v>
      </c>
      <c r="AH36" s="442" t="s">
        <v>70</v>
      </c>
      <c r="AI36" s="295"/>
      <c r="AJ36" s="1209">
        <v>0</v>
      </c>
      <c r="AK36" s="442" t="s">
        <v>70</v>
      </c>
      <c r="AL36" s="294"/>
      <c r="AM36" s="1209">
        <v>0</v>
      </c>
      <c r="AN36" s="442" t="s">
        <v>70</v>
      </c>
      <c r="AO36" s="294"/>
      <c r="AP36" s="1209">
        <v>0</v>
      </c>
      <c r="AQ36" s="442" t="s">
        <v>70</v>
      </c>
      <c r="AR36" s="295"/>
      <c r="AS36" s="1209">
        <v>0</v>
      </c>
      <c r="AT36" s="442" t="s">
        <v>70</v>
      </c>
      <c r="AU36" s="295"/>
      <c r="AV36" s="1209">
        <v>0</v>
      </c>
      <c r="AW36" s="442" t="s">
        <v>70</v>
      </c>
      <c r="AX36" s="294"/>
      <c r="AY36" s="1209">
        <v>0</v>
      </c>
      <c r="AZ36" s="442" t="s">
        <v>70</v>
      </c>
      <c r="BA36" s="294"/>
      <c r="BB36" s="1209">
        <v>0</v>
      </c>
      <c r="BC36" s="442" t="s">
        <v>70</v>
      </c>
      <c r="BD36" s="294"/>
      <c r="BE36" s="1209">
        <v>0</v>
      </c>
      <c r="BF36" s="442" t="s">
        <v>70</v>
      </c>
      <c r="BG36" s="295"/>
      <c r="BH36" s="1268">
        <v>1</v>
      </c>
      <c r="BI36" s="437" t="s">
        <v>49</v>
      </c>
      <c r="BJ36" s="295"/>
      <c r="BK36" s="1209">
        <v>0</v>
      </c>
      <c r="BL36" s="442" t="s">
        <v>70</v>
      </c>
      <c r="BM36" s="294"/>
      <c r="BN36" s="1209">
        <v>0</v>
      </c>
      <c r="BO36" s="442" t="s">
        <v>70</v>
      </c>
      <c r="BP36" s="294"/>
      <c r="BQ36" s="1209">
        <v>0</v>
      </c>
      <c r="BR36" s="442" t="s">
        <v>70</v>
      </c>
      <c r="BS36" s="294"/>
      <c r="BT36" s="1209">
        <v>0</v>
      </c>
      <c r="BU36" s="442" t="s">
        <v>70</v>
      </c>
      <c r="BW36" s="1209">
        <v>0</v>
      </c>
      <c r="BX36" s="141" t="s">
        <v>70</v>
      </c>
      <c r="BZ36" s="1209">
        <v>0</v>
      </c>
      <c r="CA36" s="141" t="s">
        <v>70</v>
      </c>
      <c r="CB36" s="121"/>
      <c r="CC36" s="160"/>
      <c r="CD36" s="141"/>
      <c r="CE36" s="121"/>
      <c r="CF36" s="160"/>
      <c r="CG36" s="141"/>
      <c r="CH36" s="121"/>
      <c r="CI36" s="160"/>
      <c r="CJ36" s="141"/>
      <c r="CL36" s="160"/>
      <c r="CM36" s="141"/>
      <c r="CO36" s="160"/>
      <c r="CP36" s="141"/>
      <c r="CQ36" s="121"/>
      <c r="CR36" s="160"/>
      <c r="CS36" s="141"/>
      <c r="CT36" s="121"/>
      <c r="CU36" s="160"/>
      <c r="CV36" s="141"/>
      <c r="CW36" s="121"/>
      <c r="CX36" s="160"/>
      <c r="CY36" s="141"/>
      <c r="DA36" s="160"/>
      <c r="DB36" s="141"/>
      <c r="DD36" s="160"/>
      <c r="DE36" s="141"/>
      <c r="DF36" s="121"/>
      <c r="DG36" s="160"/>
      <c r="DH36" s="141"/>
      <c r="DI36" s="121"/>
      <c r="DJ36" s="160"/>
      <c r="DK36" s="141"/>
      <c r="DL36" s="121"/>
      <c r="DM36" s="160"/>
      <c r="DN36" s="141"/>
      <c r="DP36" s="160"/>
      <c r="DQ36" s="141"/>
      <c r="DS36" s="160"/>
      <c r="DT36" s="141"/>
      <c r="DU36" s="121"/>
      <c r="DV36" s="160"/>
      <c r="DW36" s="141"/>
      <c r="DX36" s="121"/>
      <c r="DY36" s="160"/>
      <c r="DZ36" s="141"/>
      <c r="EA36" s="121"/>
      <c r="EB36" s="160"/>
      <c r="EC36" s="141"/>
      <c r="EE36" s="160"/>
      <c r="EF36" s="141"/>
      <c r="EH36" s="160"/>
      <c r="EI36" s="141"/>
      <c r="EJ36" s="121"/>
      <c r="EK36" s="160"/>
      <c r="EL36" s="141"/>
      <c r="EM36" s="121"/>
      <c r="EN36" s="160"/>
      <c r="EO36" s="141"/>
      <c r="EP36" s="121"/>
      <c r="EQ36" s="160"/>
      <c r="ER36" s="141"/>
      <c r="ET36" s="160"/>
      <c r="EU36" s="141"/>
      <c r="EW36" s="160"/>
      <c r="EX36" s="141"/>
    </row>
    <row r="37" spans="1:156" s="123" customFormat="1">
      <c r="A37" s="163" t="s">
        <v>625</v>
      </c>
      <c r="B37" s="162" t="s">
        <v>94</v>
      </c>
      <c r="C37" s="144" t="s">
        <v>58</v>
      </c>
      <c r="D37" s="161" t="s">
        <v>25</v>
      </c>
      <c r="F37" s="1209">
        <v>0</v>
      </c>
      <c r="G37" s="1222" t="s">
        <v>70</v>
      </c>
      <c r="H37" s="294"/>
      <c r="I37" s="1209">
        <v>0</v>
      </c>
      <c r="J37" s="442" t="s">
        <v>70</v>
      </c>
      <c r="K37" s="294"/>
      <c r="L37" s="1209">
        <v>0</v>
      </c>
      <c r="M37" s="442" t="s">
        <v>70</v>
      </c>
      <c r="N37" s="295"/>
      <c r="O37" s="1209">
        <v>0</v>
      </c>
      <c r="P37" s="442" t="s">
        <v>70</v>
      </c>
      <c r="Q37" s="295"/>
      <c r="R37" s="1209">
        <v>0</v>
      </c>
      <c r="S37" s="442" t="s">
        <v>70</v>
      </c>
      <c r="T37" s="295"/>
      <c r="U37" s="1209">
        <v>0</v>
      </c>
      <c r="V37" s="442" t="s">
        <v>70</v>
      </c>
      <c r="W37" s="294"/>
      <c r="X37" s="1209">
        <v>0</v>
      </c>
      <c r="Y37" s="442" t="s">
        <v>70</v>
      </c>
      <c r="Z37" s="294"/>
      <c r="AA37" s="1209">
        <v>0</v>
      </c>
      <c r="AB37" s="442" t="s">
        <v>70</v>
      </c>
      <c r="AC37" s="295"/>
      <c r="AD37" s="1209">
        <v>0</v>
      </c>
      <c r="AE37" s="442" t="s">
        <v>70</v>
      </c>
      <c r="AF37" s="295"/>
      <c r="AG37" s="1209">
        <v>0</v>
      </c>
      <c r="AH37" s="442" t="s">
        <v>70</v>
      </c>
      <c r="AI37" s="295"/>
      <c r="AJ37" s="1209">
        <v>0</v>
      </c>
      <c r="AK37" s="442" t="s">
        <v>70</v>
      </c>
      <c r="AL37" s="294"/>
      <c r="AM37" s="296">
        <v>1</v>
      </c>
      <c r="AN37" s="442" t="s">
        <v>49</v>
      </c>
      <c r="AO37" s="294"/>
      <c r="AP37" s="1209">
        <v>0</v>
      </c>
      <c r="AQ37" s="442" t="s">
        <v>70</v>
      </c>
      <c r="AR37" s="295"/>
      <c r="AS37" s="1209">
        <v>0</v>
      </c>
      <c r="AT37" s="442" t="s">
        <v>70</v>
      </c>
      <c r="AU37" s="295"/>
      <c r="AV37" s="1209">
        <v>0</v>
      </c>
      <c r="AW37" s="442" t="s">
        <v>70</v>
      </c>
      <c r="AX37" s="295"/>
      <c r="AY37" s="1209">
        <v>0</v>
      </c>
      <c r="AZ37" s="442" t="s">
        <v>70</v>
      </c>
      <c r="BA37" s="294"/>
      <c r="BB37" s="1209">
        <v>0</v>
      </c>
      <c r="BC37" s="442" t="s">
        <v>70</v>
      </c>
      <c r="BD37" s="294"/>
      <c r="BE37" s="1209">
        <v>0</v>
      </c>
      <c r="BF37" s="442" t="s">
        <v>70</v>
      </c>
      <c r="BG37" s="295"/>
      <c r="BH37" s="1269">
        <v>0</v>
      </c>
      <c r="BI37" s="437" t="s">
        <v>70</v>
      </c>
      <c r="BJ37" s="295"/>
      <c r="BK37" s="1209">
        <v>0</v>
      </c>
      <c r="BL37" s="442" t="s">
        <v>70</v>
      </c>
      <c r="BM37" s="295"/>
      <c r="BN37" s="1209">
        <v>0</v>
      </c>
      <c r="BO37" s="442" t="s">
        <v>70</v>
      </c>
      <c r="BP37" s="294"/>
      <c r="BQ37" s="1209">
        <v>0</v>
      </c>
      <c r="BR37" s="442" t="s">
        <v>70</v>
      </c>
      <c r="BS37" s="294"/>
      <c r="BT37" s="1209">
        <v>0</v>
      </c>
      <c r="BU37" s="442" t="s">
        <v>70</v>
      </c>
      <c r="BW37" s="1209">
        <v>0</v>
      </c>
      <c r="BX37" s="141" t="s">
        <v>70</v>
      </c>
      <c r="BZ37" s="1209">
        <v>0</v>
      </c>
      <c r="CA37" s="141" t="s">
        <v>70</v>
      </c>
      <c r="CC37" s="160"/>
      <c r="CD37" s="141"/>
      <c r="CE37" s="121"/>
      <c r="CF37" s="160"/>
      <c r="CG37" s="141"/>
      <c r="CH37" s="121"/>
      <c r="CI37" s="160"/>
      <c r="CJ37" s="141"/>
      <c r="CL37" s="160"/>
      <c r="CM37" s="141"/>
      <c r="CO37" s="160"/>
      <c r="CP37" s="141"/>
      <c r="CR37" s="160"/>
      <c r="CS37" s="141"/>
      <c r="CT37" s="121"/>
      <c r="CU37" s="160"/>
      <c r="CV37" s="141"/>
      <c r="CW37" s="121"/>
      <c r="CX37" s="160"/>
      <c r="CY37" s="141"/>
      <c r="DA37" s="160"/>
      <c r="DB37" s="141"/>
      <c r="DD37" s="160"/>
      <c r="DE37" s="141"/>
      <c r="DG37" s="160"/>
      <c r="DH37" s="141"/>
      <c r="DI37" s="121"/>
      <c r="DJ37" s="160"/>
      <c r="DK37" s="141"/>
      <c r="DL37" s="121"/>
      <c r="DM37" s="160"/>
      <c r="DN37" s="141"/>
      <c r="DP37" s="160"/>
      <c r="DQ37" s="141"/>
      <c r="DS37" s="160"/>
      <c r="DT37" s="141"/>
      <c r="DV37" s="160"/>
      <c r="DW37" s="141"/>
      <c r="DX37" s="121"/>
      <c r="DY37" s="160"/>
      <c r="DZ37" s="141"/>
      <c r="EA37" s="121"/>
      <c r="EB37" s="160"/>
      <c r="EC37" s="141"/>
      <c r="EE37" s="160"/>
      <c r="EF37" s="141"/>
      <c r="EH37" s="160"/>
      <c r="EI37" s="141"/>
      <c r="EK37" s="160"/>
      <c r="EL37" s="141"/>
      <c r="EM37" s="121"/>
      <c r="EN37" s="160"/>
      <c r="EO37" s="141"/>
      <c r="EP37" s="121"/>
      <c r="EQ37" s="160"/>
      <c r="ER37" s="141"/>
      <c r="ET37" s="160"/>
      <c r="EU37" s="141"/>
      <c r="EW37" s="160"/>
      <c r="EX37" s="141"/>
    </row>
    <row r="38" spans="1:156" ht="14.25" customHeight="1" thickBot="1">
      <c r="A38" s="159" t="s">
        <v>626</v>
      </c>
      <c r="B38" s="158" t="s">
        <v>96</v>
      </c>
      <c r="C38" s="157" t="s">
        <v>58</v>
      </c>
      <c r="D38" s="156" t="s">
        <v>25</v>
      </c>
      <c r="E38" s="123"/>
      <c r="F38" s="1215">
        <v>0</v>
      </c>
      <c r="G38" s="1224" t="s">
        <v>70</v>
      </c>
      <c r="H38" s="294"/>
      <c r="I38" s="1215">
        <v>0</v>
      </c>
      <c r="J38" s="440" t="s">
        <v>70</v>
      </c>
      <c r="K38" s="294"/>
      <c r="L38" s="1215">
        <v>0</v>
      </c>
      <c r="M38" s="440" t="s">
        <v>70</v>
      </c>
      <c r="N38" s="295"/>
      <c r="O38" s="1215">
        <v>0</v>
      </c>
      <c r="P38" s="440" t="s">
        <v>70</v>
      </c>
      <c r="Q38" s="295"/>
      <c r="R38" s="1215">
        <v>0</v>
      </c>
      <c r="S38" s="440" t="s">
        <v>70</v>
      </c>
      <c r="T38" s="295"/>
      <c r="U38" s="1215">
        <v>0</v>
      </c>
      <c r="V38" s="440" t="s">
        <v>70</v>
      </c>
      <c r="W38" s="294"/>
      <c r="X38" s="1215">
        <v>0</v>
      </c>
      <c r="Y38" s="440" t="s">
        <v>70</v>
      </c>
      <c r="Z38" s="294"/>
      <c r="AA38" s="1215">
        <v>0</v>
      </c>
      <c r="AB38" s="440" t="s">
        <v>70</v>
      </c>
      <c r="AC38" s="295"/>
      <c r="AD38" s="1215">
        <v>0</v>
      </c>
      <c r="AE38" s="440" t="s">
        <v>70</v>
      </c>
      <c r="AF38" s="295"/>
      <c r="AG38" s="1215">
        <v>0</v>
      </c>
      <c r="AH38" s="440" t="s">
        <v>70</v>
      </c>
      <c r="AI38" s="294"/>
      <c r="AJ38" s="1215">
        <v>0</v>
      </c>
      <c r="AK38" s="440" t="s">
        <v>70</v>
      </c>
      <c r="AL38" s="294"/>
      <c r="AM38" s="1215">
        <v>0</v>
      </c>
      <c r="AN38" s="440" t="s">
        <v>70</v>
      </c>
      <c r="AO38" s="294"/>
      <c r="AP38" s="1215">
        <v>0</v>
      </c>
      <c r="AQ38" s="440" t="s">
        <v>70</v>
      </c>
      <c r="AR38" s="295"/>
      <c r="AS38" s="1215">
        <v>0</v>
      </c>
      <c r="AT38" s="440" t="s">
        <v>70</v>
      </c>
      <c r="AU38" s="295"/>
      <c r="AV38" s="1215">
        <v>0</v>
      </c>
      <c r="AW38" s="440" t="s">
        <v>70</v>
      </c>
      <c r="AX38" s="295"/>
      <c r="AY38" s="1215">
        <v>0</v>
      </c>
      <c r="AZ38" s="440" t="s">
        <v>70</v>
      </c>
      <c r="BA38" s="294"/>
      <c r="BB38" s="1215">
        <v>0</v>
      </c>
      <c r="BC38" s="440" t="s">
        <v>70</v>
      </c>
      <c r="BD38" s="294"/>
      <c r="BE38" s="1215">
        <v>0</v>
      </c>
      <c r="BF38" s="440" t="s">
        <v>70</v>
      </c>
      <c r="BG38" s="295"/>
      <c r="BH38" s="1270">
        <v>0</v>
      </c>
      <c r="BI38" s="1271" t="s">
        <v>70</v>
      </c>
      <c r="BJ38" s="295"/>
      <c r="BK38" s="1215">
        <v>0</v>
      </c>
      <c r="BL38" s="440" t="s">
        <v>70</v>
      </c>
      <c r="BM38" s="295"/>
      <c r="BN38" s="1215">
        <v>0</v>
      </c>
      <c r="BO38" s="440" t="s">
        <v>70</v>
      </c>
      <c r="BP38" s="294"/>
      <c r="BQ38" s="1215">
        <v>0</v>
      </c>
      <c r="BR38" s="440" t="s">
        <v>70</v>
      </c>
      <c r="BS38" s="294"/>
      <c r="BT38" s="1215">
        <v>0</v>
      </c>
      <c r="BU38" s="440" t="s">
        <v>70</v>
      </c>
      <c r="BV38" s="123"/>
      <c r="BW38" s="1215">
        <v>0</v>
      </c>
      <c r="BX38" s="125" t="s">
        <v>70</v>
      </c>
      <c r="BY38" s="123"/>
      <c r="BZ38" s="1215">
        <v>0</v>
      </c>
      <c r="CA38" s="125" t="s">
        <v>70</v>
      </c>
      <c r="CB38" s="123"/>
      <c r="CC38" s="155"/>
      <c r="CD38" s="125"/>
      <c r="CF38" s="155"/>
      <c r="CG38" s="125"/>
      <c r="CI38" s="155"/>
      <c r="CJ38" s="125"/>
      <c r="CK38" s="123"/>
      <c r="CL38" s="155"/>
      <c r="CM38" s="125"/>
      <c r="CN38" s="123"/>
      <c r="CO38" s="155"/>
      <c r="CP38" s="125"/>
      <c r="CQ38" s="123"/>
      <c r="CR38" s="155"/>
      <c r="CS38" s="125"/>
      <c r="CU38" s="155"/>
      <c r="CV38" s="125"/>
      <c r="CX38" s="155"/>
      <c r="CY38" s="125"/>
      <c r="CZ38" s="123"/>
      <c r="DA38" s="155"/>
      <c r="DB38" s="125"/>
      <c r="DC38" s="123"/>
      <c r="DD38" s="155"/>
      <c r="DE38" s="125"/>
      <c r="DF38" s="123"/>
      <c r="DG38" s="155"/>
      <c r="DH38" s="125"/>
      <c r="DJ38" s="155"/>
      <c r="DK38" s="125"/>
      <c r="DM38" s="155"/>
      <c r="DN38" s="125"/>
      <c r="DO38" s="123"/>
      <c r="DP38" s="155"/>
      <c r="DQ38" s="125"/>
      <c r="DR38" s="123"/>
      <c r="DS38" s="155"/>
      <c r="DT38" s="125"/>
      <c r="DU38" s="123"/>
      <c r="DV38" s="155"/>
      <c r="DW38" s="125"/>
      <c r="DY38" s="155"/>
      <c r="DZ38" s="125"/>
      <c r="EB38" s="155"/>
      <c r="EC38" s="125"/>
      <c r="ED38" s="123"/>
      <c r="EE38" s="155"/>
      <c r="EF38" s="125"/>
      <c r="EG38" s="123"/>
      <c r="EH38" s="155"/>
      <c r="EI38" s="125"/>
      <c r="EJ38" s="123"/>
      <c r="EK38" s="155"/>
      <c r="EL38" s="125"/>
      <c r="EN38" s="155"/>
      <c r="EO38" s="125"/>
      <c r="EQ38" s="155"/>
      <c r="ER38" s="125"/>
      <c r="ES38" s="123"/>
      <c r="ET38" s="155"/>
      <c r="EU38" s="125"/>
      <c r="EV38" s="123"/>
      <c r="EW38" s="155"/>
      <c r="EX38" s="125"/>
      <c r="EZ38" s="123"/>
    </row>
    <row r="39" spans="1:156" s="123" customFormat="1" ht="13" thickBot="1">
      <c r="A39" s="245"/>
      <c r="B39" s="121"/>
      <c r="C39" s="122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</row>
    <row r="40" spans="1:156" s="123" customFormat="1" ht="18">
      <c r="A40" s="170"/>
      <c r="B40" s="169" t="s">
        <v>627</v>
      </c>
      <c r="C40" s="168" t="s">
        <v>21</v>
      </c>
      <c r="D40" s="730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</row>
    <row r="41" spans="1:156" s="123" customFormat="1">
      <c r="A41" s="875" t="s">
        <v>628</v>
      </c>
      <c r="B41" s="869" t="s">
        <v>629</v>
      </c>
      <c r="C41" s="870" t="s">
        <v>58</v>
      </c>
      <c r="D41" s="871" t="s">
        <v>25</v>
      </c>
      <c r="E41" s="121"/>
      <c r="F41" s="297">
        <v>0</v>
      </c>
      <c r="G41" s="445" t="s">
        <v>49</v>
      </c>
      <c r="H41" s="294"/>
      <c r="I41" s="297">
        <v>1</v>
      </c>
      <c r="J41" s="445" t="s">
        <v>49</v>
      </c>
      <c r="K41" s="121"/>
      <c r="L41" s="297">
        <v>0</v>
      </c>
      <c r="M41" s="445" t="s">
        <v>49</v>
      </c>
      <c r="N41" s="121"/>
      <c r="O41" s="297">
        <v>1</v>
      </c>
      <c r="P41" s="445" t="s">
        <v>49</v>
      </c>
      <c r="Q41" s="121"/>
      <c r="R41" s="297">
        <v>1</v>
      </c>
      <c r="S41" s="445" t="s">
        <v>49</v>
      </c>
      <c r="T41" s="121"/>
      <c r="U41" s="297">
        <v>0</v>
      </c>
      <c r="V41" s="445" t="s">
        <v>49</v>
      </c>
      <c r="W41" s="121"/>
      <c r="X41" s="297">
        <v>0</v>
      </c>
      <c r="Y41" s="445" t="s">
        <v>49</v>
      </c>
      <c r="Z41" s="121"/>
      <c r="AA41" s="297">
        <v>1</v>
      </c>
      <c r="AB41" s="445" t="s">
        <v>49</v>
      </c>
      <c r="AC41" s="121"/>
      <c r="AD41" s="297">
        <v>0</v>
      </c>
      <c r="AE41" s="445" t="s">
        <v>49</v>
      </c>
      <c r="AF41" s="121"/>
      <c r="AG41" s="297">
        <v>1</v>
      </c>
      <c r="AH41" s="445" t="s">
        <v>49</v>
      </c>
      <c r="AI41" s="121"/>
      <c r="AJ41" s="297">
        <v>1</v>
      </c>
      <c r="AK41" s="445" t="s">
        <v>49</v>
      </c>
      <c r="AL41" s="121"/>
      <c r="AM41" s="297">
        <v>0</v>
      </c>
      <c r="AN41" s="445" t="s">
        <v>49</v>
      </c>
      <c r="AO41" s="121"/>
      <c r="AP41" s="297">
        <v>1</v>
      </c>
      <c r="AQ41" s="445" t="s">
        <v>49</v>
      </c>
      <c r="AR41" s="121"/>
      <c r="AS41" s="297">
        <v>1</v>
      </c>
      <c r="AT41" s="445" t="s">
        <v>49</v>
      </c>
      <c r="AU41" s="121"/>
      <c r="AV41" s="297">
        <v>0</v>
      </c>
      <c r="AW41" s="445" t="s">
        <v>49</v>
      </c>
      <c r="AX41" s="121"/>
      <c r="AY41" s="297">
        <v>1</v>
      </c>
      <c r="AZ41" s="445" t="s">
        <v>49</v>
      </c>
      <c r="BA41" s="121"/>
      <c r="BB41" s="297">
        <v>1</v>
      </c>
      <c r="BC41" s="445" t="s">
        <v>49</v>
      </c>
      <c r="BD41" s="121"/>
      <c r="BE41" s="297">
        <v>0</v>
      </c>
      <c r="BF41" s="445" t="s">
        <v>49</v>
      </c>
      <c r="BG41" s="121"/>
      <c r="BH41" s="297">
        <v>1</v>
      </c>
      <c r="BI41" s="445" t="s">
        <v>49</v>
      </c>
      <c r="BJ41" s="121"/>
      <c r="BK41" s="297">
        <v>0</v>
      </c>
      <c r="BL41" s="445" t="s">
        <v>49</v>
      </c>
      <c r="BM41" s="121"/>
      <c r="BN41" s="297">
        <v>1</v>
      </c>
      <c r="BO41" s="445" t="s">
        <v>49</v>
      </c>
      <c r="BP41" s="121"/>
      <c r="BQ41" s="297">
        <v>1</v>
      </c>
      <c r="BR41" s="445" t="s">
        <v>49</v>
      </c>
      <c r="BS41" s="121"/>
      <c r="BT41" s="297">
        <v>0</v>
      </c>
      <c r="BU41" s="445" t="s">
        <v>49</v>
      </c>
      <c r="BV41" s="121"/>
      <c r="BW41" s="297">
        <v>1</v>
      </c>
      <c r="BX41" s="445" t="s">
        <v>49</v>
      </c>
      <c r="BY41" s="121"/>
      <c r="BZ41" s="297">
        <v>0</v>
      </c>
      <c r="CA41" s="445" t="s">
        <v>49</v>
      </c>
      <c r="CB41" s="121"/>
      <c r="CC41" s="297"/>
      <c r="CD41" s="445"/>
      <c r="CE41" s="121"/>
      <c r="CF41" s="297"/>
      <c r="CG41" s="445"/>
      <c r="CH41" s="121"/>
      <c r="CI41" s="297"/>
      <c r="CJ41" s="445"/>
      <c r="CK41" s="121"/>
      <c r="CL41" s="297"/>
      <c r="CM41" s="445"/>
      <c r="CN41" s="121"/>
      <c r="CO41" s="297"/>
      <c r="CP41" s="445"/>
      <c r="CQ41" s="121"/>
      <c r="CR41" s="297"/>
      <c r="CS41" s="445"/>
      <c r="CT41" s="121"/>
      <c r="CU41" s="297"/>
      <c r="CV41" s="445"/>
      <c r="CW41" s="121"/>
      <c r="CX41" s="297"/>
      <c r="CY41" s="445"/>
      <c r="CZ41" s="121"/>
      <c r="DA41" s="297"/>
      <c r="DB41" s="445"/>
      <c r="DC41" s="121"/>
      <c r="DD41" s="297"/>
      <c r="DE41" s="445"/>
      <c r="DF41" s="121"/>
      <c r="DG41" s="297"/>
      <c r="DH41" s="445"/>
      <c r="DI41" s="121"/>
      <c r="DJ41" s="297"/>
      <c r="DK41" s="445"/>
      <c r="DL41" s="121"/>
      <c r="DM41" s="297"/>
      <c r="DN41" s="445"/>
      <c r="DO41" s="121"/>
      <c r="DP41" s="297"/>
      <c r="DQ41" s="445"/>
      <c r="DR41" s="121"/>
      <c r="DS41" s="297"/>
      <c r="DT41" s="445"/>
      <c r="DU41" s="121"/>
      <c r="DV41" s="297"/>
      <c r="DW41" s="445"/>
      <c r="DX41" s="121"/>
      <c r="DY41" s="297"/>
      <c r="DZ41" s="445"/>
      <c r="EA41" s="121"/>
      <c r="EB41" s="297"/>
      <c r="EC41" s="445"/>
      <c r="ED41" s="121"/>
      <c r="EE41" s="297"/>
      <c r="EF41" s="445"/>
      <c r="EG41" s="121"/>
      <c r="EH41" s="297"/>
      <c r="EI41" s="445"/>
      <c r="EJ41" s="121"/>
      <c r="EK41" s="297"/>
      <c r="EL41" s="445"/>
      <c r="EM41" s="121"/>
      <c r="EN41" s="297"/>
      <c r="EO41" s="445"/>
      <c r="EP41" s="121"/>
      <c r="EQ41" s="297"/>
      <c r="ER41" s="445"/>
      <c r="ES41" s="121"/>
      <c r="ET41" s="297"/>
      <c r="EU41" s="445"/>
      <c r="EV41" s="121"/>
      <c r="EW41" s="297"/>
      <c r="EX41" s="445"/>
    </row>
    <row r="42" spans="1:156" s="123" customFormat="1">
      <c r="A42" s="876" t="s">
        <v>630</v>
      </c>
      <c r="B42" s="867" t="s">
        <v>631</v>
      </c>
      <c r="C42" s="144" t="s">
        <v>632</v>
      </c>
      <c r="D42" s="872" t="s">
        <v>25</v>
      </c>
      <c r="E42" s="121"/>
      <c r="F42" s="438">
        <v>0</v>
      </c>
      <c r="G42" s="442" t="s">
        <v>167</v>
      </c>
      <c r="H42" s="294"/>
      <c r="I42" s="443">
        <v>9.6630000000000003</v>
      </c>
      <c r="J42" s="442" t="s">
        <v>258</v>
      </c>
      <c r="K42" s="121"/>
      <c r="L42" s="438">
        <v>0</v>
      </c>
      <c r="M42" s="442" t="s">
        <v>167</v>
      </c>
      <c r="N42" s="121"/>
      <c r="O42" s="443">
        <v>189.363</v>
      </c>
      <c r="P42" s="442" t="s">
        <v>258</v>
      </c>
      <c r="Q42" s="121"/>
      <c r="R42" s="443">
        <v>39.688000000000002</v>
      </c>
      <c r="S42" s="442" t="s">
        <v>258</v>
      </c>
      <c r="T42" s="121"/>
      <c r="U42" s="438">
        <v>0</v>
      </c>
      <c r="V42" s="442" t="s">
        <v>167</v>
      </c>
      <c r="W42" s="121"/>
      <c r="X42" s="438">
        <v>0</v>
      </c>
      <c r="Y42" s="442" t="s">
        <v>167</v>
      </c>
      <c r="Z42" s="121"/>
      <c r="AA42" s="443">
        <v>493.06400000000002</v>
      </c>
      <c r="AB42" s="442" t="s">
        <v>258</v>
      </c>
      <c r="AC42" s="121"/>
      <c r="AD42" s="438">
        <v>0</v>
      </c>
      <c r="AE42" s="442" t="s">
        <v>167</v>
      </c>
      <c r="AF42" s="121"/>
      <c r="AG42" s="443">
        <v>1.5289999999999999</v>
      </c>
      <c r="AH42" s="442" t="s">
        <v>258</v>
      </c>
      <c r="AI42" s="121"/>
      <c r="AJ42" s="443">
        <v>30.963000000000001</v>
      </c>
      <c r="AK42" s="442" t="s">
        <v>258</v>
      </c>
      <c r="AL42" s="121"/>
      <c r="AM42" s="438">
        <v>0</v>
      </c>
      <c r="AN42" s="442" t="s">
        <v>167</v>
      </c>
      <c r="AO42" s="121"/>
      <c r="AP42" s="443">
        <v>34.905000000000001</v>
      </c>
      <c r="AQ42" s="442" t="s">
        <v>258</v>
      </c>
      <c r="AR42" s="121"/>
      <c r="AS42" s="443">
        <v>37.75</v>
      </c>
      <c r="AT42" s="442" t="s">
        <v>258</v>
      </c>
      <c r="AU42" s="121"/>
      <c r="AV42" s="438">
        <v>0</v>
      </c>
      <c r="AW42" s="442" t="s">
        <v>167</v>
      </c>
      <c r="AX42" s="121"/>
      <c r="AY42" s="443">
        <v>254.04</v>
      </c>
      <c r="AZ42" s="442" t="s">
        <v>258</v>
      </c>
      <c r="BA42" s="121"/>
      <c r="BB42" s="443">
        <v>106.911</v>
      </c>
      <c r="BC42" s="442" t="s">
        <v>258</v>
      </c>
      <c r="BD42" s="121"/>
      <c r="BE42" s="438">
        <v>0</v>
      </c>
      <c r="BF42" s="442" t="s">
        <v>167</v>
      </c>
      <c r="BG42" s="121"/>
      <c r="BH42" s="443">
        <v>15.664</v>
      </c>
      <c r="BI42" s="442" t="s">
        <v>258</v>
      </c>
      <c r="BJ42" s="121"/>
      <c r="BK42" s="438">
        <v>0</v>
      </c>
      <c r="BL42" s="442" t="s">
        <v>167</v>
      </c>
      <c r="BM42" s="121"/>
      <c r="BN42" s="443">
        <v>320.08100000000002</v>
      </c>
      <c r="BO42" s="442" t="s">
        <v>258</v>
      </c>
      <c r="BP42" s="121"/>
      <c r="BQ42" s="443">
        <v>47.906999999999996</v>
      </c>
      <c r="BR42" s="442" t="s">
        <v>258</v>
      </c>
      <c r="BS42" s="121"/>
      <c r="BT42" s="438">
        <v>0</v>
      </c>
      <c r="BU42" s="442" t="s">
        <v>167</v>
      </c>
      <c r="BV42" s="121"/>
      <c r="BW42" s="443">
        <v>1040.425</v>
      </c>
      <c r="BX42" s="442" t="s">
        <v>258</v>
      </c>
      <c r="BY42" s="121"/>
      <c r="BZ42" s="438">
        <v>0</v>
      </c>
      <c r="CA42" s="442" t="s">
        <v>167</v>
      </c>
      <c r="CB42" s="121"/>
      <c r="CC42" s="438"/>
      <c r="CD42" s="442"/>
      <c r="CE42" s="121"/>
      <c r="CF42" s="438"/>
      <c r="CG42" s="442"/>
      <c r="CH42" s="121"/>
      <c r="CI42" s="438"/>
      <c r="CJ42" s="442"/>
      <c r="CK42" s="121"/>
      <c r="CL42" s="438"/>
      <c r="CM42" s="442"/>
      <c r="CN42" s="121"/>
      <c r="CO42" s="438"/>
      <c r="CP42" s="442"/>
      <c r="CQ42" s="121"/>
      <c r="CR42" s="438"/>
      <c r="CS42" s="442"/>
      <c r="CT42" s="121"/>
      <c r="CU42" s="438"/>
      <c r="CV42" s="442"/>
      <c r="CW42" s="121"/>
      <c r="CX42" s="438"/>
      <c r="CY42" s="442"/>
      <c r="CZ42" s="121"/>
      <c r="DA42" s="438"/>
      <c r="DB42" s="442"/>
      <c r="DC42" s="121"/>
      <c r="DD42" s="438"/>
      <c r="DE42" s="442"/>
      <c r="DF42" s="121"/>
      <c r="DG42" s="438"/>
      <c r="DH42" s="442"/>
      <c r="DI42" s="121"/>
      <c r="DJ42" s="438"/>
      <c r="DK42" s="442"/>
      <c r="DL42" s="121"/>
      <c r="DM42" s="438"/>
      <c r="DN42" s="442"/>
      <c r="DO42" s="121"/>
      <c r="DP42" s="438"/>
      <c r="DQ42" s="442"/>
      <c r="DR42" s="121"/>
      <c r="DS42" s="438"/>
      <c r="DT42" s="442"/>
      <c r="DU42" s="121"/>
      <c r="DV42" s="438"/>
      <c r="DW42" s="442"/>
      <c r="DX42" s="121"/>
      <c r="DY42" s="438"/>
      <c r="DZ42" s="442"/>
      <c r="EA42" s="121"/>
      <c r="EB42" s="438"/>
      <c r="EC42" s="442"/>
      <c r="ED42" s="121"/>
      <c r="EE42" s="438"/>
      <c r="EF42" s="442"/>
      <c r="EG42" s="121"/>
      <c r="EH42" s="438"/>
      <c r="EI42" s="442"/>
      <c r="EJ42" s="121"/>
      <c r="EK42" s="438"/>
      <c r="EL42" s="442"/>
      <c r="EM42" s="121"/>
      <c r="EN42" s="438"/>
      <c r="EO42" s="442"/>
      <c r="EP42" s="121"/>
      <c r="EQ42" s="438"/>
      <c r="ER42" s="442"/>
      <c r="ES42" s="121"/>
      <c r="ET42" s="438"/>
      <c r="EU42" s="442"/>
      <c r="EV42" s="121"/>
      <c r="EW42" s="438"/>
      <c r="EX42" s="442"/>
    </row>
    <row r="43" spans="1:156" s="123" customFormat="1">
      <c r="A43" s="876" t="s">
        <v>633</v>
      </c>
      <c r="B43" s="867" t="s">
        <v>634</v>
      </c>
      <c r="C43" s="868" t="s">
        <v>58</v>
      </c>
      <c r="D43" s="872" t="s">
        <v>25</v>
      </c>
      <c r="E43" s="121"/>
      <c r="F43" s="438">
        <v>1</v>
      </c>
      <c r="G43" s="442" t="s">
        <v>49</v>
      </c>
      <c r="H43" s="294"/>
      <c r="I43" s="438">
        <v>0</v>
      </c>
      <c r="J43" s="442" t="s">
        <v>49</v>
      </c>
      <c r="K43" s="121"/>
      <c r="L43" s="438">
        <v>1</v>
      </c>
      <c r="M43" s="442" t="s">
        <v>49</v>
      </c>
      <c r="N43" s="121"/>
      <c r="O43" s="438">
        <v>0</v>
      </c>
      <c r="P43" s="442" t="s">
        <v>49</v>
      </c>
      <c r="Q43" s="121"/>
      <c r="R43" s="438">
        <v>0</v>
      </c>
      <c r="S43" s="442" t="s">
        <v>49</v>
      </c>
      <c r="T43" s="121"/>
      <c r="U43" s="438">
        <v>1</v>
      </c>
      <c r="V43" s="442" t="s">
        <v>49</v>
      </c>
      <c r="W43" s="121"/>
      <c r="X43" s="438">
        <v>1</v>
      </c>
      <c r="Y43" s="442" t="s">
        <v>49</v>
      </c>
      <c r="Z43" s="121"/>
      <c r="AA43" s="438">
        <v>0</v>
      </c>
      <c r="AB43" s="442" t="s">
        <v>49</v>
      </c>
      <c r="AC43" s="121"/>
      <c r="AD43" s="438">
        <v>1</v>
      </c>
      <c r="AE43" s="442" t="s">
        <v>49</v>
      </c>
      <c r="AF43" s="121"/>
      <c r="AG43" s="438">
        <v>0</v>
      </c>
      <c r="AH43" s="442" t="s">
        <v>49</v>
      </c>
      <c r="AI43" s="121"/>
      <c r="AJ43" s="438">
        <v>0</v>
      </c>
      <c r="AK43" s="442" t="s">
        <v>49</v>
      </c>
      <c r="AL43" s="121"/>
      <c r="AM43" s="438">
        <v>1</v>
      </c>
      <c r="AN43" s="442" t="s">
        <v>49</v>
      </c>
      <c r="AO43" s="121"/>
      <c r="AP43" s="438">
        <v>0</v>
      </c>
      <c r="AQ43" s="442" t="s">
        <v>49</v>
      </c>
      <c r="AR43" s="121"/>
      <c r="AS43" s="438">
        <v>0</v>
      </c>
      <c r="AT43" s="442" t="s">
        <v>49</v>
      </c>
      <c r="AU43" s="121"/>
      <c r="AV43" s="438">
        <v>1</v>
      </c>
      <c r="AW43" s="442" t="s">
        <v>49</v>
      </c>
      <c r="AX43" s="121"/>
      <c r="AY43" s="438">
        <v>0</v>
      </c>
      <c r="AZ43" s="442" t="s">
        <v>49</v>
      </c>
      <c r="BA43" s="121"/>
      <c r="BB43" s="438">
        <v>0</v>
      </c>
      <c r="BC43" s="442" t="s">
        <v>49</v>
      </c>
      <c r="BD43" s="121"/>
      <c r="BE43" s="438">
        <v>1</v>
      </c>
      <c r="BF43" s="442" t="s">
        <v>49</v>
      </c>
      <c r="BG43" s="121"/>
      <c r="BH43" s="438">
        <v>0</v>
      </c>
      <c r="BI43" s="442" t="s">
        <v>49</v>
      </c>
      <c r="BJ43" s="121"/>
      <c r="BK43" s="438">
        <v>1</v>
      </c>
      <c r="BL43" s="442" t="s">
        <v>49</v>
      </c>
      <c r="BM43" s="121"/>
      <c r="BN43" s="438">
        <v>0</v>
      </c>
      <c r="BO43" s="442" t="s">
        <v>49</v>
      </c>
      <c r="BP43" s="121"/>
      <c r="BQ43" s="438">
        <v>0</v>
      </c>
      <c r="BR43" s="442" t="s">
        <v>49</v>
      </c>
      <c r="BS43" s="121"/>
      <c r="BT43" s="438">
        <v>1</v>
      </c>
      <c r="BU43" s="442" t="s">
        <v>49</v>
      </c>
      <c r="BV43" s="121"/>
      <c r="BW43" s="438">
        <v>0</v>
      </c>
      <c r="BX43" s="442" t="s">
        <v>49</v>
      </c>
      <c r="BY43" s="121"/>
      <c r="BZ43" s="438">
        <v>1</v>
      </c>
      <c r="CA43" s="442" t="s">
        <v>49</v>
      </c>
      <c r="CB43" s="121"/>
      <c r="CC43" s="438"/>
      <c r="CD43" s="442"/>
      <c r="CE43" s="121"/>
      <c r="CF43" s="438"/>
      <c r="CG43" s="442"/>
      <c r="CH43" s="121"/>
      <c r="CI43" s="438"/>
      <c r="CJ43" s="442"/>
      <c r="CK43" s="121"/>
      <c r="CL43" s="438"/>
      <c r="CM43" s="442"/>
      <c r="CN43" s="121"/>
      <c r="CO43" s="438"/>
      <c r="CP43" s="442"/>
      <c r="CQ43" s="121"/>
      <c r="CR43" s="438"/>
      <c r="CS43" s="442"/>
      <c r="CT43" s="121"/>
      <c r="CU43" s="438"/>
      <c r="CV43" s="442"/>
      <c r="CW43" s="121"/>
      <c r="CX43" s="438"/>
      <c r="CY43" s="442"/>
      <c r="CZ43" s="121"/>
      <c r="DA43" s="438"/>
      <c r="DB43" s="442"/>
      <c r="DC43" s="121"/>
      <c r="DD43" s="438"/>
      <c r="DE43" s="442"/>
      <c r="DF43" s="121"/>
      <c r="DG43" s="438"/>
      <c r="DH43" s="442"/>
      <c r="DI43" s="121"/>
      <c r="DJ43" s="438"/>
      <c r="DK43" s="442"/>
      <c r="DL43" s="121"/>
      <c r="DM43" s="438"/>
      <c r="DN43" s="442"/>
      <c r="DO43" s="121"/>
      <c r="DP43" s="438"/>
      <c r="DQ43" s="442"/>
      <c r="DR43" s="121"/>
      <c r="DS43" s="438"/>
      <c r="DT43" s="442"/>
      <c r="DU43" s="121"/>
      <c r="DV43" s="438"/>
      <c r="DW43" s="442"/>
      <c r="DX43" s="121"/>
      <c r="DY43" s="438"/>
      <c r="DZ43" s="442"/>
      <c r="EA43" s="121"/>
      <c r="EB43" s="438"/>
      <c r="EC43" s="442"/>
      <c r="ED43" s="121"/>
      <c r="EE43" s="438"/>
      <c r="EF43" s="442"/>
      <c r="EG43" s="121"/>
      <c r="EH43" s="438"/>
      <c r="EI43" s="442"/>
      <c r="EJ43" s="121"/>
      <c r="EK43" s="438"/>
      <c r="EL43" s="442"/>
      <c r="EM43" s="121"/>
      <c r="EN43" s="438"/>
      <c r="EO43" s="442"/>
      <c r="EP43" s="121"/>
      <c r="EQ43" s="438"/>
      <c r="ER43" s="442"/>
      <c r="ES43" s="121"/>
      <c r="ET43" s="438"/>
      <c r="EU43" s="442"/>
      <c r="EV43" s="121"/>
      <c r="EW43" s="438"/>
      <c r="EX43" s="442"/>
    </row>
    <row r="44" spans="1:156" s="123" customFormat="1">
      <c r="A44" s="877" t="s">
        <v>635</v>
      </c>
      <c r="B44" s="873" t="s">
        <v>636</v>
      </c>
      <c r="C44" s="128" t="s">
        <v>632</v>
      </c>
      <c r="D44" s="874" t="s">
        <v>25</v>
      </c>
      <c r="E44" s="121"/>
      <c r="F44" s="1174">
        <v>802.06500000000005</v>
      </c>
      <c r="G44" s="440" t="s">
        <v>258</v>
      </c>
      <c r="H44" s="294"/>
      <c r="I44" s="1174">
        <v>0</v>
      </c>
      <c r="J44" s="440" t="s">
        <v>70</v>
      </c>
      <c r="K44" s="121"/>
      <c r="L44" s="1174">
        <v>13.847</v>
      </c>
      <c r="M44" s="440" t="s">
        <v>258</v>
      </c>
      <c r="N44" s="121"/>
      <c r="O44" s="1215">
        <v>0</v>
      </c>
      <c r="P44" s="440" t="s">
        <v>70</v>
      </c>
      <c r="Q44" s="121"/>
      <c r="R44" s="1215">
        <v>0</v>
      </c>
      <c r="S44" s="440" t="s">
        <v>70</v>
      </c>
      <c r="T44" s="121"/>
      <c r="U44" s="1174">
        <v>1291.6030000000001</v>
      </c>
      <c r="V44" s="440" t="s">
        <v>258</v>
      </c>
      <c r="W44" s="121"/>
      <c r="X44" s="1174">
        <v>334.88400000000001</v>
      </c>
      <c r="Y44" s="440" t="s">
        <v>258</v>
      </c>
      <c r="Z44" s="121"/>
      <c r="AA44" s="1215">
        <v>0</v>
      </c>
      <c r="AB44" s="440" t="s">
        <v>70</v>
      </c>
      <c r="AC44" s="121"/>
      <c r="AD44" s="1174">
        <v>1475.739</v>
      </c>
      <c r="AE44" s="440" t="s">
        <v>258</v>
      </c>
      <c r="AF44" s="121"/>
      <c r="AG44" s="1215">
        <v>0</v>
      </c>
      <c r="AH44" s="440" t="s">
        <v>70</v>
      </c>
      <c r="AI44" s="121"/>
      <c r="AJ44" s="1174">
        <v>0</v>
      </c>
      <c r="AK44" s="440" t="s">
        <v>70</v>
      </c>
      <c r="AL44" s="121"/>
      <c r="AM44" s="1174">
        <v>695.34400000000005</v>
      </c>
      <c r="AN44" s="440" t="s">
        <v>258</v>
      </c>
      <c r="AO44" s="121"/>
      <c r="AP44" s="1174">
        <v>0</v>
      </c>
      <c r="AQ44" s="440" t="s">
        <v>70</v>
      </c>
      <c r="AR44" s="121"/>
      <c r="AS44" s="1174">
        <v>0</v>
      </c>
      <c r="AT44" s="440" t="s">
        <v>70</v>
      </c>
      <c r="AU44" s="121"/>
      <c r="AV44" s="1174">
        <v>1263.5709999999999</v>
      </c>
      <c r="AW44" s="440" t="s">
        <v>258</v>
      </c>
      <c r="AX44" s="121"/>
      <c r="AY44" s="1174">
        <v>0</v>
      </c>
      <c r="AZ44" s="440" t="s">
        <v>70</v>
      </c>
      <c r="BA44" s="121"/>
      <c r="BB44" s="1174">
        <v>0</v>
      </c>
      <c r="BC44" s="440" t="s">
        <v>70</v>
      </c>
      <c r="BD44" s="121"/>
      <c r="BE44" s="1174">
        <v>842.15700000000004</v>
      </c>
      <c r="BF44" s="440" t="s">
        <v>258</v>
      </c>
      <c r="BG44" s="121"/>
      <c r="BH44" s="1174">
        <v>0</v>
      </c>
      <c r="BI44" s="440" t="s">
        <v>70</v>
      </c>
      <c r="BJ44" s="121"/>
      <c r="BK44" s="1174">
        <v>1566.9190000000001</v>
      </c>
      <c r="BL44" s="440" t="s">
        <v>258</v>
      </c>
      <c r="BM44" s="121"/>
      <c r="BN44" s="1174">
        <v>0</v>
      </c>
      <c r="BO44" s="440" t="s">
        <v>70</v>
      </c>
      <c r="BP44" s="121"/>
      <c r="BQ44" s="1174">
        <v>0</v>
      </c>
      <c r="BR44" s="440" t="s">
        <v>70</v>
      </c>
      <c r="BS44" s="121"/>
      <c r="BT44" s="1174">
        <v>640.03099999999995</v>
      </c>
      <c r="BU44" s="440" t="s">
        <v>258</v>
      </c>
      <c r="BV44" s="121"/>
      <c r="BW44" s="1174">
        <v>0</v>
      </c>
      <c r="BX44" s="440" t="s">
        <v>70</v>
      </c>
      <c r="BY44" s="121"/>
      <c r="BZ44" s="1174">
        <v>997.23</v>
      </c>
      <c r="CA44" s="440" t="s">
        <v>258</v>
      </c>
      <c r="CB44" s="121"/>
      <c r="CC44" s="488"/>
      <c r="CD44" s="440"/>
      <c r="CE44" s="121"/>
      <c r="CF44" s="488"/>
      <c r="CG44" s="440"/>
      <c r="CH44" s="121"/>
      <c r="CI44" s="488"/>
      <c r="CJ44" s="440"/>
      <c r="CK44" s="121"/>
      <c r="CL44" s="488"/>
      <c r="CM44" s="440"/>
      <c r="CN44" s="121"/>
      <c r="CO44" s="488"/>
      <c r="CP44" s="440"/>
      <c r="CQ44" s="121"/>
      <c r="CR44" s="488"/>
      <c r="CS44" s="440"/>
      <c r="CT44" s="121"/>
      <c r="CU44" s="488"/>
      <c r="CV44" s="440"/>
      <c r="CW44" s="121"/>
      <c r="CX44" s="488"/>
      <c r="CY44" s="440"/>
      <c r="CZ44" s="121"/>
      <c r="DA44" s="488"/>
      <c r="DB44" s="440"/>
      <c r="DC44" s="121"/>
      <c r="DD44" s="488"/>
      <c r="DE44" s="440"/>
      <c r="DF44" s="121"/>
      <c r="DG44" s="488"/>
      <c r="DH44" s="440"/>
      <c r="DI44" s="121"/>
      <c r="DJ44" s="488"/>
      <c r="DK44" s="440"/>
      <c r="DL44" s="121"/>
      <c r="DM44" s="488"/>
      <c r="DN44" s="440"/>
      <c r="DO44" s="121"/>
      <c r="DP44" s="488"/>
      <c r="DQ44" s="440"/>
      <c r="DR44" s="121"/>
      <c r="DS44" s="488"/>
      <c r="DT44" s="440"/>
      <c r="DU44" s="121"/>
      <c r="DV44" s="488"/>
      <c r="DW44" s="440"/>
      <c r="DX44" s="121"/>
      <c r="DY44" s="488"/>
      <c r="DZ44" s="440"/>
      <c r="EA44" s="121"/>
      <c r="EB44" s="488"/>
      <c r="EC44" s="440"/>
      <c r="ED44" s="121"/>
      <c r="EE44" s="488"/>
      <c r="EF44" s="440"/>
      <c r="EG44" s="121"/>
      <c r="EH44" s="488"/>
      <c r="EI44" s="440"/>
      <c r="EJ44" s="121"/>
      <c r="EK44" s="488"/>
      <c r="EL44" s="440"/>
      <c r="EM44" s="121"/>
      <c r="EN44" s="488"/>
      <c r="EO44" s="440"/>
      <c r="EP44" s="121"/>
      <c r="EQ44" s="488"/>
      <c r="ER44" s="440"/>
      <c r="ES44" s="121"/>
      <c r="ET44" s="488"/>
      <c r="EU44" s="440"/>
      <c r="EV44" s="121"/>
      <c r="EW44" s="488"/>
      <c r="EX44" s="440"/>
    </row>
    <row r="45" spans="1:156" s="123" customFormat="1" ht="13" thickBot="1">
      <c r="A45" s="245"/>
      <c r="B45" s="121"/>
      <c r="C45" s="122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Y45" s="121"/>
      <c r="AZ45" s="121"/>
      <c r="BA45" s="121"/>
      <c r="BB45" s="121"/>
      <c r="BC45" s="121"/>
      <c r="BD45" s="121"/>
      <c r="BE45" s="121"/>
      <c r="BF45" s="121"/>
      <c r="BG45" s="121"/>
      <c r="BH45" s="121"/>
      <c r="BI45" s="121"/>
      <c r="BJ45" s="121"/>
      <c r="BK45" s="121"/>
      <c r="BL45" s="121"/>
      <c r="BN45" s="121"/>
      <c r="BO45" s="121"/>
      <c r="BP45" s="121"/>
      <c r="BQ45" s="121"/>
      <c r="BR45" s="121"/>
      <c r="BS45" s="121"/>
      <c r="BT45" s="121"/>
      <c r="BU45" s="121"/>
      <c r="BV45" s="121"/>
      <c r="BW45" s="121"/>
      <c r="BX45" s="121"/>
      <c r="BY45" s="121"/>
      <c r="BZ45" s="121"/>
      <c r="CA45" s="121"/>
      <c r="CC45" s="121"/>
      <c r="CD45" s="121"/>
      <c r="CE45" s="121"/>
      <c r="CF45" s="121"/>
      <c r="CG45" s="121"/>
      <c r="CH45" s="121"/>
      <c r="CI45" s="121"/>
      <c r="CJ45" s="121"/>
      <c r="CK45" s="121"/>
      <c r="CL45" s="121"/>
      <c r="CM45" s="121"/>
      <c r="CN45" s="121"/>
      <c r="CO45" s="121"/>
      <c r="CP45" s="121"/>
      <c r="CR45" s="121"/>
      <c r="CS45" s="121"/>
      <c r="CT45" s="121"/>
      <c r="CU45" s="121"/>
      <c r="CV45" s="121"/>
      <c r="CW45" s="121"/>
      <c r="CX45" s="121"/>
      <c r="CY45" s="121"/>
      <c r="CZ45" s="121"/>
      <c r="DA45" s="121"/>
      <c r="DB45" s="121"/>
      <c r="DC45" s="121"/>
      <c r="DD45" s="121"/>
      <c r="DE45" s="121"/>
      <c r="DG45" s="121"/>
      <c r="DH45" s="121"/>
      <c r="DI45" s="121"/>
      <c r="DJ45" s="121"/>
      <c r="DK45" s="121"/>
      <c r="DL45" s="121"/>
      <c r="DM45" s="121"/>
      <c r="DN45" s="121"/>
      <c r="DO45" s="121"/>
      <c r="DP45" s="121"/>
      <c r="DQ45" s="121"/>
      <c r="DR45" s="121"/>
      <c r="DS45" s="121"/>
      <c r="DT45" s="121"/>
      <c r="DV45" s="121"/>
      <c r="DW45" s="121"/>
      <c r="DX45" s="121"/>
      <c r="DY45" s="121"/>
      <c r="DZ45" s="121"/>
      <c r="EA45" s="121"/>
      <c r="EB45" s="121"/>
      <c r="EC45" s="121"/>
      <c r="ED45" s="121"/>
      <c r="EE45" s="121"/>
      <c r="EF45" s="121"/>
      <c r="EG45" s="121"/>
      <c r="EH45" s="121"/>
      <c r="EI45" s="121"/>
      <c r="EK45" s="121"/>
      <c r="EL45" s="121"/>
      <c r="EM45" s="121"/>
      <c r="EN45" s="121"/>
      <c r="EO45" s="121"/>
      <c r="EP45" s="121"/>
      <c r="EQ45" s="121"/>
      <c r="ER45" s="121"/>
      <c r="ES45" s="121"/>
      <c r="ET45" s="121"/>
      <c r="EU45" s="121"/>
      <c r="EV45" s="121"/>
      <c r="EW45" s="121"/>
      <c r="EX45" s="121"/>
    </row>
    <row r="46" spans="1:156" s="123" customFormat="1" ht="18.5" thickBot="1">
      <c r="A46" s="154"/>
      <c r="B46" s="153" t="s">
        <v>637</v>
      </c>
      <c r="C46" s="152" t="s">
        <v>21</v>
      </c>
      <c r="D46" s="731"/>
      <c r="F46" s="121"/>
      <c r="G46" s="121"/>
      <c r="H46" s="121"/>
      <c r="I46" s="121"/>
      <c r="J46" s="121"/>
      <c r="K46" s="121"/>
      <c r="L46" s="121"/>
      <c r="M46" s="121"/>
      <c r="O46" s="121"/>
      <c r="P46" s="121"/>
      <c r="R46" s="121"/>
      <c r="S46" s="121"/>
      <c r="U46" s="121"/>
      <c r="V46" s="121"/>
      <c r="W46" s="121"/>
      <c r="X46" s="121"/>
      <c r="Y46" s="121"/>
      <c r="Z46" s="121"/>
      <c r="AA46" s="121"/>
      <c r="AB46" s="121"/>
      <c r="AD46" s="121"/>
      <c r="AE46" s="121"/>
      <c r="AG46" s="121"/>
      <c r="AH46" s="121"/>
      <c r="AJ46" s="121"/>
      <c r="AK46" s="121"/>
      <c r="AL46" s="121"/>
      <c r="AM46" s="121"/>
      <c r="AN46" s="121"/>
      <c r="AO46" s="121"/>
      <c r="AP46" s="121"/>
      <c r="AQ46" s="121"/>
      <c r="AS46" s="121"/>
      <c r="AT46" s="121"/>
      <c r="AV46" s="121"/>
      <c r="AW46" s="121"/>
      <c r="AY46" s="121"/>
      <c r="AZ46" s="121"/>
      <c r="BA46" s="121"/>
      <c r="BB46" s="121"/>
      <c r="BC46" s="121"/>
      <c r="BD46" s="121"/>
      <c r="BE46" s="121"/>
      <c r="BF46" s="121"/>
      <c r="BH46" s="121"/>
      <c r="BI46" s="121"/>
      <c r="BK46" s="121"/>
      <c r="BL46" s="121"/>
      <c r="BN46" s="121"/>
      <c r="BO46" s="121"/>
      <c r="BP46" s="121"/>
      <c r="BQ46" s="121"/>
      <c r="BR46" s="121"/>
      <c r="BS46" s="121"/>
      <c r="BT46" s="121"/>
      <c r="BU46" s="121"/>
      <c r="BW46" s="121"/>
      <c r="BX46" s="121"/>
      <c r="BZ46" s="121"/>
      <c r="CA46" s="121"/>
      <c r="CC46" s="121"/>
      <c r="CD46" s="121"/>
      <c r="CE46" s="121"/>
      <c r="CF46" s="121"/>
      <c r="CG46" s="121"/>
      <c r="CH46" s="121"/>
      <c r="CI46" s="121"/>
      <c r="CJ46" s="121"/>
      <c r="CL46" s="121"/>
      <c r="CM46" s="121"/>
      <c r="CO46" s="121"/>
      <c r="CP46" s="121"/>
      <c r="CR46" s="121"/>
      <c r="CS46" s="121"/>
      <c r="CT46" s="121"/>
      <c r="CU46" s="121"/>
      <c r="CV46" s="121"/>
      <c r="CW46" s="121"/>
      <c r="CX46" s="121"/>
      <c r="CY46" s="121"/>
      <c r="DA46" s="121"/>
      <c r="DB46" s="121"/>
      <c r="DD46" s="121"/>
      <c r="DE46" s="121"/>
      <c r="DG46" s="121"/>
      <c r="DH46" s="121"/>
      <c r="DI46" s="121"/>
      <c r="DJ46" s="121"/>
      <c r="DK46" s="121"/>
      <c r="DL46" s="121"/>
      <c r="DM46" s="121"/>
      <c r="DN46" s="121"/>
      <c r="DP46" s="121"/>
      <c r="DQ46" s="121"/>
      <c r="DS46" s="121"/>
      <c r="DT46" s="121"/>
      <c r="DV46" s="121"/>
      <c r="DW46" s="121"/>
      <c r="DX46" s="121"/>
      <c r="DY46" s="121"/>
      <c r="DZ46" s="121"/>
      <c r="EA46" s="121"/>
      <c r="EB46" s="121"/>
      <c r="EC46" s="121"/>
      <c r="EE46" s="121"/>
      <c r="EF46" s="121"/>
      <c r="EH46" s="121"/>
      <c r="EI46" s="121"/>
      <c r="EK46" s="121"/>
      <c r="EL46" s="121"/>
      <c r="EM46" s="121"/>
      <c r="EN46" s="121"/>
      <c r="EO46" s="121"/>
      <c r="EP46" s="121"/>
      <c r="EQ46" s="121"/>
      <c r="ER46" s="121"/>
      <c r="ET46" s="121"/>
      <c r="EU46" s="121"/>
      <c r="EW46" s="121"/>
      <c r="EX46" s="121"/>
    </row>
    <row r="47" spans="1:156" s="123" customFormat="1">
      <c r="A47" s="151" t="s">
        <v>638</v>
      </c>
      <c r="B47" s="732" t="s">
        <v>552</v>
      </c>
      <c r="C47" s="150" t="s">
        <v>632</v>
      </c>
      <c r="D47" s="149" t="s">
        <v>25</v>
      </c>
      <c r="F47" s="1171">
        <v>176.923</v>
      </c>
      <c r="G47" s="439" t="s">
        <v>161</v>
      </c>
      <c r="H47" s="294"/>
      <c r="I47" s="1171">
        <v>140.52199999999999</v>
      </c>
      <c r="J47" s="439" t="s">
        <v>161</v>
      </c>
      <c r="K47" s="294"/>
      <c r="L47" s="1171">
        <v>213.44499999999999</v>
      </c>
      <c r="M47" s="439" t="s">
        <v>161</v>
      </c>
      <c r="N47" s="295"/>
      <c r="O47" s="1171">
        <v>117.443</v>
      </c>
      <c r="P47" s="439" t="s">
        <v>161</v>
      </c>
      <c r="Q47" s="295"/>
      <c r="R47" s="1171">
        <v>176.75</v>
      </c>
      <c r="S47" s="439" t="s">
        <v>161</v>
      </c>
      <c r="T47" s="295"/>
      <c r="U47" s="1171">
        <v>105.625</v>
      </c>
      <c r="V47" s="445" t="s">
        <v>161</v>
      </c>
      <c r="W47" s="294"/>
      <c r="X47" s="1171">
        <v>701.83799999999997</v>
      </c>
      <c r="Y47" s="445" t="s">
        <v>161</v>
      </c>
      <c r="Z47" s="294"/>
      <c r="AA47" s="1171">
        <v>1383.8320000000001</v>
      </c>
      <c r="AB47" s="445" t="s">
        <v>161</v>
      </c>
      <c r="AC47" s="295"/>
      <c r="AD47" s="1171">
        <v>22.076000000000001</v>
      </c>
      <c r="AE47" s="445" t="s">
        <v>161</v>
      </c>
      <c r="AF47" s="295"/>
      <c r="AG47" s="1171">
        <v>183.256</v>
      </c>
      <c r="AH47" s="445" t="s">
        <v>161</v>
      </c>
      <c r="AI47" s="295"/>
      <c r="AJ47" s="1171">
        <v>382.36</v>
      </c>
      <c r="AK47" s="445" t="s">
        <v>161</v>
      </c>
      <c r="AL47" s="294"/>
      <c r="AM47" s="1171">
        <v>29.465</v>
      </c>
      <c r="AN47" s="445" t="s">
        <v>161</v>
      </c>
      <c r="AO47" s="294"/>
      <c r="AP47" s="1171">
        <v>414.94299999999998</v>
      </c>
      <c r="AQ47" s="445" t="s">
        <v>161</v>
      </c>
      <c r="AR47" s="295"/>
      <c r="AS47" s="1171">
        <v>68.308999999999997</v>
      </c>
      <c r="AT47" s="445" t="s">
        <v>161</v>
      </c>
      <c r="AU47" s="295"/>
      <c r="AV47" s="1171">
        <v>281.88900000000001</v>
      </c>
      <c r="AW47" s="445" t="s">
        <v>161</v>
      </c>
      <c r="AX47" s="295"/>
      <c r="AY47" s="1171">
        <v>445.49900000000002</v>
      </c>
      <c r="AZ47" s="445" t="s">
        <v>161</v>
      </c>
      <c r="BA47" s="294"/>
      <c r="BB47" s="1171">
        <v>548.11599999999999</v>
      </c>
      <c r="BC47" s="445" t="s">
        <v>161</v>
      </c>
      <c r="BD47" s="294"/>
      <c r="BE47" s="1171">
        <v>5.2999999999999999E-2</v>
      </c>
      <c r="BF47" s="445" t="s">
        <v>161</v>
      </c>
      <c r="BG47" s="295"/>
      <c r="BH47" s="1171">
        <v>92.832999999999998</v>
      </c>
      <c r="BI47" s="445" t="s">
        <v>161</v>
      </c>
      <c r="BJ47" s="295"/>
      <c r="BK47" s="1171">
        <v>396.47899999999998</v>
      </c>
      <c r="BL47" s="445" t="s">
        <v>161</v>
      </c>
      <c r="BM47" s="295"/>
      <c r="BN47" s="1171">
        <v>117.98099999999999</v>
      </c>
      <c r="BO47" s="445" t="s">
        <v>161</v>
      </c>
      <c r="BP47" s="294"/>
      <c r="BQ47" s="1171">
        <v>707.19299999999998</v>
      </c>
      <c r="BR47" s="445" t="s">
        <v>161</v>
      </c>
      <c r="BS47" s="121"/>
      <c r="BT47" s="1171">
        <v>1683.671</v>
      </c>
      <c r="BU47" s="130" t="s">
        <v>161</v>
      </c>
      <c r="BW47" s="1171">
        <v>585.48</v>
      </c>
      <c r="BX47" s="130" t="s">
        <v>161</v>
      </c>
      <c r="BZ47" s="1171">
        <v>154.238</v>
      </c>
      <c r="CA47" s="130" t="s">
        <v>161</v>
      </c>
      <c r="CC47" s="131"/>
      <c r="CD47" s="130"/>
      <c r="CE47" s="121"/>
      <c r="CF47" s="131"/>
      <c r="CG47" s="130"/>
      <c r="CH47" s="121"/>
      <c r="CI47" s="131"/>
      <c r="CJ47" s="130"/>
      <c r="CL47" s="131"/>
      <c r="CM47" s="130"/>
      <c r="CO47" s="131"/>
      <c r="CP47" s="130"/>
      <c r="CR47" s="131"/>
      <c r="CS47" s="130"/>
      <c r="CT47" s="121"/>
      <c r="CU47" s="131"/>
      <c r="CV47" s="130"/>
      <c r="CW47" s="121"/>
      <c r="CX47" s="131"/>
      <c r="CY47" s="130"/>
      <c r="DA47" s="131"/>
      <c r="DB47" s="130"/>
      <c r="DD47" s="131"/>
      <c r="DE47" s="130"/>
      <c r="DG47" s="131"/>
      <c r="DH47" s="130"/>
      <c r="DI47" s="121"/>
      <c r="DJ47" s="131"/>
      <c r="DK47" s="130"/>
      <c r="DL47" s="121"/>
      <c r="DM47" s="131"/>
      <c r="DN47" s="130"/>
      <c r="DP47" s="131"/>
      <c r="DQ47" s="130"/>
      <c r="DS47" s="131"/>
      <c r="DT47" s="130"/>
      <c r="DV47" s="131"/>
      <c r="DW47" s="130"/>
      <c r="DX47" s="121"/>
      <c r="DY47" s="131"/>
      <c r="DZ47" s="130"/>
      <c r="EA47" s="121"/>
      <c r="EB47" s="131"/>
      <c r="EC47" s="130"/>
      <c r="EE47" s="131"/>
      <c r="EF47" s="130"/>
      <c r="EH47" s="131"/>
      <c r="EI47" s="130"/>
      <c r="EK47" s="131"/>
      <c r="EL47" s="130"/>
      <c r="EM47" s="121"/>
      <c r="EN47" s="131"/>
      <c r="EO47" s="130"/>
      <c r="EP47" s="121"/>
      <c r="EQ47" s="131"/>
      <c r="ER47" s="130"/>
      <c r="ET47" s="131"/>
      <c r="EU47" s="130"/>
      <c r="EW47" s="148"/>
      <c r="EX47" s="147"/>
    </row>
    <row r="48" spans="1:156" s="123" customFormat="1">
      <c r="A48" s="145" t="s">
        <v>639</v>
      </c>
      <c r="B48" s="733" t="s">
        <v>554</v>
      </c>
      <c r="C48" s="144" t="s">
        <v>632</v>
      </c>
      <c r="D48" s="143" t="s">
        <v>25</v>
      </c>
      <c r="F48" s="1172">
        <v>72.623999999999995</v>
      </c>
      <c r="G48" s="437" t="s">
        <v>161</v>
      </c>
      <c r="H48" s="294"/>
      <c r="I48" s="1172">
        <v>42.173000000000002</v>
      </c>
      <c r="J48" s="437" t="s">
        <v>161</v>
      </c>
      <c r="K48" s="294"/>
      <c r="L48" s="1172">
        <v>56.829000000000001</v>
      </c>
      <c r="M48" s="437" t="s">
        <v>161</v>
      </c>
      <c r="N48" s="295"/>
      <c r="O48" s="1172">
        <v>78.11</v>
      </c>
      <c r="P48" s="437" t="s">
        <v>161</v>
      </c>
      <c r="Q48" s="295"/>
      <c r="R48" s="1172">
        <v>55.698</v>
      </c>
      <c r="S48" s="437" t="s">
        <v>161</v>
      </c>
      <c r="T48" s="295"/>
      <c r="U48" s="1172">
        <v>99.435000000000002</v>
      </c>
      <c r="V48" s="442" t="s">
        <v>161</v>
      </c>
      <c r="W48" s="294"/>
      <c r="X48" s="1172">
        <v>62.685000000000002</v>
      </c>
      <c r="Y48" s="442" t="s">
        <v>161</v>
      </c>
      <c r="Z48" s="294"/>
      <c r="AA48" s="1172">
        <v>103.498</v>
      </c>
      <c r="AB48" s="442" t="s">
        <v>161</v>
      </c>
      <c r="AC48" s="295"/>
      <c r="AD48" s="1172">
        <v>74.822000000000003</v>
      </c>
      <c r="AE48" s="442" t="s">
        <v>161</v>
      </c>
      <c r="AF48" s="295"/>
      <c r="AG48" s="1172">
        <v>37.603999999999999</v>
      </c>
      <c r="AH48" s="442" t="s">
        <v>161</v>
      </c>
      <c r="AI48" s="295"/>
      <c r="AJ48" s="1172">
        <v>86.397000000000006</v>
      </c>
      <c r="AK48" s="442" t="s">
        <v>161</v>
      </c>
      <c r="AL48" s="294"/>
      <c r="AM48" s="1172">
        <v>40.628</v>
      </c>
      <c r="AN48" s="442" t="s">
        <v>161</v>
      </c>
      <c r="AO48" s="294"/>
      <c r="AP48" s="1172">
        <v>60.664999999999999</v>
      </c>
      <c r="AQ48" s="442" t="s">
        <v>161</v>
      </c>
      <c r="AR48" s="295"/>
      <c r="AS48" s="1172">
        <v>46.338999999999999</v>
      </c>
      <c r="AT48" s="442" t="s">
        <v>161</v>
      </c>
      <c r="AU48" s="295"/>
      <c r="AV48" s="1172">
        <v>71.59</v>
      </c>
      <c r="AW48" s="442" t="s">
        <v>161</v>
      </c>
      <c r="AX48" s="294"/>
      <c r="AY48" s="1172">
        <v>65.11</v>
      </c>
      <c r="AZ48" s="442" t="s">
        <v>161</v>
      </c>
      <c r="BA48" s="294"/>
      <c r="BB48" s="1172">
        <v>109.348</v>
      </c>
      <c r="BC48" s="442" t="s">
        <v>161</v>
      </c>
      <c r="BD48" s="294"/>
      <c r="BE48" s="1172">
        <v>0</v>
      </c>
      <c r="BF48" s="442" t="s">
        <v>160</v>
      </c>
      <c r="BG48" s="295"/>
      <c r="BH48" s="1172">
        <v>0</v>
      </c>
      <c r="BI48" s="442" t="s">
        <v>160</v>
      </c>
      <c r="BJ48" s="295"/>
      <c r="BK48" s="1172">
        <v>85.558999999999997</v>
      </c>
      <c r="BL48" s="442" t="s">
        <v>161</v>
      </c>
      <c r="BM48" s="294"/>
      <c r="BN48" s="1172">
        <v>1.4319999999999999</v>
      </c>
      <c r="BO48" s="442" t="s">
        <v>161</v>
      </c>
      <c r="BP48" s="294"/>
      <c r="BQ48" s="1172">
        <v>51.652000000000001</v>
      </c>
      <c r="BR48" s="442" t="s">
        <v>161</v>
      </c>
      <c r="BS48" s="121"/>
      <c r="BT48" s="1172">
        <v>80.406000000000006</v>
      </c>
      <c r="BU48" s="141" t="s">
        <v>161</v>
      </c>
      <c r="BW48" s="1172">
        <v>83.802999999999997</v>
      </c>
      <c r="BX48" s="141" t="s">
        <v>161</v>
      </c>
      <c r="BZ48" s="1172">
        <v>57.408000000000001</v>
      </c>
      <c r="CA48" s="141" t="s">
        <v>161</v>
      </c>
      <c r="CB48" s="121"/>
      <c r="CC48" s="142"/>
      <c r="CD48" s="141"/>
      <c r="CE48" s="121"/>
      <c r="CF48" s="142"/>
      <c r="CG48" s="141"/>
      <c r="CH48" s="121"/>
      <c r="CI48" s="142"/>
      <c r="CJ48" s="141"/>
      <c r="CL48" s="142"/>
      <c r="CM48" s="141"/>
      <c r="CO48" s="142"/>
      <c r="CP48" s="141"/>
      <c r="CQ48" s="121"/>
      <c r="CR48" s="142"/>
      <c r="CS48" s="141"/>
      <c r="CT48" s="121"/>
      <c r="CU48" s="142"/>
      <c r="CV48" s="141"/>
      <c r="CW48" s="121"/>
      <c r="CX48" s="142"/>
      <c r="CY48" s="141"/>
      <c r="DA48" s="142"/>
      <c r="DB48" s="141"/>
      <c r="DD48" s="142"/>
      <c r="DE48" s="141"/>
      <c r="DF48" s="121"/>
      <c r="DG48" s="142"/>
      <c r="DH48" s="141"/>
      <c r="DI48" s="121"/>
      <c r="DJ48" s="142"/>
      <c r="DK48" s="141"/>
      <c r="DL48" s="121"/>
      <c r="DM48" s="142"/>
      <c r="DN48" s="141"/>
      <c r="DP48" s="142"/>
      <c r="DQ48" s="141"/>
      <c r="DS48" s="142"/>
      <c r="DT48" s="141"/>
      <c r="DU48" s="121"/>
      <c r="DV48" s="142"/>
      <c r="DW48" s="141"/>
      <c r="DX48" s="121"/>
      <c r="DY48" s="142"/>
      <c r="DZ48" s="141"/>
      <c r="EA48" s="121"/>
      <c r="EB48" s="142"/>
      <c r="EC48" s="141"/>
      <c r="EE48" s="142"/>
      <c r="EF48" s="141"/>
      <c r="EH48" s="142"/>
      <c r="EI48" s="141"/>
      <c r="EJ48" s="121"/>
      <c r="EK48" s="142"/>
      <c r="EL48" s="141"/>
      <c r="EM48" s="121"/>
      <c r="EN48" s="142"/>
      <c r="EO48" s="141"/>
      <c r="EP48" s="121"/>
      <c r="EQ48" s="142"/>
      <c r="ER48" s="141"/>
      <c r="ET48" s="142"/>
      <c r="EU48" s="141"/>
      <c r="EW48" s="140"/>
      <c r="EX48" s="139"/>
    </row>
    <row r="49" spans="1:156" s="123" customFormat="1">
      <c r="A49" s="145" t="s">
        <v>640</v>
      </c>
      <c r="B49" s="733" t="s">
        <v>269</v>
      </c>
      <c r="C49" s="144" t="s">
        <v>632</v>
      </c>
      <c r="D49" s="143" t="s">
        <v>25</v>
      </c>
      <c r="F49" s="1172">
        <v>869.26300000000003</v>
      </c>
      <c r="G49" s="437" t="s">
        <v>161</v>
      </c>
      <c r="H49" s="294"/>
      <c r="I49" s="1172">
        <v>489.35300000000001</v>
      </c>
      <c r="J49" s="437" t="s">
        <v>161</v>
      </c>
      <c r="K49" s="294"/>
      <c r="L49" s="1172">
        <v>489.31</v>
      </c>
      <c r="M49" s="437" t="s">
        <v>161</v>
      </c>
      <c r="N49" s="295"/>
      <c r="O49" s="1172">
        <v>395.34800000000001</v>
      </c>
      <c r="P49" s="437" t="s">
        <v>161</v>
      </c>
      <c r="Q49" s="295"/>
      <c r="R49" s="1172">
        <v>452.90699999999998</v>
      </c>
      <c r="S49" s="437" t="s">
        <v>161</v>
      </c>
      <c r="T49" s="295"/>
      <c r="U49" s="1172">
        <v>449.05</v>
      </c>
      <c r="V49" s="442" t="s">
        <v>161</v>
      </c>
      <c r="W49" s="294"/>
      <c r="X49" s="1172">
        <v>930.3</v>
      </c>
      <c r="Y49" s="442" t="s">
        <v>161</v>
      </c>
      <c r="Z49" s="294"/>
      <c r="AA49" s="1172">
        <v>1931.5820000000001</v>
      </c>
      <c r="AB49" s="442" t="s">
        <v>161</v>
      </c>
      <c r="AC49" s="295"/>
      <c r="AD49" s="1172">
        <v>357.95</v>
      </c>
      <c r="AE49" s="442" t="s">
        <v>161</v>
      </c>
      <c r="AF49" s="295"/>
      <c r="AG49" s="1172">
        <v>562.87</v>
      </c>
      <c r="AH49" s="442" t="s">
        <v>161</v>
      </c>
      <c r="AI49" s="295"/>
      <c r="AJ49" s="1172">
        <v>689.65899999999999</v>
      </c>
      <c r="AK49" s="442" t="s">
        <v>161</v>
      </c>
      <c r="AL49" s="294"/>
      <c r="AM49" s="1172">
        <v>337.49</v>
      </c>
      <c r="AN49" s="442" t="s">
        <v>161</v>
      </c>
      <c r="AO49" s="294"/>
      <c r="AP49" s="1172">
        <v>1029.682</v>
      </c>
      <c r="AQ49" s="442" t="s">
        <v>161</v>
      </c>
      <c r="AR49" s="295"/>
      <c r="AS49" s="1172">
        <v>670.11</v>
      </c>
      <c r="AT49" s="442" t="s">
        <v>161</v>
      </c>
      <c r="AU49" s="295"/>
      <c r="AV49" s="1172">
        <v>478.57600000000002</v>
      </c>
      <c r="AW49" s="442" t="s">
        <v>161</v>
      </c>
      <c r="AX49" s="295"/>
      <c r="AY49" s="1172">
        <v>798.10699999999997</v>
      </c>
      <c r="AZ49" s="442" t="s">
        <v>161</v>
      </c>
      <c r="BA49" s="294"/>
      <c r="BB49" s="1172">
        <v>885.50900000000001</v>
      </c>
      <c r="BC49" s="442" t="s">
        <v>161</v>
      </c>
      <c r="BD49" s="294"/>
      <c r="BE49" s="1172">
        <v>873.94500000000005</v>
      </c>
      <c r="BF49" s="442" t="s">
        <v>161</v>
      </c>
      <c r="BG49" s="295"/>
      <c r="BH49" s="1172">
        <v>227.47200000000001</v>
      </c>
      <c r="BI49" s="442" t="s">
        <v>161</v>
      </c>
      <c r="BJ49" s="295"/>
      <c r="BK49" s="1172">
        <v>671.61900000000003</v>
      </c>
      <c r="BL49" s="442" t="s">
        <v>161</v>
      </c>
      <c r="BM49" s="295"/>
      <c r="BN49" s="1172">
        <v>265.786</v>
      </c>
      <c r="BO49" s="442" t="s">
        <v>161</v>
      </c>
      <c r="BP49" s="294"/>
      <c r="BQ49" s="1172">
        <v>1113.2339999999999</v>
      </c>
      <c r="BR49" s="442" t="s">
        <v>161</v>
      </c>
      <c r="BS49" s="121"/>
      <c r="BT49" s="1172">
        <v>2801.4830000000002</v>
      </c>
      <c r="BU49" s="141" t="s">
        <v>161</v>
      </c>
      <c r="BW49" s="1172">
        <v>1005.575</v>
      </c>
      <c r="BX49" s="141" t="s">
        <v>161</v>
      </c>
      <c r="BZ49" s="1172">
        <v>559.59799999999996</v>
      </c>
      <c r="CA49" s="141" t="s">
        <v>161</v>
      </c>
      <c r="CC49" s="146"/>
      <c r="CD49" s="141"/>
      <c r="CE49" s="121"/>
      <c r="CF49" s="146"/>
      <c r="CG49" s="141"/>
      <c r="CH49" s="121"/>
      <c r="CI49" s="146"/>
      <c r="CJ49" s="141"/>
      <c r="CL49" s="146"/>
      <c r="CM49" s="141"/>
      <c r="CO49" s="146"/>
      <c r="CP49" s="141"/>
      <c r="CR49" s="146"/>
      <c r="CS49" s="141"/>
      <c r="CT49" s="121"/>
      <c r="CU49" s="146"/>
      <c r="CV49" s="141"/>
      <c r="CW49" s="121"/>
      <c r="CX49" s="146"/>
      <c r="CY49" s="141"/>
      <c r="DA49" s="146"/>
      <c r="DB49" s="141"/>
      <c r="DD49" s="146"/>
      <c r="DE49" s="141"/>
      <c r="DG49" s="146"/>
      <c r="DH49" s="141"/>
      <c r="DI49" s="121"/>
      <c r="DJ49" s="146"/>
      <c r="DK49" s="141"/>
      <c r="DL49" s="121"/>
      <c r="DM49" s="146"/>
      <c r="DN49" s="141"/>
      <c r="DP49" s="146"/>
      <c r="DQ49" s="141"/>
      <c r="DS49" s="146"/>
      <c r="DT49" s="141"/>
      <c r="DV49" s="146"/>
      <c r="DW49" s="141"/>
      <c r="DX49" s="121"/>
      <c r="DY49" s="146"/>
      <c r="DZ49" s="141"/>
      <c r="EA49" s="121"/>
      <c r="EB49" s="146"/>
      <c r="EC49" s="141"/>
      <c r="EE49" s="146"/>
      <c r="EF49" s="141"/>
      <c r="EH49" s="146"/>
      <c r="EI49" s="141"/>
      <c r="EK49" s="146"/>
      <c r="EL49" s="141"/>
      <c r="EM49" s="121"/>
      <c r="EN49" s="146"/>
      <c r="EO49" s="141"/>
      <c r="EP49" s="121"/>
      <c r="EQ49" s="146"/>
      <c r="ER49" s="141"/>
      <c r="ET49" s="146"/>
      <c r="EU49" s="141"/>
      <c r="EW49" s="146"/>
      <c r="EX49" s="139"/>
    </row>
    <row r="50" spans="1:156" s="123" customFormat="1">
      <c r="A50" s="145" t="s">
        <v>641</v>
      </c>
      <c r="B50" s="733" t="s">
        <v>549</v>
      </c>
      <c r="C50" s="144" t="s">
        <v>632</v>
      </c>
      <c r="D50" s="143" t="s">
        <v>25</v>
      </c>
      <c r="F50" s="1172">
        <v>94.087000000000003</v>
      </c>
      <c r="G50" s="437" t="s">
        <v>161</v>
      </c>
      <c r="H50" s="294"/>
      <c r="I50" s="1172">
        <v>119.489</v>
      </c>
      <c r="J50" s="437" t="s">
        <v>161</v>
      </c>
      <c r="K50" s="294"/>
      <c r="L50" s="1172">
        <v>89.509</v>
      </c>
      <c r="M50" s="437" t="s">
        <v>161</v>
      </c>
      <c r="N50" s="295"/>
      <c r="O50" s="1172">
        <v>88.483000000000004</v>
      </c>
      <c r="P50" s="437" t="s">
        <v>161</v>
      </c>
      <c r="Q50" s="295"/>
      <c r="R50" s="1172">
        <v>73.138999999999996</v>
      </c>
      <c r="S50" s="437" t="s">
        <v>161</v>
      </c>
      <c r="T50" s="295"/>
      <c r="U50" s="1172">
        <v>87.325999999999993</v>
      </c>
      <c r="V50" s="442" t="s">
        <v>161</v>
      </c>
      <c r="W50" s="294"/>
      <c r="X50" s="1172">
        <v>72.864000000000004</v>
      </c>
      <c r="Y50" s="442" t="s">
        <v>161</v>
      </c>
      <c r="Z50" s="294"/>
      <c r="AA50" s="1172">
        <v>147.16300000000001</v>
      </c>
      <c r="AB50" s="442" t="s">
        <v>161</v>
      </c>
      <c r="AC50" s="295"/>
      <c r="AD50" s="1172">
        <v>78.424999999999997</v>
      </c>
      <c r="AE50" s="442" t="s">
        <v>161</v>
      </c>
      <c r="AF50" s="295"/>
      <c r="AG50" s="1172">
        <v>75.566000000000003</v>
      </c>
      <c r="AH50" s="442" t="s">
        <v>161</v>
      </c>
      <c r="AI50" s="295"/>
      <c r="AJ50" s="1172">
        <v>88.010999999999996</v>
      </c>
      <c r="AK50" s="442" t="s">
        <v>161</v>
      </c>
      <c r="AL50" s="294"/>
      <c r="AM50" s="1172">
        <v>21.675999999999998</v>
      </c>
      <c r="AN50" s="442" t="s">
        <v>161</v>
      </c>
      <c r="AO50" s="294"/>
      <c r="AP50" s="1172">
        <v>169.58199999999999</v>
      </c>
      <c r="AQ50" s="442" t="s">
        <v>161</v>
      </c>
      <c r="AR50" s="295"/>
      <c r="AS50" s="1172">
        <v>34.677</v>
      </c>
      <c r="AT50" s="442" t="s">
        <v>161</v>
      </c>
      <c r="AU50" s="295"/>
      <c r="AV50" s="1172">
        <v>20.524999999999999</v>
      </c>
      <c r="AW50" s="442" t="s">
        <v>161</v>
      </c>
      <c r="AX50" s="295"/>
      <c r="AY50" s="1172">
        <v>62.853999999999999</v>
      </c>
      <c r="AZ50" s="442" t="s">
        <v>161</v>
      </c>
      <c r="BA50" s="294"/>
      <c r="BB50" s="1172">
        <v>142.20099999999999</v>
      </c>
      <c r="BC50" s="442" t="s">
        <v>161</v>
      </c>
      <c r="BD50" s="294"/>
      <c r="BE50" s="1172">
        <v>18.73</v>
      </c>
      <c r="BF50" s="442" t="s">
        <v>161</v>
      </c>
      <c r="BG50" s="295"/>
      <c r="BH50" s="1172">
        <v>0</v>
      </c>
      <c r="BI50" s="442" t="s">
        <v>160</v>
      </c>
      <c r="BJ50" s="295"/>
      <c r="BK50" s="1172">
        <v>75.983000000000004</v>
      </c>
      <c r="BL50" s="442" t="s">
        <v>161</v>
      </c>
      <c r="BM50" s="295"/>
      <c r="BN50" s="1172">
        <v>0</v>
      </c>
      <c r="BO50" s="442" t="s">
        <v>160</v>
      </c>
      <c r="BP50" s="294"/>
      <c r="BQ50" s="1172">
        <v>164.709</v>
      </c>
      <c r="BR50" s="442" t="s">
        <v>161</v>
      </c>
      <c r="BS50" s="121"/>
      <c r="BT50" s="1172">
        <v>507.96499999999997</v>
      </c>
      <c r="BU50" s="141" t="s">
        <v>161</v>
      </c>
      <c r="BW50" s="1172">
        <v>131.11500000000001</v>
      </c>
      <c r="BX50" s="141" t="s">
        <v>161</v>
      </c>
      <c r="BZ50" s="1172">
        <v>39.716999999999999</v>
      </c>
      <c r="CA50" s="141" t="s">
        <v>161</v>
      </c>
      <c r="CC50" s="142"/>
      <c r="CD50" s="141"/>
      <c r="CE50" s="121"/>
      <c r="CF50" s="142"/>
      <c r="CG50" s="141"/>
      <c r="CH50" s="121"/>
      <c r="CI50" s="142"/>
      <c r="CJ50" s="141"/>
      <c r="CL50" s="142"/>
      <c r="CM50" s="141"/>
      <c r="CO50" s="142"/>
      <c r="CP50" s="141"/>
      <c r="CR50" s="142"/>
      <c r="CS50" s="141"/>
      <c r="CT50" s="121"/>
      <c r="CU50" s="142"/>
      <c r="CV50" s="141"/>
      <c r="CW50" s="121"/>
      <c r="CX50" s="142"/>
      <c r="CY50" s="141"/>
      <c r="DA50" s="142"/>
      <c r="DB50" s="141"/>
      <c r="DD50" s="142"/>
      <c r="DE50" s="141"/>
      <c r="DG50" s="142"/>
      <c r="DH50" s="141"/>
      <c r="DI50" s="121"/>
      <c r="DJ50" s="142"/>
      <c r="DK50" s="141"/>
      <c r="DL50" s="121"/>
      <c r="DM50" s="142"/>
      <c r="DN50" s="141"/>
      <c r="DP50" s="142"/>
      <c r="DQ50" s="141"/>
      <c r="DS50" s="142"/>
      <c r="DT50" s="141"/>
      <c r="DV50" s="142"/>
      <c r="DW50" s="141"/>
      <c r="DX50" s="121"/>
      <c r="DY50" s="142"/>
      <c r="DZ50" s="141"/>
      <c r="EA50" s="121"/>
      <c r="EB50" s="142"/>
      <c r="EC50" s="141"/>
      <c r="EE50" s="142"/>
      <c r="EF50" s="141"/>
      <c r="EH50" s="142"/>
      <c r="EI50" s="141"/>
      <c r="EK50" s="142"/>
      <c r="EL50" s="141"/>
      <c r="EM50" s="121"/>
      <c r="EN50" s="142"/>
      <c r="EO50" s="141"/>
      <c r="EP50" s="121"/>
      <c r="EQ50" s="142"/>
      <c r="ER50" s="141"/>
      <c r="ET50" s="142"/>
      <c r="EU50" s="141"/>
      <c r="EW50" s="140"/>
      <c r="EX50" s="139"/>
    </row>
    <row r="51" spans="1:156" ht="13" thickBot="1">
      <c r="A51" s="129" t="s">
        <v>642</v>
      </c>
      <c r="B51" s="734" t="s">
        <v>273</v>
      </c>
      <c r="C51" s="128" t="s">
        <v>632</v>
      </c>
      <c r="D51" s="127" t="s">
        <v>164</v>
      </c>
      <c r="E51" s="123"/>
      <c r="F51" s="1173">
        <f>F49+F50</f>
        <v>963.35</v>
      </c>
      <c r="G51" s="136" t="s">
        <v>161</v>
      </c>
      <c r="H51" s="294"/>
      <c r="I51" s="1173">
        <f>I49+I50</f>
        <v>608.84199999999998</v>
      </c>
      <c r="J51" s="136" t="s">
        <v>161</v>
      </c>
      <c r="L51" s="1173">
        <f>L49+L50</f>
        <v>578.81899999999996</v>
      </c>
      <c r="M51" s="136" t="s">
        <v>161</v>
      </c>
      <c r="N51" s="123"/>
      <c r="O51" s="1173">
        <f>O49+O50</f>
        <v>483.83100000000002</v>
      </c>
      <c r="P51" s="136" t="s">
        <v>161</v>
      </c>
      <c r="Q51" s="123"/>
      <c r="R51" s="1173">
        <f>R49+R50</f>
        <v>526.04599999999994</v>
      </c>
      <c r="S51" s="136" t="s">
        <v>161</v>
      </c>
      <c r="T51" s="123"/>
      <c r="U51" s="1173">
        <f>U49+U50</f>
        <v>536.37599999999998</v>
      </c>
      <c r="V51" s="136" t="s">
        <v>161</v>
      </c>
      <c r="X51" s="1173">
        <f>X49+X50</f>
        <v>1003.164</v>
      </c>
      <c r="Y51" s="136" t="s">
        <v>161</v>
      </c>
      <c r="AA51" s="1173">
        <f>AA49+AA50</f>
        <v>2078.7449999999999</v>
      </c>
      <c r="AB51" s="136" t="s">
        <v>161</v>
      </c>
      <c r="AC51" s="123"/>
      <c r="AD51" s="1173">
        <f>AD49+AD50</f>
        <v>436.375</v>
      </c>
      <c r="AE51" s="136" t="s">
        <v>161</v>
      </c>
      <c r="AF51" s="123"/>
      <c r="AG51" s="1173">
        <f>AG49+AG50</f>
        <v>638.43600000000004</v>
      </c>
      <c r="AH51" s="136" t="s">
        <v>161</v>
      </c>
      <c r="AJ51" s="1173">
        <f>AJ49+AJ50</f>
        <v>777.67</v>
      </c>
      <c r="AK51" s="136" t="s">
        <v>161</v>
      </c>
      <c r="AM51" s="1173">
        <f>AM49+AM50</f>
        <v>359.166</v>
      </c>
      <c r="AN51" s="136" t="s">
        <v>161</v>
      </c>
      <c r="AP51" s="1173">
        <f>AP49+AP50</f>
        <v>1199.2640000000001</v>
      </c>
      <c r="AQ51" s="136" t="s">
        <v>161</v>
      </c>
      <c r="AR51" s="123"/>
      <c r="AS51" s="1173">
        <v>704.78700000000003</v>
      </c>
      <c r="AT51" s="136" t="s">
        <v>161</v>
      </c>
      <c r="AU51" s="123"/>
      <c r="AV51" s="1173">
        <v>499.101</v>
      </c>
      <c r="AW51" s="136" t="s">
        <v>161</v>
      </c>
      <c r="AX51" s="123"/>
      <c r="AY51" s="1173">
        <v>860.96100000000001</v>
      </c>
      <c r="AZ51" s="136" t="s">
        <v>161</v>
      </c>
      <c r="BB51" s="1173">
        <v>1027.71</v>
      </c>
      <c r="BC51" s="136" t="s">
        <v>161</v>
      </c>
      <c r="BE51" s="1173">
        <v>892.67500000000007</v>
      </c>
      <c r="BF51" s="136" t="s">
        <v>161</v>
      </c>
      <c r="BG51" s="123"/>
      <c r="BH51" s="1173">
        <v>227.47200000000001</v>
      </c>
      <c r="BI51" s="136" t="s">
        <v>161</v>
      </c>
      <c r="BJ51" s="123"/>
      <c r="BK51" s="1173">
        <v>747.60200000000009</v>
      </c>
      <c r="BL51" s="136" t="s">
        <v>161</v>
      </c>
      <c r="BM51" s="123"/>
      <c r="BN51" s="1173">
        <v>265.786</v>
      </c>
      <c r="BO51" s="136" t="s">
        <v>161</v>
      </c>
      <c r="BQ51" s="1173">
        <v>1277.943</v>
      </c>
      <c r="BR51" s="136" t="s">
        <v>161</v>
      </c>
      <c r="BT51" s="1173">
        <f>BT49+BT50</f>
        <v>3309.4480000000003</v>
      </c>
      <c r="BU51" s="136" t="s">
        <v>161</v>
      </c>
      <c r="BV51" s="123"/>
      <c r="BW51" s="1173">
        <f>BW49+BW50</f>
        <v>1136.69</v>
      </c>
      <c r="BX51" s="136" t="s">
        <v>161</v>
      </c>
      <c r="BY51" s="123"/>
      <c r="BZ51" s="1173">
        <f>BZ49+BZ50</f>
        <v>599.31499999999994</v>
      </c>
      <c r="CA51" s="136" t="s">
        <v>161</v>
      </c>
      <c r="CB51" s="123"/>
      <c r="CC51" s="138">
        <f>CC49+CC50</f>
        <v>0</v>
      </c>
      <c r="CD51" s="125"/>
      <c r="CF51" s="138">
        <f>CF49+CF50</f>
        <v>0</v>
      </c>
      <c r="CG51" s="125"/>
      <c r="CI51" s="138">
        <f>CI49+CI50</f>
        <v>0</v>
      </c>
      <c r="CJ51" s="125"/>
      <c r="CK51" s="123"/>
      <c r="CL51" s="138">
        <f>CL49+CL50</f>
        <v>0</v>
      </c>
      <c r="CM51" s="125"/>
      <c r="CN51" s="123"/>
      <c r="CO51" s="138">
        <f>CO49+CO50</f>
        <v>0</v>
      </c>
      <c r="CP51" s="125"/>
      <c r="CQ51" s="123"/>
      <c r="CR51" s="138">
        <f>CR49+CR50</f>
        <v>0</v>
      </c>
      <c r="CS51" s="125"/>
      <c r="CU51" s="138">
        <f>CU49+CU50</f>
        <v>0</v>
      </c>
      <c r="CV51" s="125"/>
      <c r="CX51" s="138">
        <f>CX49+CX50</f>
        <v>0</v>
      </c>
      <c r="CY51" s="125"/>
      <c r="CZ51" s="123"/>
      <c r="DA51" s="138">
        <f>DA49+DA50</f>
        <v>0</v>
      </c>
      <c r="DB51" s="125"/>
      <c r="DC51" s="123"/>
      <c r="DD51" s="138">
        <f>DD49+DD50</f>
        <v>0</v>
      </c>
      <c r="DE51" s="125"/>
      <c r="DF51" s="123"/>
      <c r="DG51" s="138">
        <f>DG49+DG50</f>
        <v>0</v>
      </c>
      <c r="DH51" s="125"/>
      <c r="DJ51" s="138">
        <f>DJ49+DJ50</f>
        <v>0</v>
      </c>
      <c r="DK51" s="125"/>
      <c r="DM51" s="138">
        <f>DM49+DM50</f>
        <v>0</v>
      </c>
      <c r="DN51" s="125"/>
      <c r="DO51" s="123"/>
      <c r="DP51" s="138">
        <f>DP49+DP50</f>
        <v>0</v>
      </c>
      <c r="DQ51" s="125"/>
      <c r="DR51" s="123"/>
      <c r="DS51" s="138">
        <f>DS49+DS50</f>
        <v>0</v>
      </c>
      <c r="DT51" s="125"/>
      <c r="DU51" s="123"/>
      <c r="DV51" s="138">
        <f>DV49+DV50</f>
        <v>0</v>
      </c>
      <c r="DW51" s="125"/>
      <c r="DY51" s="138">
        <f>DY49+DY50</f>
        <v>0</v>
      </c>
      <c r="DZ51" s="125"/>
      <c r="EB51" s="138">
        <f>EB49+EB50</f>
        <v>0</v>
      </c>
      <c r="EC51" s="125"/>
      <c r="ED51" s="123"/>
      <c r="EE51" s="138">
        <f>EE49+EE50</f>
        <v>0</v>
      </c>
      <c r="EF51" s="125"/>
      <c r="EG51" s="123"/>
      <c r="EH51" s="138">
        <f>EH49+EH50</f>
        <v>0</v>
      </c>
      <c r="EI51" s="125"/>
      <c r="EJ51" s="123"/>
      <c r="EK51" s="138">
        <f>EK49+EK50</f>
        <v>0</v>
      </c>
      <c r="EL51" s="125"/>
      <c r="EN51" s="138">
        <f>EN49+EN50</f>
        <v>0</v>
      </c>
      <c r="EO51" s="125"/>
      <c r="EQ51" s="138">
        <f>EQ49+EQ50</f>
        <v>0</v>
      </c>
      <c r="ER51" s="125"/>
      <c r="ES51" s="123"/>
      <c r="ET51" s="138">
        <f>ET49+ET50</f>
        <v>0</v>
      </c>
      <c r="EU51" s="125"/>
      <c r="EV51" s="123"/>
      <c r="EW51" s="137">
        <f>EW49+EW50</f>
        <v>0</v>
      </c>
      <c r="EX51" s="136"/>
      <c r="EZ51" s="123"/>
    </row>
    <row r="52" spans="1:156" s="123" customFormat="1" ht="13" thickBot="1">
      <c r="A52" s="245"/>
      <c r="B52" s="121"/>
      <c r="C52" s="122"/>
      <c r="D52" s="121"/>
      <c r="E52" s="121"/>
      <c r="F52" s="135"/>
      <c r="G52" s="121"/>
      <c r="H52" s="121"/>
      <c r="I52" s="135"/>
      <c r="J52" s="121"/>
      <c r="K52" s="121"/>
      <c r="L52" s="135"/>
      <c r="M52" s="121"/>
      <c r="N52" s="121"/>
      <c r="O52" s="135"/>
      <c r="P52" s="121"/>
      <c r="Q52" s="121"/>
      <c r="R52" s="135"/>
      <c r="S52" s="121"/>
      <c r="T52" s="121"/>
      <c r="U52" s="135"/>
      <c r="V52" s="121"/>
      <c r="W52" s="121"/>
      <c r="X52" s="135"/>
      <c r="Y52" s="121"/>
      <c r="Z52" s="121"/>
      <c r="AA52" s="135"/>
      <c r="AB52" s="121"/>
      <c r="AC52" s="121"/>
      <c r="AD52" s="135"/>
      <c r="AE52" s="121"/>
      <c r="AF52" s="121"/>
      <c r="AG52" s="135"/>
      <c r="AH52" s="121"/>
      <c r="AJ52" s="135"/>
      <c r="AK52" s="121"/>
      <c r="AL52" s="121"/>
      <c r="AM52" s="135"/>
      <c r="AN52" s="121"/>
      <c r="AO52" s="121"/>
      <c r="AP52" s="135"/>
      <c r="AQ52" s="121"/>
      <c r="AR52" s="121"/>
      <c r="AS52" s="135"/>
      <c r="AT52" s="121"/>
      <c r="AU52" s="121"/>
      <c r="AV52" s="135"/>
      <c r="AW52" s="121"/>
      <c r="AY52" s="135"/>
      <c r="AZ52" s="121"/>
      <c r="BA52" s="121"/>
      <c r="BB52" s="135"/>
      <c r="BC52" s="121"/>
      <c r="BD52" s="121"/>
      <c r="BE52" s="135"/>
      <c r="BF52" s="121"/>
      <c r="BG52" s="121"/>
      <c r="BH52" s="135"/>
      <c r="BI52" s="121"/>
      <c r="BJ52" s="121"/>
      <c r="BK52" s="135"/>
      <c r="BL52" s="121"/>
      <c r="BN52" s="135"/>
      <c r="BO52" s="121"/>
      <c r="BP52" s="121"/>
      <c r="BQ52" s="135"/>
      <c r="BR52" s="121"/>
      <c r="BS52" s="121"/>
      <c r="BT52" s="135"/>
      <c r="BU52" s="121"/>
      <c r="BV52" s="121"/>
      <c r="BW52" s="135"/>
      <c r="BX52" s="121"/>
      <c r="BY52" s="121"/>
      <c r="BZ52" s="135"/>
      <c r="CA52" s="121"/>
      <c r="CC52" s="135"/>
      <c r="CD52" s="121"/>
      <c r="CE52" s="121"/>
      <c r="CF52" s="135"/>
      <c r="CG52" s="121"/>
      <c r="CH52" s="121"/>
      <c r="CI52" s="135"/>
      <c r="CJ52" s="121"/>
      <c r="CK52" s="121"/>
      <c r="CL52" s="135"/>
      <c r="CM52" s="121"/>
      <c r="CN52" s="121"/>
      <c r="CO52" s="135"/>
      <c r="CP52" s="121"/>
      <c r="CR52" s="135"/>
      <c r="CS52" s="121"/>
      <c r="CT52" s="121"/>
      <c r="CU52" s="135"/>
      <c r="CV52" s="121"/>
      <c r="CW52" s="121"/>
      <c r="CX52" s="135"/>
      <c r="CY52" s="121"/>
      <c r="CZ52" s="121"/>
      <c r="DA52" s="135"/>
      <c r="DB52" s="121"/>
      <c r="DC52" s="121"/>
      <c r="DD52" s="135"/>
      <c r="DE52" s="121"/>
      <c r="DG52" s="135"/>
      <c r="DH52" s="121"/>
      <c r="DI52" s="121"/>
      <c r="DJ52" s="135"/>
      <c r="DK52" s="121"/>
      <c r="DL52" s="121"/>
      <c r="DM52" s="135"/>
      <c r="DN52" s="121"/>
      <c r="DO52" s="121"/>
      <c r="DP52" s="135"/>
      <c r="DQ52" s="121"/>
      <c r="DR52" s="121"/>
      <c r="DS52" s="135"/>
      <c r="DT52" s="121"/>
      <c r="DV52" s="135"/>
      <c r="DW52" s="121"/>
      <c r="DX52" s="121"/>
      <c r="DY52" s="135"/>
      <c r="DZ52" s="121"/>
      <c r="EA52" s="121"/>
      <c r="EB52" s="135"/>
      <c r="EC52" s="121"/>
      <c r="ED52" s="121"/>
      <c r="EE52" s="135"/>
      <c r="EF52" s="121"/>
      <c r="EG52" s="121"/>
      <c r="EH52" s="135"/>
      <c r="EI52" s="121"/>
      <c r="EK52" s="135"/>
      <c r="EL52" s="121"/>
      <c r="EM52" s="121"/>
      <c r="EN52" s="135"/>
      <c r="EO52" s="121"/>
      <c r="EP52" s="121"/>
      <c r="EQ52" s="135"/>
      <c r="ER52" s="121"/>
      <c r="ES52" s="121"/>
      <c r="ET52" s="135"/>
      <c r="EU52" s="121"/>
      <c r="EV52" s="121"/>
      <c r="EW52" s="135"/>
      <c r="EX52" s="121"/>
    </row>
    <row r="53" spans="1:156" s="123" customFormat="1">
      <c r="A53" s="953" t="s">
        <v>643</v>
      </c>
      <c r="B53" s="954" t="s">
        <v>644</v>
      </c>
      <c r="C53" s="955" t="s">
        <v>632</v>
      </c>
      <c r="D53" s="956" t="s">
        <v>25</v>
      </c>
      <c r="F53" s="1175">
        <v>6.1379999999999999</v>
      </c>
      <c r="G53" s="958" t="s">
        <v>161</v>
      </c>
      <c r="H53" s="294"/>
      <c r="I53" s="957">
        <v>0</v>
      </c>
      <c r="J53" s="958" t="s">
        <v>160</v>
      </c>
      <c r="K53" s="294"/>
      <c r="L53" s="957">
        <v>0</v>
      </c>
      <c r="M53" s="958" t="s">
        <v>160</v>
      </c>
      <c r="N53" s="295"/>
      <c r="O53" s="1175">
        <v>106.60899999999999</v>
      </c>
      <c r="P53" s="958" t="s">
        <v>161</v>
      </c>
      <c r="Q53" s="295"/>
      <c r="R53" s="957">
        <v>0</v>
      </c>
      <c r="S53" s="958" t="s">
        <v>160</v>
      </c>
      <c r="T53" s="295"/>
      <c r="U53" s="957">
        <v>0</v>
      </c>
      <c r="V53" s="958" t="s">
        <v>160</v>
      </c>
      <c r="W53" s="294"/>
      <c r="X53" s="957">
        <v>0</v>
      </c>
      <c r="Y53" s="958" t="s">
        <v>160</v>
      </c>
      <c r="Z53" s="294"/>
      <c r="AA53" s="1175">
        <v>415.15</v>
      </c>
      <c r="AB53" s="958" t="s">
        <v>161</v>
      </c>
      <c r="AC53" s="295"/>
      <c r="AD53" s="1175">
        <v>37.887999999999998</v>
      </c>
      <c r="AE53" s="958" t="s">
        <v>161</v>
      </c>
      <c r="AF53" s="295"/>
      <c r="AG53" s="957">
        <v>0</v>
      </c>
      <c r="AH53" s="958" t="s">
        <v>160</v>
      </c>
      <c r="AI53" s="295"/>
      <c r="AJ53" s="957">
        <v>0</v>
      </c>
      <c r="AK53" s="958" t="s">
        <v>160</v>
      </c>
      <c r="AL53" s="294"/>
      <c r="AM53" s="957">
        <v>0</v>
      </c>
      <c r="AN53" s="958" t="s">
        <v>160</v>
      </c>
      <c r="AO53" s="294"/>
      <c r="AP53" s="957">
        <v>0</v>
      </c>
      <c r="AQ53" s="958" t="s">
        <v>160</v>
      </c>
      <c r="AR53" s="295"/>
      <c r="AS53" s="957">
        <v>0</v>
      </c>
      <c r="AT53" s="958" t="s">
        <v>160</v>
      </c>
      <c r="AU53" s="295"/>
      <c r="AV53" s="957">
        <v>0</v>
      </c>
      <c r="AW53" s="958" t="s">
        <v>160</v>
      </c>
      <c r="AX53" s="295"/>
      <c r="AY53" s="1175">
        <v>111.375</v>
      </c>
      <c r="AZ53" s="958" t="s">
        <v>161</v>
      </c>
      <c r="BA53" s="294"/>
      <c r="BB53" s="1175">
        <v>166.87899999999999</v>
      </c>
      <c r="BC53" s="958" t="s">
        <v>161</v>
      </c>
      <c r="BD53" s="294"/>
      <c r="BE53" s="957">
        <v>0</v>
      </c>
      <c r="BF53" s="958" t="s">
        <v>160</v>
      </c>
      <c r="BG53" s="295"/>
      <c r="BH53" s="957">
        <v>0</v>
      </c>
      <c r="BI53" s="958" t="s">
        <v>160</v>
      </c>
      <c r="BJ53" s="295"/>
      <c r="BK53" s="1177">
        <v>154.54499999999999</v>
      </c>
      <c r="BL53" s="958" t="s">
        <v>160</v>
      </c>
      <c r="BM53" s="295"/>
      <c r="BN53" s="957">
        <v>0</v>
      </c>
      <c r="BO53" s="958" t="s">
        <v>161</v>
      </c>
      <c r="BP53" s="294"/>
      <c r="BQ53" s="957">
        <v>0</v>
      </c>
      <c r="BR53" s="958" t="s">
        <v>160</v>
      </c>
      <c r="BS53" s="121"/>
      <c r="BT53" s="1175">
        <v>505.101</v>
      </c>
      <c r="BU53" s="958" t="s">
        <v>161</v>
      </c>
      <c r="BW53" s="1176">
        <v>176.28299999999999</v>
      </c>
      <c r="BX53" s="984" t="s">
        <v>161</v>
      </c>
      <c r="BZ53" s="1176">
        <v>22.356999999999999</v>
      </c>
      <c r="CA53" s="984" t="s">
        <v>161</v>
      </c>
      <c r="CC53" s="983"/>
      <c r="CD53" s="984"/>
      <c r="CE53" s="121"/>
      <c r="CF53" s="983"/>
      <c r="CG53" s="984"/>
      <c r="CH53" s="121"/>
      <c r="CI53" s="983"/>
      <c r="CJ53" s="984"/>
      <c r="CL53" s="983"/>
      <c r="CM53" s="984"/>
      <c r="CO53" s="983"/>
      <c r="CP53" s="984"/>
      <c r="CR53" s="983"/>
      <c r="CS53" s="984"/>
      <c r="CT53" s="121"/>
      <c r="CU53" s="983"/>
      <c r="CV53" s="984"/>
      <c r="CW53" s="121"/>
      <c r="CX53" s="983"/>
      <c r="CY53" s="984"/>
      <c r="DA53" s="983"/>
      <c r="DB53" s="984"/>
      <c r="DD53" s="983"/>
      <c r="DE53" s="984"/>
      <c r="DG53" s="983"/>
      <c r="DH53" s="984"/>
      <c r="DI53" s="121"/>
      <c r="DJ53" s="983"/>
      <c r="DK53" s="984"/>
      <c r="DL53" s="121"/>
      <c r="DM53" s="983"/>
      <c r="DN53" s="984"/>
      <c r="DP53" s="983"/>
      <c r="DQ53" s="984"/>
      <c r="DS53" s="983"/>
      <c r="DT53" s="984"/>
      <c r="DV53" s="983"/>
      <c r="DW53" s="984"/>
      <c r="DX53" s="121"/>
      <c r="DY53" s="983"/>
      <c r="DZ53" s="984"/>
      <c r="EA53" s="121"/>
      <c r="EB53" s="983"/>
      <c r="EC53" s="984"/>
      <c r="EE53" s="983"/>
      <c r="EF53" s="984"/>
      <c r="EH53" s="983"/>
      <c r="EI53" s="984"/>
      <c r="EK53" s="983"/>
      <c r="EL53" s="984"/>
      <c r="EM53" s="121"/>
      <c r="EN53" s="983"/>
      <c r="EO53" s="984"/>
      <c r="EP53" s="121"/>
      <c r="EQ53" s="983"/>
      <c r="ER53" s="984"/>
      <c r="ET53" s="983"/>
      <c r="EU53" s="984"/>
      <c r="EW53" s="957"/>
      <c r="EX53" s="958"/>
    </row>
    <row r="54" spans="1:156" s="123" customFormat="1">
      <c r="A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</row>
    <row r="55" spans="1:156" s="123" customFormat="1" ht="13" thickBot="1">
      <c r="A55" s="40"/>
      <c r="B55" s="23"/>
      <c r="C55" s="23"/>
      <c r="D55" s="23"/>
      <c r="E55" s="23"/>
      <c r="F55" s="23"/>
      <c r="G55" s="23"/>
      <c r="H55" s="23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</row>
    <row r="56" spans="1:156" s="123" customFormat="1">
      <c r="A56" s="267"/>
      <c r="B56" s="268"/>
      <c r="C56" s="268"/>
      <c r="D56" s="269"/>
      <c r="E56" s="270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</row>
    <row r="57" spans="1:156" s="123" customFormat="1">
      <c r="A57" s="489" t="s">
        <v>143</v>
      </c>
      <c r="B57"/>
      <c r="C57" s="1136" t="s">
        <v>213</v>
      </c>
      <c r="E57" s="271"/>
      <c r="F57" s="23"/>
      <c r="G57" s="23"/>
      <c r="H57" s="23"/>
      <c r="I57" s="121"/>
      <c r="J57" s="121"/>
      <c r="K57" s="121"/>
      <c r="L57" s="121"/>
      <c r="M57" s="121"/>
      <c r="N57" s="121"/>
      <c r="O57" s="121"/>
      <c r="P57" s="121"/>
      <c r="Q57" s="121"/>
      <c r="R57" s="121"/>
    </row>
    <row r="58" spans="1:156" s="123" customFormat="1">
      <c r="A58" s="272"/>
      <c r="B58" s="316"/>
      <c r="C58" s="316"/>
      <c r="E58" s="271"/>
      <c r="F58" s="23"/>
      <c r="G58" s="23"/>
      <c r="H58" s="23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AM58" s="121"/>
      <c r="AP58" s="121"/>
      <c r="AS58" s="121"/>
      <c r="AV58" s="121"/>
      <c r="AY58" s="121"/>
      <c r="BB58" s="121"/>
      <c r="BE58" s="121"/>
      <c r="BH58" s="121"/>
      <c r="BK58" s="121"/>
      <c r="BN58" s="121"/>
      <c r="BQ58" s="121"/>
      <c r="BT58" s="121"/>
      <c r="BW58" s="121"/>
      <c r="BZ58" s="121"/>
      <c r="CC58" s="121"/>
      <c r="CF58" s="121"/>
      <c r="CI58" s="121"/>
      <c r="CL58" s="121"/>
      <c r="CO58" s="121"/>
      <c r="CR58" s="121"/>
      <c r="CU58" s="121"/>
      <c r="CX58" s="121"/>
      <c r="DA58" s="121"/>
      <c r="DD58" s="121"/>
      <c r="DG58" s="121"/>
      <c r="DJ58" s="121"/>
      <c r="DM58" s="121"/>
      <c r="DP58" s="121"/>
      <c r="DS58" s="121"/>
      <c r="DV58" s="121"/>
      <c r="DY58" s="121"/>
      <c r="EB58" s="121"/>
      <c r="EE58" s="121"/>
      <c r="EH58" s="121"/>
      <c r="EK58" s="121"/>
      <c r="EN58" s="121"/>
      <c r="EQ58" s="121"/>
      <c r="ET58" s="121"/>
      <c r="EW58" s="121"/>
    </row>
    <row r="59" spans="1:156" s="123" customFormat="1">
      <c r="A59" s="489" t="s">
        <v>145</v>
      </c>
      <c r="B59"/>
      <c r="C59" s="1136" t="s">
        <v>213</v>
      </c>
      <c r="E59" s="271"/>
      <c r="F59" s="23"/>
      <c r="G59" s="23"/>
      <c r="H59" s="23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1"/>
      <c r="AZ59" s="121"/>
      <c r="BA59" s="121"/>
      <c r="BB59" s="121"/>
      <c r="BC59" s="121"/>
      <c r="BD59" s="121"/>
      <c r="BE59" s="121"/>
      <c r="BF59" s="121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1"/>
      <c r="CB59" s="121"/>
      <c r="CC59" s="121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</row>
    <row r="60" spans="1:156" s="123" customFormat="1">
      <c r="A60" s="272"/>
      <c r="B60" s="316"/>
      <c r="C60"/>
      <c r="D60"/>
      <c r="E60" s="271"/>
      <c r="F60" s="23"/>
      <c r="G60" s="23"/>
      <c r="H60" s="23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  <c r="AX60" s="121"/>
      <c r="AY60" s="121"/>
      <c r="AZ60" s="121"/>
      <c r="BA60" s="121"/>
      <c r="BB60" s="121"/>
      <c r="BC60" s="121"/>
      <c r="BD60" s="121"/>
      <c r="BE60" s="121"/>
      <c r="BF60" s="121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21"/>
      <c r="BS60" s="121"/>
      <c r="BT60" s="121"/>
      <c r="BU60" s="121"/>
      <c r="BV60" s="121"/>
      <c r="BW60" s="121"/>
      <c r="BX60" s="121"/>
      <c r="BY60" s="121"/>
      <c r="BZ60" s="121"/>
      <c r="CA60" s="121"/>
      <c r="CB60" s="121"/>
      <c r="CC60" s="121"/>
      <c r="CD60" s="121"/>
      <c r="CE60" s="121"/>
      <c r="CF60" s="121"/>
      <c r="CG60" s="121"/>
      <c r="CH60" s="121"/>
      <c r="CI60" s="121"/>
      <c r="CJ60" s="121"/>
      <c r="CK60" s="121"/>
      <c r="CL60" s="121"/>
      <c r="CM60" s="121"/>
      <c r="CN60" s="121"/>
      <c r="CO60" s="121"/>
      <c r="CP60" s="121"/>
      <c r="CQ60" s="121"/>
      <c r="CR60" s="121"/>
      <c r="CS60" s="121"/>
      <c r="CT60" s="121"/>
      <c r="CU60" s="121"/>
      <c r="CV60" s="121"/>
      <c r="CW60" s="121"/>
      <c r="CX60" s="121"/>
      <c r="CY60" s="121"/>
      <c r="CZ60" s="121"/>
      <c r="DA60" s="121"/>
      <c r="DB60" s="121"/>
      <c r="DC60" s="121"/>
      <c r="DD60" s="121"/>
      <c r="DE60" s="121"/>
      <c r="DF60" s="121"/>
      <c r="DG60" s="121"/>
      <c r="DH60" s="121"/>
      <c r="DI60" s="121"/>
      <c r="DJ60" s="121"/>
      <c r="DK60" s="121"/>
      <c r="DL60" s="121"/>
      <c r="DM60" s="121"/>
      <c r="DN60" s="121"/>
      <c r="DO60" s="121"/>
      <c r="DP60" s="121"/>
      <c r="DQ60" s="121"/>
      <c r="DR60" s="121"/>
      <c r="DS60" s="121"/>
      <c r="DT60" s="121"/>
      <c r="DU60" s="121"/>
      <c r="DV60" s="121"/>
      <c r="DW60" s="121"/>
      <c r="DX60" s="121"/>
      <c r="DY60" s="121"/>
      <c r="DZ60" s="121"/>
      <c r="EA60" s="121"/>
      <c r="EB60" s="121"/>
      <c r="EC60" s="121"/>
      <c r="ED60" s="121"/>
      <c r="EE60" s="121"/>
      <c r="EF60" s="121"/>
      <c r="EG60" s="121"/>
      <c r="EH60" s="121"/>
      <c r="EI60" s="121"/>
      <c r="EJ60" s="121"/>
      <c r="EK60" s="121"/>
      <c r="EL60" s="121"/>
      <c r="EM60" s="121"/>
      <c r="EN60" s="121"/>
      <c r="EO60" s="121"/>
      <c r="EP60" s="121"/>
      <c r="EQ60" s="121"/>
      <c r="ER60" s="121"/>
      <c r="ES60" s="121"/>
      <c r="ET60" s="121"/>
      <c r="EU60" s="121"/>
      <c r="EV60" s="121"/>
      <c r="EW60" s="121"/>
      <c r="EX60" s="121"/>
      <c r="EY60" s="121"/>
    </row>
    <row r="61" spans="1:156">
      <c r="A61" s="489" t="s">
        <v>146</v>
      </c>
      <c r="B61" s="316"/>
      <c r="C61" s="1136" t="s">
        <v>147</v>
      </c>
      <c r="D61"/>
      <c r="E61" s="274"/>
      <c r="F61" s="23"/>
      <c r="G61" s="23"/>
      <c r="H61" s="23"/>
      <c r="S61" s="123"/>
      <c r="T61" s="123"/>
      <c r="U61" s="123"/>
      <c r="V61" s="123"/>
      <c r="W61" s="123"/>
      <c r="X61" s="123"/>
      <c r="Y61" s="123"/>
      <c r="Z61" s="123"/>
      <c r="AA61" s="123"/>
      <c r="AB61" s="123"/>
      <c r="AC61" s="123"/>
      <c r="AD61" s="123"/>
      <c r="AE61" s="123"/>
      <c r="AF61" s="123"/>
      <c r="AG61" s="123"/>
      <c r="AH61" s="123"/>
      <c r="AI61" s="123"/>
    </row>
    <row r="62" spans="1:156" ht="13" thickBot="1">
      <c r="A62" s="275"/>
      <c r="B62" s="276"/>
      <c r="C62" s="276"/>
      <c r="D62" s="277"/>
      <c r="E62" s="278"/>
      <c r="F62" s="23"/>
      <c r="G62" s="23"/>
      <c r="H62" s="23"/>
    </row>
    <row r="63" spans="1:156">
      <c r="A63" s="40"/>
      <c r="B63" s="73"/>
      <c r="C63" s="73"/>
      <c r="D63" s="25"/>
      <c r="E63" s="25"/>
      <c r="F63" s="23"/>
      <c r="G63" s="23"/>
      <c r="H63" s="23"/>
    </row>
    <row r="64" spans="1:156">
      <c r="A64" s="40"/>
      <c r="B64" s="73"/>
      <c r="C64" s="73"/>
      <c r="D64" s="25"/>
      <c r="E64" s="25"/>
      <c r="F64" s="23"/>
      <c r="G64" s="23"/>
      <c r="H64" s="23"/>
    </row>
    <row r="65" spans="2:4">
      <c r="D65" s="122"/>
    </row>
    <row r="66" spans="2:4">
      <c r="D66" s="122"/>
    </row>
    <row r="67" spans="2:4">
      <c r="D67" s="122"/>
    </row>
    <row r="68" spans="2:4">
      <c r="D68" s="122"/>
    </row>
    <row r="69" spans="2:4">
      <c r="B69" s="273"/>
      <c r="C69" s="273"/>
      <c r="D69" s="122"/>
    </row>
    <row r="70" spans="2:4">
      <c r="D70" s="122"/>
    </row>
    <row r="71" spans="2:4">
      <c r="D71" s="122"/>
    </row>
    <row r="72" spans="2:4">
      <c r="D72" s="122"/>
    </row>
    <row r="73" spans="2:4">
      <c r="D73" s="122"/>
    </row>
    <row r="74" spans="2:4">
      <c r="D74" s="122"/>
    </row>
    <row r="75" spans="2:4">
      <c r="D75" s="122"/>
    </row>
    <row r="76" spans="2:4">
      <c r="D76" s="122"/>
    </row>
  </sheetData>
  <mergeCells count="100">
    <mergeCell ref="ET9:EU9"/>
    <mergeCell ref="EW9:EX9"/>
    <mergeCell ref="EE9:EF9"/>
    <mergeCell ref="EH9:EI9"/>
    <mergeCell ref="EK9:EL9"/>
    <mergeCell ref="EN9:EO9"/>
    <mergeCell ref="EQ9:ER9"/>
    <mergeCell ref="DD9:DE9"/>
    <mergeCell ref="DA9:DB9"/>
    <mergeCell ref="EB9:EC9"/>
    <mergeCell ref="DG9:DH9"/>
    <mergeCell ref="DJ9:DK9"/>
    <mergeCell ref="DP9:DQ9"/>
    <mergeCell ref="DS9:DT9"/>
    <mergeCell ref="DV9:DW9"/>
    <mergeCell ref="DM9:DN9"/>
    <mergeCell ref="DY9:DZ9"/>
    <mergeCell ref="CO9:CP9"/>
    <mergeCell ref="CR9:CS9"/>
    <mergeCell ref="CL9:CM9"/>
    <mergeCell ref="CU9:CV9"/>
    <mergeCell ref="CX9:CY9"/>
    <mergeCell ref="BH9:BI9"/>
    <mergeCell ref="AJ9:AK9"/>
    <mergeCell ref="AM9:AN9"/>
    <mergeCell ref="CF9:CG9"/>
    <mergeCell ref="CI9:CJ9"/>
    <mergeCell ref="CC9:CD9"/>
    <mergeCell ref="F10:G11"/>
    <mergeCell ref="I10:J11"/>
    <mergeCell ref="L10:M11"/>
    <mergeCell ref="O10:P11"/>
    <mergeCell ref="BZ9:CA9"/>
    <mergeCell ref="BB9:BC9"/>
    <mergeCell ref="BE9:BF9"/>
    <mergeCell ref="O9:P9"/>
    <mergeCell ref="R9:S9"/>
    <mergeCell ref="U9:V9"/>
    <mergeCell ref="X9:Y9"/>
    <mergeCell ref="BK9:BL9"/>
    <mergeCell ref="BN9:BO9"/>
    <mergeCell ref="BQ9:BR9"/>
    <mergeCell ref="BT9:BU9"/>
    <mergeCell ref="BW9:BX9"/>
    <mergeCell ref="F9:G9"/>
    <mergeCell ref="I9:J9"/>
    <mergeCell ref="L9:M9"/>
    <mergeCell ref="AY9:AZ9"/>
    <mergeCell ref="AP9:AQ9"/>
    <mergeCell ref="AS9:AT9"/>
    <mergeCell ref="AV9:AW9"/>
    <mergeCell ref="AG9:AH9"/>
    <mergeCell ref="AD9:AE9"/>
    <mergeCell ref="AA9:AB9"/>
    <mergeCell ref="R10:S11"/>
    <mergeCell ref="U10:V11"/>
    <mergeCell ref="X10:Y11"/>
    <mergeCell ref="AA10:AB11"/>
    <mergeCell ref="AD10:AE11"/>
    <mergeCell ref="AG10:AH11"/>
    <mergeCell ref="AJ10:AK11"/>
    <mergeCell ref="AM10:AN11"/>
    <mergeCell ref="AP10:AQ11"/>
    <mergeCell ref="AS10:AT11"/>
    <mergeCell ref="BK10:BL11"/>
    <mergeCell ref="BN10:BO11"/>
    <mergeCell ref="BQ10:BR11"/>
    <mergeCell ref="BT10:BU11"/>
    <mergeCell ref="AV10:AW11"/>
    <mergeCell ref="AY10:AZ11"/>
    <mergeCell ref="BB10:BC11"/>
    <mergeCell ref="BE10:BF11"/>
    <mergeCell ref="BH10:BI11"/>
    <mergeCell ref="DA10:DB11"/>
    <mergeCell ref="DD10:DE11"/>
    <mergeCell ref="DG10:DH11"/>
    <mergeCell ref="DJ10:DK11"/>
    <mergeCell ref="DM10:DN11"/>
    <mergeCell ref="CL10:CM11"/>
    <mergeCell ref="CO10:CP11"/>
    <mergeCell ref="CR10:CS11"/>
    <mergeCell ref="CU10:CV11"/>
    <mergeCell ref="CX10:CY11"/>
    <mergeCell ref="BW10:BX11"/>
    <mergeCell ref="BZ10:CA11"/>
    <mergeCell ref="CC10:CD11"/>
    <mergeCell ref="CF10:CG11"/>
    <mergeCell ref="CI10:CJ11"/>
    <mergeCell ref="DP10:DQ11"/>
    <mergeCell ref="DS10:DT11"/>
    <mergeCell ref="DV10:DW11"/>
    <mergeCell ref="DY10:DZ11"/>
    <mergeCell ref="EB10:EC11"/>
    <mergeCell ref="EQ10:ER11"/>
    <mergeCell ref="ET10:EU11"/>
    <mergeCell ref="EW10:EX11"/>
    <mergeCell ref="EE10:EF11"/>
    <mergeCell ref="EH10:EI11"/>
    <mergeCell ref="EK10:EL11"/>
    <mergeCell ref="EN10:EO11"/>
  </mergeCells>
  <phoneticPr fontId="0" type="noConversion"/>
  <pageMargins left="0.55118110236220474" right="0.47244094488188981" top="0.98425196850393704" bottom="0.98425196850393704" header="0.51181102362204722" footer="0.51181102362204722"/>
  <pageSetup paperSize="8" scale="70" fitToWidth="2" orientation="landscape" r:id="rId1"/>
  <headerFooter alignWithMargins="0">
    <oddFooter>&amp;L&amp;1#&amp;"Arial"&amp;11&amp;K000000SW Internal Commercial</oddFooter>
  </headerFooter>
  <ignoredErrors>
    <ignoredError sqref="C21" numberStoredAsText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G285"/>
  <sheetViews>
    <sheetView zoomScaleNormal="100" workbookViewId="0">
      <selection sqref="A1:XFD1048576"/>
    </sheetView>
  </sheetViews>
  <sheetFormatPr defaultColWidth="9.26953125" defaultRowHeight="12.5"/>
  <cols>
    <col min="1" max="1" width="13.7265625" style="121" customWidth="1"/>
    <col min="2" max="2" width="58.7265625" style="121" customWidth="1"/>
    <col min="3" max="3" width="9" style="122" customWidth="1"/>
    <col min="4" max="4" width="9.26953125" style="121" customWidth="1"/>
    <col min="5" max="5" width="1.7265625" style="121" customWidth="1"/>
    <col min="6" max="6" width="12.7265625" style="121" customWidth="1"/>
    <col min="7" max="7" width="6.7265625" style="121" customWidth="1"/>
    <col min="8" max="8" width="12.7265625" style="121" customWidth="1"/>
    <col min="9" max="9" width="6.7265625" style="121" customWidth="1"/>
    <col min="10" max="10" width="12.7265625" style="121" customWidth="1"/>
    <col min="11" max="11" width="6.7265625" style="121" customWidth="1"/>
    <col min="12" max="12" width="12.7265625" style="121" customWidth="1"/>
    <col min="13" max="13" width="6.7265625" style="121" customWidth="1"/>
    <col min="14" max="14" width="12.7265625" style="121" customWidth="1"/>
    <col min="15" max="15" width="6.7265625" style="121" customWidth="1"/>
    <col min="16" max="16" width="12.7265625" style="121" customWidth="1"/>
    <col min="17" max="17" width="6.7265625" style="121" customWidth="1"/>
    <col min="18" max="18" width="12.7265625" style="121" customWidth="1"/>
    <col min="19" max="19" width="6.7265625" style="121" customWidth="1"/>
    <col min="20" max="20" width="12.7265625" style="121" customWidth="1"/>
    <col min="21" max="21" width="6.7265625" style="121" customWidth="1"/>
    <col min="22" max="22" width="1.7265625" style="121" customWidth="1"/>
    <col min="23" max="23" width="13.7265625" style="121" customWidth="1"/>
    <col min="24" max="24" width="6.7265625" style="121" customWidth="1"/>
    <col min="25" max="38" width="9.453125" style="121" customWidth="1"/>
    <col min="39" max="16384" width="9.26953125" style="121"/>
  </cols>
  <sheetData>
    <row r="1" spans="1:59" s="216" customFormat="1" ht="20">
      <c r="A1" s="219" t="s">
        <v>0</v>
      </c>
      <c r="B1" s="218"/>
      <c r="C1" s="220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</row>
    <row r="2" spans="1:59" s="216" customFormat="1" ht="20">
      <c r="A2" s="1027"/>
      <c r="B2" s="1028"/>
      <c r="C2" s="220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</row>
    <row r="3" spans="1:59" s="216" customFormat="1" ht="20.5" customHeight="1">
      <c r="A3" s="1035" t="s">
        <v>1</v>
      </c>
      <c r="B3" s="1036"/>
      <c r="C3" s="1038"/>
      <c r="D3" s="1037"/>
      <c r="E3" s="1037"/>
      <c r="F3" s="1037"/>
      <c r="G3" s="1037"/>
      <c r="H3" s="1037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</row>
    <row r="4" spans="1:59" s="216" customFormat="1" ht="15.65" customHeight="1">
      <c r="A4" s="219"/>
      <c r="B4" s="218"/>
      <c r="C4" s="220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</row>
    <row r="5" spans="1:59" s="123" customFormat="1" ht="15.65" customHeight="1" thickBot="1">
      <c r="A5" s="215"/>
      <c r="B5" s="214"/>
      <c r="C5" s="124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</row>
    <row r="6" spans="1:59" ht="20">
      <c r="A6" s="213" t="s">
        <v>2</v>
      </c>
      <c r="B6" s="847"/>
      <c r="C6" s="212"/>
      <c r="D6" s="123"/>
      <c r="E6" s="123"/>
      <c r="F6" s="123"/>
      <c r="G6" s="123"/>
      <c r="H6" s="123"/>
      <c r="I6" s="123"/>
      <c r="J6" s="123"/>
      <c r="L6" s="245"/>
      <c r="AQ6" s="123"/>
      <c r="AR6" s="123"/>
      <c r="AS6" s="123"/>
      <c r="AT6" s="123"/>
      <c r="AU6" s="123"/>
      <c r="AV6" s="123"/>
      <c r="AW6" s="123"/>
      <c r="AY6" s="123"/>
      <c r="AZ6" s="123"/>
      <c r="BA6" s="123"/>
      <c r="BB6" s="123"/>
      <c r="BC6" s="123"/>
      <c r="BD6" s="123"/>
      <c r="BE6" s="123"/>
      <c r="BF6" s="123"/>
      <c r="BG6" s="123"/>
    </row>
    <row r="7" spans="1:59" ht="20.5" thickBot="1">
      <c r="A7" s="209" t="s">
        <v>645</v>
      </c>
      <c r="B7" s="208"/>
      <c r="C7" s="846"/>
      <c r="D7" s="123"/>
      <c r="E7" s="123"/>
      <c r="F7" s="123"/>
      <c r="G7" s="123"/>
      <c r="H7" s="123"/>
      <c r="I7" s="123"/>
      <c r="J7" s="123"/>
      <c r="AQ7" s="123"/>
      <c r="AR7" s="123"/>
      <c r="AS7" s="123"/>
      <c r="AT7" s="123"/>
      <c r="AU7" s="123"/>
      <c r="AV7" s="123"/>
      <c r="AW7" s="123"/>
      <c r="AY7" s="123"/>
      <c r="AZ7" s="123"/>
      <c r="BA7" s="123"/>
      <c r="BB7" s="123"/>
      <c r="BC7" s="123"/>
      <c r="BD7" s="123"/>
      <c r="BE7" s="123"/>
      <c r="BF7" s="123"/>
      <c r="BG7" s="123"/>
    </row>
    <row r="8" spans="1:59">
      <c r="C8" s="124"/>
      <c r="D8" s="123"/>
      <c r="E8" s="123"/>
      <c r="F8" s="123"/>
      <c r="G8" s="123"/>
      <c r="H8" s="123"/>
      <c r="I8" s="123"/>
    </row>
    <row r="9" spans="1:59" ht="13" thickBot="1">
      <c r="F9" s="1365">
        <v>10</v>
      </c>
      <c r="G9" s="1366"/>
      <c r="H9" s="1365">
        <v>11</v>
      </c>
      <c r="I9" s="1366"/>
      <c r="J9" s="1385">
        <v>12</v>
      </c>
      <c r="K9" s="1366"/>
      <c r="L9" s="1365">
        <v>20</v>
      </c>
      <c r="M9" s="1366"/>
      <c r="N9" s="1365">
        <v>30</v>
      </c>
      <c r="O9" s="1366"/>
      <c r="P9" s="1365">
        <v>31</v>
      </c>
      <c r="Q9" s="1366"/>
      <c r="R9" s="1365">
        <v>32</v>
      </c>
      <c r="S9" s="1366"/>
      <c r="T9" s="1365">
        <v>50</v>
      </c>
      <c r="U9" s="1366"/>
      <c r="V9" s="122"/>
      <c r="W9" s="1365">
        <v>199</v>
      </c>
      <c r="X9" s="1366"/>
    </row>
    <row r="10" spans="1:59" s="123" customFormat="1" ht="16" customHeight="1">
      <c r="A10" s="205" t="s">
        <v>4</v>
      </c>
      <c r="B10" s="204" t="s">
        <v>5</v>
      </c>
      <c r="C10" s="203" t="s">
        <v>6</v>
      </c>
      <c r="D10" s="202" t="s">
        <v>7</v>
      </c>
      <c r="F10" s="1373" t="s">
        <v>646</v>
      </c>
      <c r="G10" s="1374"/>
      <c r="H10" s="1374"/>
      <c r="I10" s="1374"/>
      <c r="J10" s="1374"/>
      <c r="K10" s="1374"/>
      <c r="L10" s="1374"/>
      <c r="M10" s="1374"/>
      <c r="N10" s="1374"/>
      <c r="O10" s="1374"/>
      <c r="P10" s="1374"/>
      <c r="Q10" s="1374"/>
      <c r="R10" s="1374"/>
      <c r="S10" s="1374"/>
      <c r="T10" s="1374"/>
      <c r="U10" s="1375"/>
      <c r="V10" s="121"/>
      <c r="W10" s="978" t="s">
        <v>21</v>
      </c>
      <c r="X10" s="979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</row>
    <row r="11" spans="1:59" s="123" customFormat="1" ht="30.75" customHeight="1">
      <c r="A11" s="1084" t="s">
        <v>18</v>
      </c>
      <c r="B11" s="200"/>
      <c r="C11" s="199"/>
      <c r="D11" s="1085" t="s">
        <v>19</v>
      </c>
      <c r="F11" s="1371" t="s">
        <v>126</v>
      </c>
      <c r="G11" s="1372"/>
      <c r="H11" s="1378" t="s">
        <v>129</v>
      </c>
      <c r="I11" s="1379"/>
      <c r="J11" s="1380" t="s">
        <v>132</v>
      </c>
      <c r="K11" s="1381"/>
      <c r="L11" s="1376" t="s">
        <v>134</v>
      </c>
      <c r="M11" s="1377"/>
      <c r="N11" s="1376" t="s">
        <v>136</v>
      </c>
      <c r="O11" s="1377"/>
      <c r="P11" s="1376" t="s">
        <v>138</v>
      </c>
      <c r="Q11" s="1382"/>
      <c r="R11" s="1383" t="s">
        <v>140</v>
      </c>
      <c r="S11" s="1384"/>
      <c r="T11" s="1376" t="s">
        <v>647</v>
      </c>
      <c r="U11" s="1370"/>
      <c r="V11" s="1272"/>
      <c r="W11" s="1369" t="s">
        <v>17</v>
      </c>
      <c r="X11" s="1370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</row>
    <row r="12" spans="1:59" s="123" customFormat="1" ht="20.25" customHeight="1" thickBot="1">
      <c r="A12" s="197"/>
      <c r="B12" s="196"/>
      <c r="C12" s="195"/>
      <c r="D12" s="194"/>
      <c r="F12" s="192" t="s">
        <v>21</v>
      </c>
      <c r="G12" s="971" t="s">
        <v>20</v>
      </c>
      <c r="H12" s="972"/>
      <c r="I12" s="973" t="s">
        <v>20</v>
      </c>
      <c r="J12" s="974"/>
      <c r="K12" s="971" t="s">
        <v>20</v>
      </c>
      <c r="L12" s="975" t="s">
        <v>21</v>
      </c>
      <c r="M12" s="971" t="s">
        <v>20</v>
      </c>
      <c r="N12" s="976" t="s">
        <v>21</v>
      </c>
      <c r="O12" s="971" t="s">
        <v>20</v>
      </c>
      <c r="P12" s="977" t="s">
        <v>21</v>
      </c>
      <c r="Q12" s="971" t="s">
        <v>20</v>
      </c>
      <c r="R12" s="977" t="s">
        <v>21</v>
      </c>
      <c r="S12" s="971" t="s">
        <v>20</v>
      </c>
      <c r="T12" s="977" t="s">
        <v>21</v>
      </c>
      <c r="U12" s="728" t="s">
        <v>20</v>
      </c>
      <c r="V12" s="121"/>
      <c r="W12" s="192" t="s">
        <v>21</v>
      </c>
      <c r="X12" s="728" t="s">
        <v>20</v>
      </c>
      <c r="Y12" s="121"/>
      <c r="Z12" s="247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</row>
    <row r="13" spans="1:59" s="123" customFormat="1" ht="22.5" customHeight="1" thickBot="1">
      <c r="B13" s="191"/>
      <c r="C13" s="124"/>
      <c r="V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</row>
    <row r="14" spans="1:59" s="123" customFormat="1" ht="18.5" thickBot="1">
      <c r="A14" s="154"/>
      <c r="B14" s="153" t="s">
        <v>648</v>
      </c>
      <c r="C14" s="152" t="s">
        <v>21</v>
      </c>
      <c r="D14" s="73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</row>
    <row r="15" spans="1:59" s="123" customFormat="1">
      <c r="A15" s="134" t="s">
        <v>649</v>
      </c>
      <c r="B15" s="172" t="s">
        <v>650</v>
      </c>
      <c r="C15" s="243" t="s">
        <v>46</v>
      </c>
      <c r="D15" s="132" t="s">
        <v>25</v>
      </c>
      <c r="E15" s="123" t="s">
        <v>21</v>
      </c>
      <c r="F15" s="304">
        <v>0</v>
      </c>
      <c r="G15" s="445" t="s">
        <v>160</v>
      </c>
      <c r="H15" s="303">
        <v>276.697</v>
      </c>
      <c r="I15" s="445" t="s">
        <v>258</v>
      </c>
      <c r="J15" s="303">
        <v>767.01400000000001</v>
      </c>
      <c r="K15" s="445" t="s">
        <v>258</v>
      </c>
      <c r="L15" s="304">
        <v>0</v>
      </c>
      <c r="M15" s="445" t="s">
        <v>258</v>
      </c>
      <c r="N15" s="304">
        <v>16.172000000000001</v>
      </c>
      <c r="O15" s="445" t="s">
        <v>258</v>
      </c>
      <c r="P15" s="303">
        <v>0</v>
      </c>
      <c r="Q15" s="445" t="s">
        <v>160</v>
      </c>
      <c r="R15" s="303">
        <v>257.75900000000001</v>
      </c>
      <c r="S15" s="445" t="s">
        <v>258</v>
      </c>
      <c r="T15" s="302">
        <v>0</v>
      </c>
      <c r="U15" s="445" t="s">
        <v>160</v>
      </c>
      <c r="V15" s="121"/>
      <c r="W15" s="240">
        <f>F15+L15+N15+T15+H15+J15+P15+R15</f>
        <v>1317.6420000000001</v>
      </c>
      <c r="X15" s="239" t="s">
        <v>258</v>
      </c>
      <c r="Y15" s="121"/>
      <c r="Z15" s="264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</row>
    <row r="16" spans="1:59" s="123" customFormat="1">
      <c r="A16" s="129" t="s">
        <v>651</v>
      </c>
      <c r="B16" s="242" t="s">
        <v>652</v>
      </c>
      <c r="C16" s="128" t="s">
        <v>127</v>
      </c>
      <c r="D16" s="127" t="s">
        <v>25</v>
      </c>
      <c r="F16" s="399">
        <v>0</v>
      </c>
      <c r="G16" s="440" t="s">
        <v>160</v>
      </c>
      <c r="H16" s="400">
        <v>3.6</v>
      </c>
      <c r="I16" s="440" t="s">
        <v>130</v>
      </c>
      <c r="J16" s="400">
        <v>12.58</v>
      </c>
      <c r="K16" s="440" t="s">
        <v>130</v>
      </c>
      <c r="L16" s="399">
        <v>0</v>
      </c>
      <c r="M16" s="440" t="s">
        <v>160</v>
      </c>
      <c r="N16" s="399">
        <v>0.39400000000000002</v>
      </c>
      <c r="O16" s="440" t="s">
        <v>130</v>
      </c>
      <c r="P16" s="400">
        <v>0</v>
      </c>
      <c r="Q16" s="440" t="s">
        <v>160</v>
      </c>
      <c r="R16" s="400">
        <v>6.19</v>
      </c>
      <c r="S16" s="440" t="s">
        <v>130</v>
      </c>
      <c r="T16" s="401">
        <v>0</v>
      </c>
      <c r="U16" s="398" t="s">
        <v>160</v>
      </c>
      <c r="V16" s="121"/>
      <c r="W16" s="233">
        <f>F16+L16+N16+T16+H16+J16+P16+R16</f>
        <v>22.764000000000003</v>
      </c>
      <c r="X16" s="232" t="s">
        <v>130</v>
      </c>
      <c r="Y16" s="121"/>
      <c r="Z16" s="263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</row>
    <row r="17" spans="1:40" s="123" customFormat="1">
      <c r="A17" s="173"/>
      <c r="C17" s="124"/>
      <c r="D17" s="124"/>
      <c r="V17" s="121"/>
      <c r="Y17" s="121"/>
      <c r="Z17" s="263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</row>
    <row r="18" spans="1:40" s="123" customFormat="1" ht="18">
      <c r="A18" s="154"/>
      <c r="B18" s="153" t="s">
        <v>187</v>
      </c>
      <c r="C18" s="152" t="s">
        <v>21</v>
      </c>
      <c r="D18" s="735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263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</row>
    <row r="19" spans="1:40" s="123" customFormat="1">
      <c r="A19" s="228" t="s">
        <v>653</v>
      </c>
      <c r="B19" s="736" t="s">
        <v>654</v>
      </c>
      <c r="C19" s="241" t="s">
        <v>533</v>
      </c>
      <c r="D19" s="226" t="s">
        <v>25</v>
      </c>
      <c r="F19" s="446">
        <v>0</v>
      </c>
      <c r="G19" s="445" t="s">
        <v>171</v>
      </c>
      <c r="H19" s="447">
        <v>1513.8589999999999</v>
      </c>
      <c r="I19" s="445" t="s">
        <v>48</v>
      </c>
      <c r="J19" s="447">
        <v>4691.1509999999998</v>
      </c>
      <c r="K19" s="445" t="s">
        <v>48</v>
      </c>
      <c r="L19" s="446">
        <v>0</v>
      </c>
      <c r="M19" s="445" t="s">
        <v>171</v>
      </c>
      <c r="N19" s="446">
        <v>475.10399999999998</v>
      </c>
      <c r="O19" s="445" t="s">
        <v>48</v>
      </c>
      <c r="P19" s="447">
        <v>0</v>
      </c>
      <c r="Q19" s="445" t="s">
        <v>171</v>
      </c>
      <c r="R19" s="447">
        <v>7540.1180000000004</v>
      </c>
      <c r="S19" s="445" t="s">
        <v>48</v>
      </c>
      <c r="T19" s="446">
        <v>0</v>
      </c>
      <c r="U19" s="445" t="s">
        <v>171</v>
      </c>
      <c r="V19" s="121"/>
      <c r="W19" s="240">
        <f>F19+L19+N19++T19+H19+J19+P19+R19</f>
        <v>14220.232</v>
      </c>
      <c r="X19" s="239" t="s">
        <v>48</v>
      </c>
      <c r="Y19" s="121"/>
      <c r="Z19" s="263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</row>
    <row r="20" spans="1:40" s="123" customFormat="1">
      <c r="A20" s="238" t="s">
        <v>655</v>
      </c>
      <c r="B20" s="737" t="s">
        <v>656</v>
      </c>
      <c r="C20" s="237" t="s">
        <v>533</v>
      </c>
      <c r="D20" s="236" t="s">
        <v>25</v>
      </c>
      <c r="F20" s="443">
        <v>0</v>
      </c>
      <c r="G20" s="442" t="s">
        <v>171</v>
      </c>
      <c r="H20" s="444">
        <v>111.15600000000001</v>
      </c>
      <c r="I20" s="442" t="s">
        <v>48</v>
      </c>
      <c r="J20" s="444">
        <v>767.71</v>
      </c>
      <c r="K20" s="442" t="s">
        <v>48</v>
      </c>
      <c r="L20" s="443">
        <v>0</v>
      </c>
      <c r="M20" s="442" t="s">
        <v>171</v>
      </c>
      <c r="N20" s="443">
        <v>417.49</v>
      </c>
      <c r="O20" s="442" t="s">
        <v>48</v>
      </c>
      <c r="P20" s="444">
        <v>0</v>
      </c>
      <c r="Q20" s="442" t="s">
        <v>171</v>
      </c>
      <c r="R20" s="444">
        <v>1838.6980000000001</v>
      </c>
      <c r="S20" s="442" t="s">
        <v>48</v>
      </c>
      <c r="T20" s="443">
        <v>0</v>
      </c>
      <c r="U20" s="442" t="s">
        <v>171</v>
      </c>
      <c r="V20" s="121"/>
      <c r="W20" s="235">
        <f>F20+L20+N20++T20+H20+J20+P20+R20</f>
        <v>3135.0540000000001</v>
      </c>
      <c r="X20" s="234" t="s">
        <v>48</v>
      </c>
      <c r="Y20" s="121"/>
      <c r="Z20" s="263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</row>
    <row r="21" spans="1:40" s="123" customFormat="1">
      <c r="A21" s="238" t="s">
        <v>657</v>
      </c>
      <c r="B21" s="737" t="s">
        <v>658</v>
      </c>
      <c r="C21" s="237" t="s">
        <v>533</v>
      </c>
      <c r="D21" s="236" t="s">
        <v>25</v>
      </c>
      <c r="F21" s="443">
        <v>0</v>
      </c>
      <c r="G21" s="442" t="s">
        <v>171</v>
      </c>
      <c r="H21" s="444">
        <v>90.457999999999998</v>
      </c>
      <c r="I21" s="442" t="s">
        <v>48</v>
      </c>
      <c r="J21" s="444">
        <v>448.63400000000001</v>
      </c>
      <c r="K21" s="442" t="s">
        <v>48</v>
      </c>
      <c r="L21" s="443">
        <v>0</v>
      </c>
      <c r="M21" s="442" t="s">
        <v>171</v>
      </c>
      <c r="N21" s="443">
        <v>49.124000000000002</v>
      </c>
      <c r="O21" s="442" t="s">
        <v>48</v>
      </c>
      <c r="P21" s="444">
        <v>0</v>
      </c>
      <c r="Q21" s="442" t="s">
        <v>171</v>
      </c>
      <c r="R21" s="444">
        <v>1866.222</v>
      </c>
      <c r="S21" s="442" t="s">
        <v>48</v>
      </c>
      <c r="T21" s="443">
        <v>0</v>
      </c>
      <c r="U21" s="442" t="s">
        <v>171</v>
      </c>
      <c r="V21" s="121"/>
      <c r="W21" s="235">
        <f>F21+L21+N21++T21+H21+J21+P21+R21</f>
        <v>2454.4380000000001</v>
      </c>
      <c r="X21" s="234" t="s">
        <v>48</v>
      </c>
      <c r="Y21" s="121"/>
      <c r="Z21" s="263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</row>
    <row r="22" spans="1:40" s="123" customFormat="1">
      <c r="A22" s="238" t="s">
        <v>659</v>
      </c>
      <c r="B22" s="737" t="s">
        <v>660</v>
      </c>
      <c r="C22" s="237" t="s">
        <v>533</v>
      </c>
      <c r="D22" s="236" t="s">
        <v>25</v>
      </c>
      <c r="F22" s="443">
        <v>0</v>
      </c>
      <c r="G22" s="442" t="s">
        <v>171</v>
      </c>
      <c r="H22" s="444">
        <v>12.478</v>
      </c>
      <c r="I22" s="442" t="s">
        <v>48</v>
      </c>
      <c r="J22" s="444">
        <v>30.643000000000001</v>
      </c>
      <c r="K22" s="442" t="s">
        <v>48</v>
      </c>
      <c r="L22" s="443">
        <v>0</v>
      </c>
      <c r="M22" s="442" t="s">
        <v>171</v>
      </c>
      <c r="N22" s="443">
        <v>7.3479999999999999</v>
      </c>
      <c r="O22" s="442" t="s">
        <v>48</v>
      </c>
      <c r="P22" s="444">
        <v>0</v>
      </c>
      <c r="Q22" s="442" t="s">
        <v>171</v>
      </c>
      <c r="R22" s="444">
        <v>42.792000000000002</v>
      </c>
      <c r="S22" s="442" t="s">
        <v>48</v>
      </c>
      <c r="T22" s="443">
        <v>0</v>
      </c>
      <c r="U22" s="442" t="s">
        <v>171</v>
      </c>
      <c r="V22" s="121"/>
      <c r="W22" s="235">
        <f>F22+L22+N22+T22+H22+J22+P22+R22</f>
        <v>93.260999999999996</v>
      </c>
      <c r="X22" s="234" t="s">
        <v>48</v>
      </c>
      <c r="Y22" s="121"/>
      <c r="Z22" s="263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</row>
    <row r="23" spans="1:40" s="123" customFormat="1">
      <c r="A23" s="224" t="s">
        <v>661</v>
      </c>
      <c r="B23" s="738" t="s">
        <v>662</v>
      </c>
      <c r="C23" s="223" t="s">
        <v>533</v>
      </c>
      <c r="D23" s="222" t="s">
        <v>164</v>
      </c>
      <c r="F23" s="221">
        <f>SUM(F19:F20)</f>
        <v>0</v>
      </c>
      <c r="G23" s="125" t="s">
        <v>171</v>
      </c>
      <c r="H23" s="221">
        <f>SUM(H19:H20)</f>
        <v>1625.0149999999999</v>
      </c>
      <c r="I23" s="125" t="s">
        <v>48</v>
      </c>
      <c r="J23" s="221">
        <f>SUM(J19:J20)</f>
        <v>5458.8609999999999</v>
      </c>
      <c r="K23" s="125" t="s">
        <v>48</v>
      </c>
      <c r="L23" s="221">
        <f>SUM(L19:L20)</f>
        <v>0</v>
      </c>
      <c r="M23" s="125" t="s">
        <v>171</v>
      </c>
      <c r="N23" s="221">
        <f>SUM(N19:N20)</f>
        <v>892.59400000000005</v>
      </c>
      <c r="O23" s="125" t="s">
        <v>48</v>
      </c>
      <c r="P23" s="221">
        <f>SUM(P19:P20)</f>
        <v>0</v>
      </c>
      <c r="Q23" s="125" t="s">
        <v>171</v>
      </c>
      <c r="R23" s="221">
        <f>SUM(R19:R20)</f>
        <v>9378.8160000000007</v>
      </c>
      <c r="S23" s="125" t="s">
        <v>48</v>
      </c>
      <c r="T23" s="221">
        <f>SUM(T19:T20)</f>
        <v>0</v>
      </c>
      <c r="U23" s="125" t="s">
        <v>171</v>
      </c>
      <c r="V23" s="121"/>
      <c r="W23" s="233">
        <f>SUM(W19:W20)</f>
        <v>17355.286</v>
      </c>
      <c r="X23" s="232" t="s">
        <v>48</v>
      </c>
      <c r="Y23" s="121"/>
      <c r="Z23" s="263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</row>
    <row r="24" spans="1:40" s="123" customFormat="1" ht="13" thickBot="1">
      <c r="A24" s="231"/>
      <c r="B24" s="739"/>
      <c r="C24" s="231"/>
      <c r="D24" s="231"/>
      <c r="G24" s="121"/>
      <c r="H24" s="121"/>
      <c r="I24" s="121"/>
      <c r="J24" s="121"/>
      <c r="K24" s="121"/>
      <c r="L24" s="230"/>
      <c r="M24" s="121"/>
      <c r="N24" s="230"/>
      <c r="O24" s="121"/>
      <c r="P24" s="121"/>
      <c r="Q24" s="121"/>
      <c r="R24" s="121"/>
      <c r="S24" s="121"/>
      <c r="T24" s="230"/>
      <c r="U24" s="121"/>
      <c r="V24" s="121"/>
      <c r="W24" s="229"/>
      <c r="X24" s="121"/>
      <c r="Y24" s="121"/>
      <c r="Z24" s="263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</row>
    <row r="25" spans="1:40" s="123" customFormat="1">
      <c r="A25" s="228" t="s">
        <v>663</v>
      </c>
      <c r="B25" s="736" t="s">
        <v>664</v>
      </c>
      <c r="C25" s="227" t="s">
        <v>533</v>
      </c>
      <c r="D25" s="226" t="s">
        <v>25</v>
      </c>
      <c r="F25" s="446">
        <v>0</v>
      </c>
      <c r="G25" s="445" t="s">
        <v>171</v>
      </c>
      <c r="H25" s="447">
        <v>460.56099999999998</v>
      </c>
      <c r="I25" s="445" t="s">
        <v>48</v>
      </c>
      <c r="J25" s="447">
        <v>1167.415</v>
      </c>
      <c r="K25" s="445" t="s">
        <v>48</v>
      </c>
      <c r="L25" s="446">
        <v>0</v>
      </c>
      <c r="M25" s="445" t="s">
        <v>171</v>
      </c>
      <c r="N25" s="446">
        <v>191.06</v>
      </c>
      <c r="O25" s="445" t="s">
        <v>48</v>
      </c>
      <c r="P25" s="447">
        <v>0</v>
      </c>
      <c r="Q25" s="445" t="s">
        <v>171</v>
      </c>
      <c r="R25" s="447">
        <v>1937.3779999999999</v>
      </c>
      <c r="S25" s="445" t="s">
        <v>48</v>
      </c>
      <c r="T25" s="446">
        <v>0</v>
      </c>
      <c r="U25" s="445" t="s">
        <v>171</v>
      </c>
      <c r="V25" s="121"/>
      <c r="W25" s="225">
        <f>F25+L25+N25++T25+H25+J25+P25+R25</f>
        <v>3756.4139999999998</v>
      </c>
      <c r="X25" s="130" t="s">
        <v>48</v>
      </c>
      <c r="Y25" s="121"/>
      <c r="Z25" s="263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</row>
    <row r="26" spans="1:40" s="123" customFormat="1" ht="13" thickBot="1">
      <c r="A26" s="224" t="s">
        <v>665</v>
      </c>
      <c r="B26" s="738" t="s">
        <v>666</v>
      </c>
      <c r="C26" s="223" t="s">
        <v>533</v>
      </c>
      <c r="D26" s="222" t="s">
        <v>164</v>
      </c>
      <c r="F26" s="221">
        <f>+F23+F25</f>
        <v>0</v>
      </c>
      <c r="G26" s="125" t="s">
        <v>171</v>
      </c>
      <c r="H26" s="221">
        <f>+H23+H25</f>
        <v>2085.576</v>
      </c>
      <c r="I26" s="125" t="s">
        <v>48</v>
      </c>
      <c r="J26" s="221">
        <f>+J23+J25</f>
        <v>6626.2759999999998</v>
      </c>
      <c r="K26" s="125" t="s">
        <v>48</v>
      </c>
      <c r="L26" s="221">
        <f>+L23+L25</f>
        <v>0</v>
      </c>
      <c r="M26" s="125" t="s">
        <v>171</v>
      </c>
      <c r="N26" s="221">
        <f>+N23+N25</f>
        <v>1083.654</v>
      </c>
      <c r="O26" s="125" t="s">
        <v>48</v>
      </c>
      <c r="P26" s="221">
        <f>+P23+P25</f>
        <v>0</v>
      </c>
      <c r="Q26" s="125" t="s">
        <v>171</v>
      </c>
      <c r="R26" s="221">
        <f>+R23+R25</f>
        <v>11316.194000000001</v>
      </c>
      <c r="S26" s="125" t="s">
        <v>48</v>
      </c>
      <c r="T26" s="221">
        <f>+T23+T25</f>
        <v>0</v>
      </c>
      <c r="U26" s="125" t="s">
        <v>171</v>
      </c>
      <c r="V26" s="121"/>
      <c r="W26" s="221">
        <f>+W23+W25</f>
        <v>21111.7</v>
      </c>
      <c r="X26" s="125" t="s">
        <v>48</v>
      </c>
      <c r="Y26" s="121"/>
      <c r="Z26" s="263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</row>
    <row r="27" spans="1:40" ht="15" customHeight="1">
      <c r="A27" s="245"/>
      <c r="D27" s="122"/>
    </row>
    <row r="28" spans="1:40" s="123" customFormat="1" ht="13" thickBot="1">
      <c r="A28" s="40"/>
      <c r="B28" s="23"/>
      <c r="C28" s="23"/>
      <c r="D28" s="23"/>
      <c r="E28" s="23"/>
      <c r="F28" s="23"/>
      <c r="G28" s="23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</row>
    <row r="29" spans="1:40" s="123" customFormat="1">
      <c r="A29" s="267"/>
      <c r="B29" s="268"/>
      <c r="C29" s="269"/>
      <c r="D29" s="270"/>
      <c r="E29" s="23"/>
      <c r="F29" s="23"/>
      <c r="G29" s="23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</row>
    <row r="30" spans="1:40" s="123" customFormat="1">
      <c r="A30" s="489" t="s">
        <v>143</v>
      </c>
      <c r="B30"/>
      <c r="C30" s="1136" t="s">
        <v>213</v>
      </c>
      <c r="D30" s="271"/>
      <c r="E30" s="23"/>
      <c r="F30" s="23"/>
      <c r="G30" s="23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</row>
    <row r="31" spans="1:40" s="123" customFormat="1">
      <c r="A31" s="272"/>
      <c r="B31" s="316"/>
      <c r="C31" s="316"/>
      <c r="D31" s="271"/>
      <c r="E31" s="23"/>
      <c r="F31" s="23"/>
      <c r="G31" s="23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</row>
    <row r="32" spans="1:40" s="123" customFormat="1">
      <c r="A32" s="489" t="s">
        <v>145</v>
      </c>
      <c r="B32"/>
      <c r="C32" s="1136" t="s">
        <v>213</v>
      </c>
      <c r="D32" s="271"/>
      <c r="E32" s="23"/>
      <c r="F32" s="23"/>
      <c r="G32" s="23"/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</row>
    <row r="33" spans="1:21" s="123" customFormat="1">
      <c r="A33" s="272"/>
      <c r="B33" s="316"/>
      <c r="C33"/>
      <c r="D33" s="271"/>
      <c r="E33" s="23"/>
      <c r="F33" s="23"/>
      <c r="G33" s="23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  <row r="34" spans="1:21" s="123" customFormat="1">
      <c r="A34" s="489" t="s">
        <v>146</v>
      </c>
      <c r="B34" s="316"/>
      <c r="C34" s="1136" t="s">
        <v>147</v>
      </c>
      <c r="D34" s="274"/>
      <c r="E34" s="23"/>
      <c r="F34" s="23"/>
      <c r="G34" s="23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</row>
    <row r="35" spans="1:21" ht="13" thickBot="1">
      <c r="A35" s="275"/>
      <c r="B35" s="276"/>
      <c r="C35" s="277"/>
      <c r="D35" s="278"/>
      <c r="E35" s="23"/>
      <c r="F35" s="23"/>
      <c r="G35" s="23"/>
    </row>
    <row r="36" spans="1:21">
      <c r="A36" s="40"/>
      <c r="B36" s="73"/>
      <c r="C36" s="25"/>
      <c r="D36" s="25"/>
      <c r="E36" s="23"/>
      <c r="F36" s="23"/>
      <c r="G36" s="23"/>
    </row>
    <row r="37" spans="1:21">
      <c r="A37" s="40"/>
      <c r="C37" s="25"/>
      <c r="D37" s="25"/>
      <c r="E37" s="23"/>
      <c r="F37" s="23"/>
      <c r="G37" s="23"/>
    </row>
    <row r="38" spans="1:21">
      <c r="A38" s="245"/>
    </row>
    <row r="39" spans="1:21">
      <c r="A39" s="245"/>
    </row>
    <row r="40" spans="1:21">
      <c r="A40" s="245"/>
    </row>
    <row r="41" spans="1:21">
      <c r="A41" s="245"/>
    </row>
    <row r="42" spans="1:21">
      <c r="A42" s="245"/>
    </row>
    <row r="43" spans="1:21">
      <c r="A43" s="245"/>
    </row>
    <row r="44" spans="1:21">
      <c r="A44" s="245"/>
    </row>
    <row r="45" spans="1:21">
      <c r="A45" s="245"/>
    </row>
    <row r="46" spans="1:21">
      <c r="A46" s="245"/>
    </row>
    <row r="47" spans="1:21">
      <c r="A47" s="245"/>
    </row>
    <row r="48" spans="1:21">
      <c r="A48" s="245"/>
    </row>
    <row r="49" spans="1:1">
      <c r="A49" s="245"/>
    </row>
    <row r="50" spans="1:1">
      <c r="A50" s="245"/>
    </row>
    <row r="51" spans="1:1">
      <c r="A51" s="245"/>
    </row>
    <row r="52" spans="1:1">
      <c r="A52" s="245"/>
    </row>
    <row r="53" spans="1:1">
      <c r="A53" s="245"/>
    </row>
    <row r="54" spans="1:1">
      <c r="A54" s="245"/>
    </row>
    <row r="55" spans="1:1">
      <c r="A55" s="245"/>
    </row>
    <row r="56" spans="1:1">
      <c r="A56" s="245"/>
    </row>
    <row r="57" spans="1:1">
      <c r="A57" s="245"/>
    </row>
    <row r="58" spans="1:1">
      <c r="A58" s="245"/>
    </row>
    <row r="59" spans="1:1">
      <c r="A59" s="245"/>
    </row>
    <row r="60" spans="1:1">
      <c r="A60" s="245"/>
    </row>
    <row r="61" spans="1:1">
      <c r="A61" s="245"/>
    </row>
    <row r="62" spans="1:1">
      <c r="A62" s="245"/>
    </row>
    <row r="63" spans="1:1">
      <c r="A63" s="245"/>
    </row>
    <row r="64" spans="1:1">
      <c r="A64" s="245"/>
    </row>
    <row r="65" spans="1:1">
      <c r="A65" s="245"/>
    </row>
    <row r="66" spans="1:1">
      <c r="A66" s="245"/>
    </row>
    <row r="67" spans="1:1">
      <c r="A67" s="245"/>
    </row>
    <row r="68" spans="1:1">
      <c r="A68" s="245"/>
    </row>
    <row r="69" spans="1:1">
      <c r="A69" s="245"/>
    </row>
    <row r="70" spans="1:1">
      <c r="A70" s="245"/>
    </row>
    <row r="71" spans="1:1">
      <c r="A71" s="245"/>
    </row>
    <row r="72" spans="1:1">
      <c r="A72" s="245"/>
    </row>
    <row r="73" spans="1:1">
      <c r="A73" s="245"/>
    </row>
    <row r="74" spans="1:1">
      <c r="A74" s="245"/>
    </row>
    <row r="75" spans="1:1">
      <c r="A75" s="245"/>
    </row>
    <row r="76" spans="1:1">
      <c r="A76" s="245"/>
    </row>
    <row r="77" spans="1:1">
      <c r="A77" s="245"/>
    </row>
    <row r="78" spans="1:1">
      <c r="A78" s="245"/>
    </row>
    <row r="79" spans="1:1">
      <c r="A79" s="245"/>
    </row>
    <row r="80" spans="1:1">
      <c r="A80" s="245"/>
    </row>
    <row r="81" spans="1:1">
      <c r="A81" s="245"/>
    </row>
    <row r="82" spans="1:1">
      <c r="A82" s="245"/>
    </row>
    <row r="83" spans="1:1">
      <c r="A83" s="245"/>
    </row>
    <row r="84" spans="1:1">
      <c r="A84" s="245"/>
    </row>
    <row r="85" spans="1:1">
      <c r="A85" s="245"/>
    </row>
    <row r="86" spans="1:1">
      <c r="A86" s="245"/>
    </row>
    <row r="87" spans="1:1">
      <c r="A87" s="245"/>
    </row>
    <row r="88" spans="1:1">
      <c r="A88" s="245"/>
    </row>
    <row r="89" spans="1:1">
      <c r="A89" s="245"/>
    </row>
    <row r="90" spans="1:1">
      <c r="A90" s="245"/>
    </row>
    <row r="91" spans="1:1">
      <c r="A91" s="245"/>
    </row>
    <row r="92" spans="1:1">
      <c r="A92" s="245"/>
    </row>
    <row r="93" spans="1:1">
      <c r="A93" s="245"/>
    </row>
    <row r="94" spans="1:1">
      <c r="A94" s="245"/>
    </row>
    <row r="95" spans="1:1">
      <c r="A95" s="245"/>
    </row>
    <row r="96" spans="1:1">
      <c r="A96" s="245"/>
    </row>
    <row r="97" spans="1:1">
      <c r="A97" s="245"/>
    </row>
    <row r="98" spans="1:1">
      <c r="A98" s="245"/>
    </row>
    <row r="99" spans="1:1">
      <c r="A99" s="245"/>
    </row>
    <row r="100" spans="1:1">
      <c r="A100" s="245"/>
    </row>
    <row r="101" spans="1:1">
      <c r="A101" s="245"/>
    </row>
    <row r="102" spans="1:1">
      <c r="A102" s="245"/>
    </row>
    <row r="103" spans="1:1">
      <c r="A103" s="245"/>
    </row>
    <row r="104" spans="1:1">
      <c r="A104" s="245"/>
    </row>
    <row r="105" spans="1:1">
      <c r="A105" s="245"/>
    </row>
    <row r="106" spans="1:1">
      <c r="A106" s="245"/>
    </row>
    <row r="107" spans="1:1">
      <c r="A107" s="245"/>
    </row>
    <row r="108" spans="1:1">
      <c r="A108" s="245"/>
    </row>
    <row r="109" spans="1:1">
      <c r="A109" s="245"/>
    </row>
    <row r="110" spans="1:1">
      <c r="A110" s="245"/>
    </row>
    <row r="111" spans="1:1">
      <c r="A111" s="245"/>
    </row>
    <row r="112" spans="1:1">
      <c r="A112" s="245"/>
    </row>
    <row r="113" spans="1:1">
      <c r="A113" s="245"/>
    </row>
    <row r="114" spans="1:1">
      <c r="A114" s="245"/>
    </row>
    <row r="115" spans="1:1">
      <c r="A115" s="245"/>
    </row>
    <row r="116" spans="1:1">
      <c r="A116" s="245"/>
    </row>
    <row r="117" spans="1:1">
      <c r="A117" s="245"/>
    </row>
    <row r="118" spans="1:1">
      <c r="A118" s="245"/>
    </row>
    <row r="119" spans="1:1">
      <c r="A119" s="245"/>
    </row>
    <row r="120" spans="1:1">
      <c r="A120" s="245"/>
    </row>
    <row r="121" spans="1:1">
      <c r="A121" s="245"/>
    </row>
    <row r="122" spans="1:1">
      <c r="A122" s="245"/>
    </row>
    <row r="123" spans="1:1">
      <c r="A123" s="245"/>
    </row>
    <row r="124" spans="1:1">
      <c r="A124" s="245"/>
    </row>
    <row r="125" spans="1:1">
      <c r="A125" s="245"/>
    </row>
    <row r="126" spans="1:1">
      <c r="A126" s="245"/>
    </row>
    <row r="127" spans="1:1">
      <c r="A127" s="245"/>
    </row>
    <row r="128" spans="1:1">
      <c r="A128" s="245"/>
    </row>
    <row r="129" spans="1:1">
      <c r="A129" s="245"/>
    </row>
    <row r="130" spans="1:1">
      <c r="A130" s="245"/>
    </row>
    <row r="131" spans="1:1">
      <c r="A131" s="245"/>
    </row>
    <row r="132" spans="1:1">
      <c r="A132" s="245"/>
    </row>
    <row r="133" spans="1:1">
      <c r="A133" s="245"/>
    </row>
    <row r="134" spans="1:1">
      <c r="A134" s="245"/>
    </row>
    <row r="135" spans="1:1">
      <c r="A135" s="245"/>
    </row>
    <row r="136" spans="1:1">
      <c r="A136" s="245"/>
    </row>
    <row r="137" spans="1:1">
      <c r="A137" s="245"/>
    </row>
    <row r="138" spans="1:1">
      <c r="A138" s="245"/>
    </row>
    <row r="139" spans="1:1">
      <c r="A139" s="245"/>
    </row>
    <row r="140" spans="1:1">
      <c r="A140" s="245"/>
    </row>
    <row r="141" spans="1:1">
      <c r="A141" s="245"/>
    </row>
    <row r="142" spans="1:1">
      <c r="A142" s="245"/>
    </row>
    <row r="143" spans="1:1">
      <c r="A143" s="245"/>
    </row>
    <row r="144" spans="1:1">
      <c r="A144" s="245"/>
    </row>
    <row r="145" spans="1:1">
      <c r="A145" s="245"/>
    </row>
    <row r="146" spans="1:1">
      <c r="A146" s="245"/>
    </row>
    <row r="147" spans="1:1">
      <c r="A147" s="245"/>
    </row>
    <row r="148" spans="1:1">
      <c r="A148" s="245"/>
    </row>
    <row r="149" spans="1:1">
      <c r="A149" s="245"/>
    </row>
    <row r="150" spans="1:1">
      <c r="A150" s="245"/>
    </row>
    <row r="151" spans="1:1">
      <c r="A151" s="245"/>
    </row>
    <row r="152" spans="1:1">
      <c r="A152" s="245"/>
    </row>
    <row r="153" spans="1:1">
      <c r="A153" s="245"/>
    </row>
    <row r="154" spans="1:1">
      <c r="A154" s="245"/>
    </row>
    <row r="155" spans="1:1">
      <c r="A155" s="245"/>
    </row>
    <row r="156" spans="1:1">
      <c r="A156" s="245"/>
    </row>
    <row r="157" spans="1:1">
      <c r="A157" s="245"/>
    </row>
    <row r="158" spans="1:1">
      <c r="A158" s="245"/>
    </row>
    <row r="159" spans="1:1">
      <c r="A159" s="245"/>
    </row>
    <row r="160" spans="1:1">
      <c r="A160" s="245"/>
    </row>
    <row r="161" spans="1:1">
      <c r="A161" s="245"/>
    </row>
    <row r="162" spans="1:1">
      <c r="A162" s="245"/>
    </row>
    <row r="163" spans="1:1">
      <c r="A163" s="245"/>
    </row>
    <row r="164" spans="1:1">
      <c r="A164" s="245"/>
    </row>
    <row r="165" spans="1:1">
      <c r="A165" s="245"/>
    </row>
    <row r="166" spans="1:1">
      <c r="A166" s="245"/>
    </row>
    <row r="167" spans="1:1">
      <c r="A167" s="245"/>
    </row>
    <row r="168" spans="1:1">
      <c r="A168" s="245"/>
    </row>
    <row r="169" spans="1:1">
      <c r="A169" s="245"/>
    </row>
    <row r="170" spans="1:1">
      <c r="A170" s="245"/>
    </row>
    <row r="171" spans="1:1">
      <c r="A171" s="245"/>
    </row>
    <row r="172" spans="1:1">
      <c r="A172" s="245"/>
    </row>
    <row r="173" spans="1:1">
      <c r="A173" s="245"/>
    </row>
    <row r="174" spans="1:1">
      <c r="A174" s="245"/>
    </row>
    <row r="175" spans="1:1">
      <c r="A175" s="245"/>
    </row>
    <row r="176" spans="1:1">
      <c r="A176" s="245"/>
    </row>
    <row r="177" spans="1:1">
      <c r="A177" s="245"/>
    </row>
    <row r="178" spans="1:1">
      <c r="A178" s="245"/>
    </row>
    <row r="179" spans="1:1">
      <c r="A179" s="245"/>
    </row>
    <row r="180" spans="1:1">
      <c r="A180" s="245"/>
    </row>
    <row r="181" spans="1:1">
      <c r="A181" s="245"/>
    </row>
    <row r="182" spans="1:1">
      <c r="A182" s="245"/>
    </row>
    <row r="183" spans="1:1">
      <c r="A183" s="245"/>
    </row>
    <row r="184" spans="1:1">
      <c r="A184" s="245"/>
    </row>
    <row r="185" spans="1:1">
      <c r="A185" s="245"/>
    </row>
    <row r="186" spans="1:1">
      <c r="A186" s="245"/>
    </row>
    <row r="187" spans="1:1">
      <c r="A187" s="245"/>
    </row>
    <row r="188" spans="1:1">
      <c r="A188" s="245"/>
    </row>
    <row r="189" spans="1:1">
      <c r="A189" s="245"/>
    </row>
    <row r="190" spans="1:1">
      <c r="A190" s="245"/>
    </row>
    <row r="191" spans="1:1">
      <c r="A191" s="245"/>
    </row>
    <row r="192" spans="1:1">
      <c r="A192" s="245"/>
    </row>
    <row r="193" spans="1:1">
      <c r="A193" s="245"/>
    </row>
    <row r="194" spans="1:1">
      <c r="A194" s="245"/>
    </row>
    <row r="195" spans="1:1">
      <c r="A195" s="245"/>
    </row>
    <row r="196" spans="1:1">
      <c r="A196" s="245"/>
    </row>
    <row r="197" spans="1:1">
      <c r="A197" s="245"/>
    </row>
    <row r="198" spans="1:1">
      <c r="A198" s="245"/>
    </row>
    <row r="199" spans="1:1">
      <c r="A199" s="245"/>
    </row>
    <row r="200" spans="1:1">
      <c r="A200" s="245"/>
    </row>
    <row r="201" spans="1:1">
      <c r="A201" s="245"/>
    </row>
    <row r="202" spans="1:1">
      <c r="A202" s="245"/>
    </row>
    <row r="203" spans="1:1">
      <c r="A203" s="245"/>
    </row>
    <row r="204" spans="1:1">
      <c r="A204" s="245"/>
    </row>
    <row r="205" spans="1:1">
      <c r="A205" s="245"/>
    </row>
    <row r="206" spans="1:1">
      <c r="A206" s="245"/>
    </row>
    <row r="207" spans="1:1">
      <c r="A207" s="245"/>
    </row>
    <row r="208" spans="1:1">
      <c r="A208" s="245"/>
    </row>
    <row r="209" spans="1:1">
      <c r="A209" s="245"/>
    </row>
    <row r="210" spans="1:1">
      <c r="A210" s="245"/>
    </row>
    <row r="211" spans="1:1">
      <c r="A211" s="245"/>
    </row>
    <row r="212" spans="1:1">
      <c r="A212" s="245"/>
    </row>
    <row r="213" spans="1:1">
      <c r="A213" s="245"/>
    </row>
    <row r="214" spans="1:1">
      <c r="A214" s="245"/>
    </row>
    <row r="215" spans="1:1">
      <c r="A215" s="245"/>
    </row>
    <row r="216" spans="1:1">
      <c r="A216" s="245"/>
    </row>
    <row r="217" spans="1:1">
      <c r="A217" s="245"/>
    </row>
    <row r="218" spans="1:1">
      <c r="A218" s="245"/>
    </row>
    <row r="219" spans="1:1">
      <c r="A219" s="245"/>
    </row>
    <row r="220" spans="1:1">
      <c r="A220" s="245"/>
    </row>
    <row r="221" spans="1:1">
      <c r="A221" s="245"/>
    </row>
    <row r="222" spans="1:1">
      <c r="A222" s="245"/>
    </row>
    <row r="223" spans="1:1">
      <c r="A223" s="245"/>
    </row>
    <row r="224" spans="1:1">
      <c r="A224" s="245"/>
    </row>
    <row r="225" spans="1:1">
      <c r="A225" s="245"/>
    </row>
    <row r="226" spans="1:1">
      <c r="A226" s="245"/>
    </row>
    <row r="227" spans="1:1">
      <c r="A227" s="245"/>
    </row>
    <row r="228" spans="1:1">
      <c r="A228" s="245"/>
    </row>
    <row r="229" spans="1:1">
      <c r="A229" s="245"/>
    </row>
    <row r="230" spans="1:1">
      <c r="A230" s="245"/>
    </row>
    <row r="231" spans="1:1">
      <c r="A231" s="245"/>
    </row>
    <row r="232" spans="1:1">
      <c r="A232" s="245"/>
    </row>
    <row r="233" spans="1:1">
      <c r="A233" s="245"/>
    </row>
    <row r="234" spans="1:1">
      <c r="A234" s="245"/>
    </row>
    <row r="235" spans="1:1">
      <c r="A235" s="245"/>
    </row>
    <row r="236" spans="1:1">
      <c r="A236" s="245"/>
    </row>
    <row r="237" spans="1:1">
      <c r="A237" s="245"/>
    </row>
    <row r="238" spans="1:1">
      <c r="A238" s="245"/>
    </row>
    <row r="239" spans="1:1">
      <c r="A239" s="245"/>
    </row>
    <row r="240" spans="1:1">
      <c r="A240" s="245"/>
    </row>
    <row r="241" spans="1:1">
      <c r="A241" s="245"/>
    </row>
    <row r="242" spans="1:1">
      <c r="A242" s="245"/>
    </row>
    <row r="243" spans="1:1">
      <c r="A243" s="245"/>
    </row>
    <row r="244" spans="1:1">
      <c r="A244" s="245"/>
    </row>
    <row r="245" spans="1:1">
      <c r="A245" s="245"/>
    </row>
    <row r="246" spans="1:1">
      <c r="A246" s="245"/>
    </row>
    <row r="247" spans="1:1">
      <c r="A247" s="245"/>
    </row>
    <row r="248" spans="1:1">
      <c r="A248" s="245"/>
    </row>
    <row r="249" spans="1:1">
      <c r="A249" s="245"/>
    </row>
    <row r="250" spans="1:1">
      <c r="A250" s="245"/>
    </row>
    <row r="251" spans="1:1">
      <c r="A251" s="245"/>
    </row>
    <row r="252" spans="1:1">
      <c r="A252" s="245"/>
    </row>
    <row r="253" spans="1:1">
      <c r="A253" s="245"/>
    </row>
    <row r="254" spans="1:1">
      <c r="A254" s="245"/>
    </row>
    <row r="255" spans="1:1">
      <c r="A255" s="245"/>
    </row>
    <row r="256" spans="1:1">
      <c r="A256" s="245"/>
    </row>
    <row r="257" spans="1:1">
      <c r="A257" s="245"/>
    </row>
    <row r="258" spans="1:1">
      <c r="A258" s="245"/>
    </row>
    <row r="259" spans="1:1">
      <c r="A259" s="245"/>
    </row>
    <row r="260" spans="1:1">
      <c r="A260" s="245"/>
    </row>
    <row r="261" spans="1:1">
      <c r="A261" s="245"/>
    </row>
    <row r="262" spans="1:1">
      <c r="A262" s="245"/>
    </row>
    <row r="263" spans="1:1">
      <c r="A263" s="245"/>
    </row>
    <row r="264" spans="1:1">
      <c r="A264" s="245"/>
    </row>
    <row r="265" spans="1:1">
      <c r="A265" s="245"/>
    </row>
    <row r="266" spans="1:1">
      <c r="A266" s="245"/>
    </row>
    <row r="267" spans="1:1">
      <c r="A267" s="245"/>
    </row>
    <row r="268" spans="1:1">
      <c r="A268" s="245"/>
    </row>
    <row r="269" spans="1:1">
      <c r="A269" s="245"/>
    </row>
    <row r="270" spans="1:1">
      <c r="A270" s="245"/>
    </row>
    <row r="271" spans="1:1">
      <c r="A271" s="245"/>
    </row>
    <row r="272" spans="1:1">
      <c r="A272" s="245"/>
    </row>
    <row r="273" spans="1:1">
      <c r="A273" s="245"/>
    </row>
    <row r="274" spans="1:1">
      <c r="A274" s="245"/>
    </row>
    <row r="275" spans="1:1">
      <c r="A275" s="245"/>
    </row>
    <row r="276" spans="1:1">
      <c r="A276" s="245"/>
    </row>
    <row r="277" spans="1:1">
      <c r="A277" s="245"/>
    </row>
    <row r="278" spans="1:1">
      <c r="A278" s="245"/>
    </row>
    <row r="279" spans="1:1">
      <c r="A279" s="245"/>
    </row>
    <row r="280" spans="1:1">
      <c r="A280" s="245"/>
    </row>
    <row r="281" spans="1:1">
      <c r="A281" s="245"/>
    </row>
    <row r="282" spans="1:1">
      <c r="A282" s="245"/>
    </row>
    <row r="283" spans="1:1">
      <c r="A283" s="245"/>
    </row>
    <row r="284" spans="1:1">
      <c r="A284" s="245"/>
    </row>
    <row r="285" spans="1:1">
      <c r="A285" s="245"/>
    </row>
  </sheetData>
  <mergeCells count="19">
    <mergeCell ref="W9:X9"/>
    <mergeCell ref="F9:G9"/>
    <mergeCell ref="L9:M9"/>
    <mergeCell ref="N9:O9"/>
    <mergeCell ref="H9:I9"/>
    <mergeCell ref="J9:K9"/>
    <mergeCell ref="P9:Q9"/>
    <mergeCell ref="R9:S9"/>
    <mergeCell ref="T9:U9"/>
    <mergeCell ref="W11:X11"/>
    <mergeCell ref="F11:G11"/>
    <mergeCell ref="F10:U10"/>
    <mergeCell ref="N11:O11"/>
    <mergeCell ref="L11:M11"/>
    <mergeCell ref="T11:U11"/>
    <mergeCell ref="H11:I11"/>
    <mergeCell ref="J11:K11"/>
    <mergeCell ref="P11:Q11"/>
    <mergeCell ref="R11:S11"/>
  </mergeCells>
  <phoneticPr fontId="0" type="noConversion"/>
  <pageMargins left="0.74803149606299213" right="0.74803149606299213" top="0.98425196850393704" bottom="0.98425196850393704" header="0.51181102362204722" footer="0.51181102362204722"/>
  <pageSetup paperSize="8" scale="69" orientation="landscape" r:id="rId1"/>
  <headerFooter alignWithMargins="0">
    <oddFooter>&amp;L&amp;1#&amp;"Arial"&amp;11&amp;K000000SW Internal Commercial</oddFooter>
  </headerFooter>
  <ignoredErrors>
    <ignoredError sqref="C15 C19:C22 C25:C26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840B2-E503-42EC-959D-2723C2C73739}">
  <sheetPr>
    <pageSetUpPr fitToPage="1"/>
  </sheetPr>
  <dimension ref="A1:M34"/>
  <sheetViews>
    <sheetView zoomScaleNormal="100" workbookViewId="0">
      <selection sqref="A1:XFD1048576"/>
    </sheetView>
  </sheetViews>
  <sheetFormatPr defaultColWidth="9.1796875" defaultRowHeight="12.5"/>
  <cols>
    <col min="1" max="1" width="14.54296875" style="878" customWidth="1"/>
    <col min="2" max="2" width="57.7265625" style="878" bestFit="1" customWidth="1"/>
    <col min="3" max="3" width="6.26953125" style="878" customWidth="1"/>
    <col min="4" max="4" width="9.81640625" style="878" customWidth="1"/>
    <col min="5" max="5" width="8.1796875" style="878" customWidth="1"/>
    <col min="6" max="6" width="17.453125" style="878" customWidth="1"/>
    <col min="7" max="7" width="6" style="878" customWidth="1"/>
    <col min="8" max="8" width="9" style="878" customWidth="1"/>
    <col min="9" max="13" width="9" customWidth="1"/>
    <col min="14" max="14" width="9" style="878" customWidth="1"/>
    <col min="15" max="254" width="9.1796875" style="878"/>
    <col min="255" max="255" width="7.26953125" style="878" customWidth="1"/>
    <col min="256" max="256" width="34.81640625" style="878" customWidth="1"/>
    <col min="257" max="257" width="9" style="878" customWidth="1"/>
    <col min="258" max="258" width="12.54296875" style="878" customWidth="1"/>
    <col min="259" max="259" width="6.26953125" style="878" customWidth="1"/>
    <col min="260" max="260" width="6.453125" style="878" customWidth="1"/>
    <col min="261" max="261" width="8.1796875" style="878" customWidth="1"/>
    <col min="262" max="262" width="17.7265625" style="878" customWidth="1"/>
    <col min="263" max="263" width="6" style="878" customWidth="1"/>
    <col min="264" max="264" width="6.26953125" style="878" customWidth="1"/>
    <col min="265" max="265" width="17.7265625" style="878" customWidth="1"/>
    <col min="266" max="266" width="6.1796875" style="878" customWidth="1"/>
    <col min="267" max="267" width="2" style="878" customWidth="1"/>
    <col min="268" max="268" width="1.81640625" style="878" customWidth="1"/>
    <col min="269" max="269" width="13" style="878" customWidth="1"/>
    <col min="270" max="510" width="9.1796875" style="878"/>
    <col min="511" max="511" width="7.26953125" style="878" customWidth="1"/>
    <col min="512" max="512" width="34.81640625" style="878" customWidth="1"/>
    <col min="513" max="513" width="9" style="878" customWidth="1"/>
    <col min="514" max="514" width="12.54296875" style="878" customWidth="1"/>
    <col min="515" max="515" width="6.26953125" style="878" customWidth="1"/>
    <col min="516" max="516" width="6.453125" style="878" customWidth="1"/>
    <col min="517" max="517" width="8.1796875" style="878" customWidth="1"/>
    <col min="518" max="518" width="17.7265625" style="878" customWidth="1"/>
    <col min="519" max="519" width="6" style="878" customWidth="1"/>
    <col min="520" max="520" width="6.26953125" style="878" customWidth="1"/>
    <col min="521" max="521" width="17.7265625" style="878" customWidth="1"/>
    <col min="522" max="522" width="6.1796875" style="878" customWidth="1"/>
    <col min="523" max="523" width="2" style="878" customWidth="1"/>
    <col min="524" max="524" width="1.81640625" style="878" customWidth="1"/>
    <col min="525" max="525" width="13" style="878" customWidth="1"/>
    <col min="526" max="766" width="9.1796875" style="878"/>
    <col min="767" max="767" width="7.26953125" style="878" customWidth="1"/>
    <col min="768" max="768" width="34.81640625" style="878" customWidth="1"/>
    <col min="769" max="769" width="9" style="878" customWidth="1"/>
    <col min="770" max="770" width="12.54296875" style="878" customWidth="1"/>
    <col min="771" max="771" width="6.26953125" style="878" customWidth="1"/>
    <col min="772" max="772" width="6.453125" style="878" customWidth="1"/>
    <col min="773" max="773" width="8.1796875" style="878" customWidth="1"/>
    <col min="774" max="774" width="17.7265625" style="878" customWidth="1"/>
    <col min="775" max="775" width="6" style="878" customWidth="1"/>
    <col min="776" max="776" width="6.26953125" style="878" customWidth="1"/>
    <col min="777" max="777" width="17.7265625" style="878" customWidth="1"/>
    <col min="778" max="778" width="6.1796875" style="878" customWidth="1"/>
    <col min="779" max="779" width="2" style="878" customWidth="1"/>
    <col min="780" max="780" width="1.81640625" style="878" customWidth="1"/>
    <col min="781" max="781" width="13" style="878" customWidth="1"/>
    <col min="782" max="1022" width="9.1796875" style="878"/>
    <col min="1023" max="1023" width="7.26953125" style="878" customWidth="1"/>
    <col min="1024" max="1024" width="34.81640625" style="878" customWidth="1"/>
    <col min="1025" max="1025" width="9" style="878" customWidth="1"/>
    <col min="1026" max="1026" width="12.54296875" style="878" customWidth="1"/>
    <col min="1027" max="1027" width="6.26953125" style="878" customWidth="1"/>
    <col min="1028" max="1028" width="6.453125" style="878" customWidth="1"/>
    <col min="1029" max="1029" width="8.1796875" style="878" customWidth="1"/>
    <col min="1030" max="1030" width="17.7265625" style="878" customWidth="1"/>
    <col min="1031" max="1031" width="6" style="878" customWidth="1"/>
    <col min="1032" max="1032" width="6.26953125" style="878" customWidth="1"/>
    <col min="1033" max="1033" width="17.7265625" style="878" customWidth="1"/>
    <col min="1034" max="1034" width="6.1796875" style="878" customWidth="1"/>
    <col min="1035" max="1035" width="2" style="878" customWidth="1"/>
    <col min="1036" max="1036" width="1.81640625" style="878" customWidth="1"/>
    <col min="1037" max="1037" width="13" style="878" customWidth="1"/>
    <col min="1038" max="1278" width="9.1796875" style="878"/>
    <col min="1279" max="1279" width="7.26953125" style="878" customWidth="1"/>
    <col min="1280" max="1280" width="34.81640625" style="878" customWidth="1"/>
    <col min="1281" max="1281" width="9" style="878" customWidth="1"/>
    <col min="1282" max="1282" width="12.54296875" style="878" customWidth="1"/>
    <col min="1283" max="1283" width="6.26953125" style="878" customWidth="1"/>
    <col min="1284" max="1284" width="6.453125" style="878" customWidth="1"/>
    <col min="1285" max="1285" width="8.1796875" style="878" customWidth="1"/>
    <col min="1286" max="1286" width="17.7265625" style="878" customWidth="1"/>
    <col min="1287" max="1287" width="6" style="878" customWidth="1"/>
    <col min="1288" max="1288" width="6.26953125" style="878" customWidth="1"/>
    <col min="1289" max="1289" width="17.7265625" style="878" customWidth="1"/>
    <col min="1290" max="1290" width="6.1796875" style="878" customWidth="1"/>
    <col min="1291" max="1291" width="2" style="878" customWidth="1"/>
    <col min="1292" max="1292" width="1.81640625" style="878" customWidth="1"/>
    <col min="1293" max="1293" width="13" style="878" customWidth="1"/>
    <col min="1294" max="1534" width="9.1796875" style="878"/>
    <col min="1535" max="1535" width="7.26953125" style="878" customWidth="1"/>
    <col min="1536" max="1536" width="34.81640625" style="878" customWidth="1"/>
    <col min="1537" max="1537" width="9" style="878" customWidth="1"/>
    <col min="1538" max="1538" width="12.54296875" style="878" customWidth="1"/>
    <col min="1539" max="1539" width="6.26953125" style="878" customWidth="1"/>
    <col min="1540" max="1540" width="6.453125" style="878" customWidth="1"/>
    <col min="1541" max="1541" width="8.1796875" style="878" customWidth="1"/>
    <col min="1542" max="1542" width="17.7265625" style="878" customWidth="1"/>
    <col min="1543" max="1543" width="6" style="878" customWidth="1"/>
    <col min="1544" max="1544" width="6.26953125" style="878" customWidth="1"/>
    <col min="1545" max="1545" width="17.7265625" style="878" customWidth="1"/>
    <col min="1546" max="1546" width="6.1796875" style="878" customWidth="1"/>
    <col min="1547" max="1547" width="2" style="878" customWidth="1"/>
    <col min="1548" max="1548" width="1.81640625" style="878" customWidth="1"/>
    <col min="1549" max="1549" width="13" style="878" customWidth="1"/>
    <col min="1550" max="1790" width="9.1796875" style="878"/>
    <col min="1791" max="1791" width="7.26953125" style="878" customWidth="1"/>
    <col min="1792" max="1792" width="34.81640625" style="878" customWidth="1"/>
    <col min="1793" max="1793" width="9" style="878" customWidth="1"/>
    <col min="1794" max="1794" width="12.54296875" style="878" customWidth="1"/>
    <col min="1795" max="1795" width="6.26953125" style="878" customWidth="1"/>
    <col min="1796" max="1796" width="6.453125" style="878" customWidth="1"/>
    <col min="1797" max="1797" width="8.1796875" style="878" customWidth="1"/>
    <col min="1798" max="1798" width="17.7265625" style="878" customWidth="1"/>
    <col min="1799" max="1799" width="6" style="878" customWidth="1"/>
    <col min="1800" max="1800" width="6.26953125" style="878" customWidth="1"/>
    <col min="1801" max="1801" width="17.7265625" style="878" customWidth="1"/>
    <col min="1802" max="1802" width="6.1796875" style="878" customWidth="1"/>
    <col min="1803" max="1803" width="2" style="878" customWidth="1"/>
    <col min="1804" max="1804" width="1.81640625" style="878" customWidth="1"/>
    <col min="1805" max="1805" width="13" style="878" customWidth="1"/>
    <col min="1806" max="2046" width="9.1796875" style="878"/>
    <col min="2047" max="2047" width="7.26953125" style="878" customWidth="1"/>
    <col min="2048" max="2048" width="34.81640625" style="878" customWidth="1"/>
    <col min="2049" max="2049" width="9" style="878" customWidth="1"/>
    <col min="2050" max="2050" width="12.54296875" style="878" customWidth="1"/>
    <col min="2051" max="2051" width="6.26953125" style="878" customWidth="1"/>
    <col min="2052" max="2052" width="6.453125" style="878" customWidth="1"/>
    <col min="2053" max="2053" width="8.1796875" style="878" customWidth="1"/>
    <col min="2054" max="2054" width="17.7265625" style="878" customWidth="1"/>
    <col min="2055" max="2055" width="6" style="878" customWidth="1"/>
    <col min="2056" max="2056" width="6.26953125" style="878" customWidth="1"/>
    <col min="2057" max="2057" width="17.7265625" style="878" customWidth="1"/>
    <col min="2058" max="2058" width="6.1796875" style="878" customWidth="1"/>
    <col min="2059" max="2059" width="2" style="878" customWidth="1"/>
    <col min="2060" max="2060" width="1.81640625" style="878" customWidth="1"/>
    <col min="2061" max="2061" width="13" style="878" customWidth="1"/>
    <col min="2062" max="2302" width="9.1796875" style="878"/>
    <col min="2303" max="2303" width="7.26953125" style="878" customWidth="1"/>
    <col min="2304" max="2304" width="34.81640625" style="878" customWidth="1"/>
    <col min="2305" max="2305" width="9" style="878" customWidth="1"/>
    <col min="2306" max="2306" width="12.54296875" style="878" customWidth="1"/>
    <col min="2307" max="2307" width="6.26953125" style="878" customWidth="1"/>
    <col min="2308" max="2308" width="6.453125" style="878" customWidth="1"/>
    <col min="2309" max="2309" width="8.1796875" style="878" customWidth="1"/>
    <col min="2310" max="2310" width="17.7265625" style="878" customWidth="1"/>
    <col min="2311" max="2311" width="6" style="878" customWidth="1"/>
    <col min="2312" max="2312" width="6.26953125" style="878" customWidth="1"/>
    <col min="2313" max="2313" width="17.7265625" style="878" customWidth="1"/>
    <col min="2314" max="2314" width="6.1796875" style="878" customWidth="1"/>
    <col min="2315" max="2315" width="2" style="878" customWidth="1"/>
    <col min="2316" max="2316" width="1.81640625" style="878" customWidth="1"/>
    <col min="2317" max="2317" width="13" style="878" customWidth="1"/>
    <col min="2318" max="2558" width="9.1796875" style="878"/>
    <col min="2559" max="2559" width="7.26953125" style="878" customWidth="1"/>
    <col min="2560" max="2560" width="34.81640625" style="878" customWidth="1"/>
    <col min="2561" max="2561" width="9" style="878" customWidth="1"/>
    <col min="2562" max="2562" width="12.54296875" style="878" customWidth="1"/>
    <col min="2563" max="2563" width="6.26953125" style="878" customWidth="1"/>
    <col min="2564" max="2564" width="6.453125" style="878" customWidth="1"/>
    <col min="2565" max="2565" width="8.1796875" style="878" customWidth="1"/>
    <col min="2566" max="2566" width="17.7265625" style="878" customWidth="1"/>
    <col min="2567" max="2567" width="6" style="878" customWidth="1"/>
    <col min="2568" max="2568" width="6.26953125" style="878" customWidth="1"/>
    <col min="2569" max="2569" width="17.7265625" style="878" customWidth="1"/>
    <col min="2570" max="2570" width="6.1796875" style="878" customWidth="1"/>
    <col min="2571" max="2571" width="2" style="878" customWidth="1"/>
    <col min="2572" max="2572" width="1.81640625" style="878" customWidth="1"/>
    <col min="2573" max="2573" width="13" style="878" customWidth="1"/>
    <col min="2574" max="2814" width="9.1796875" style="878"/>
    <col min="2815" max="2815" width="7.26953125" style="878" customWidth="1"/>
    <col min="2816" max="2816" width="34.81640625" style="878" customWidth="1"/>
    <col min="2817" max="2817" width="9" style="878" customWidth="1"/>
    <col min="2818" max="2818" width="12.54296875" style="878" customWidth="1"/>
    <col min="2819" max="2819" width="6.26953125" style="878" customWidth="1"/>
    <col min="2820" max="2820" width="6.453125" style="878" customWidth="1"/>
    <col min="2821" max="2821" width="8.1796875" style="878" customWidth="1"/>
    <col min="2822" max="2822" width="17.7265625" style="878" customWidth="1"/>
    <col min="2823" max="2823" width="6" style="878" customWidth="1"/>
    <col min="2824" max="2824" width="6.26953125" style="878" customWidth="1"/>
    <col min="2825" max="2825" width="17.7265625" style="878" customWidth="1"/>
    <col min="2826" max="2826" width="6.1796875" style="878" customWidth="1"/>
    <col min="2827" max="2827" width="2" style="878" customWidth="1"/>
    <col min="2828" max="2828" width="1.81640625" style="878" customWidth="1"/>
    <col min="2829" max="2829" width="13" style="878" customWidth="1"/>
    <col min="2830" max="3070" width="9.1796875" style="878"/>
    <col min="3071" max="3071" width="7.26953125" style="878" customWidth="1"/>
    <col min="3072" max="3072" width="34.81640625" style="878" customWidth="1"/>
    <col min="3073" max="3073" width="9" style="878" customWidth="1"/>
    <col min="3074" max="3074" width="12.54296875" style="878" customWidth="1"/>
    <col min="3075" max="3075" width="6.26953125" style="878" customWidth="1"/>
    <col min="3076" max="3076" width="6.453125" style="878" customWidth="1"/>
    <col min="3077" max="3077" width="8.1796875" style="878" customWidth="1"/>
    <col min="3078" max="3078" width="17.7265625" style="878" customWidth="1"/>
    <col min="3079" max="3079" width="6" style="878" customWidth="1"/>
    <col min="3080" max="3080" width="6.26953125" style="878" customWidth="1"/>
    <col min="3081" max="3081" width="17.7265625" style="878" customWidth="1"/>
    <col min="3082" max="3082" width="6.1796875" style="878" customWidth="1"/>
    <col min="3083" max="3083" width="2" style="878" customWidth="1"/>
    <col min="3084" max="3084" width="1.81640625" style="878" customWidth="1"/>
    <col min="3085" max="3085" width="13" style="878" customWidth="1"/>
    <col min="3086" max="3326" width="9.1796875" style="878"/>
    <col min="3327" max="3327" width="7.26953125" style="878" customWidth="1"/>
    <col min="3328" max="3328" width="34.81640625" style="878" customWidth="1"/>
    <col min="3329" max="3329" width="9" style="878" customWidth="1"/>
    <col min="3330" max="3330" width="12.54296875" style="878" customWidth="1"/>
    <col min="3331" max="3331" width="6.26953125" style="878" customWidth="1"/>
    <col min="3332" max="3332" width="6.453125" style="878" customWidth="1"/>
    <col min="3333" max="3333" width="8.1796875" style="878" customWidth="1"/>
    <col min="3334" max="3334" width="17.7265625" style="878" customWidth="1"/>
    <col min="3335" max="3335" width="6" style="878" customWidth="1"/>
    <col min="3336" max="3336" width="6.26953125" style="878" customWidth="1"/>
    <col min="3337" max="3337" width="17.7265625" style="878" customWidth="1"/>
    <col min="3338" max="3338" width="6.1796875" style="878" customWidth="1"/>
    <col min="3339" max="3339" width="2" style="878" customWidth="1"/>
    <col min="3340" max="3340" width="1.81640625" style="878" customWidth="1"/>
    <col min="3341" max="3341" width="13" style="878" customWidth="1"/>
    <col min="3342" max="3582" width="9.1796875" style="878"/>
    <col min="3583" max="3583" width="7.26953125" style="878" customWidth="1"/>
    <col min="3584" max="3584" width="34.81640625" style="878" customWidth="1"/>
    <col min="3585" max="3585" width="9" style="878" customWidth="1"/>
    <col min="3586" max="3586" width="12.54296875" style="878" customWidth="1"/>
    <col min="3587" max="3587" width="6.26953125" style="878" customWidth="1"/>
    <col min="3588" max="3588" width="6.453125" style="878" customWidth="1"/>
    <col min="3589" max="3589" width="8.1796875" style="878" customWidth="1"/>
    <col min="3590" max="3590" width="17.7265625" style="878" customWidth="1"/>
    <col min="3591" max="3591" width="6" style="878" customWidth="1"/>
    <col min="3592" max="3592" width="6.26953125" style="878" customWidth="1"/>
    <col min="3593" max="3593" width="17.7265625" style="878" customWidth="1"/>
    <col min="3594" max="3594" width="6.1796875" style="878" customWidth="1"/>
    <col min="3595" max="3595" width="2" style="878" customWidth="1"/>
    <col min="3596" max="3596" width="1.81640625" style="878" customWidth="1"/>
    <col min="3597" max="3597" width="13" style="878" customWidth="1"/>
    <col min="3598" max="3838" width="9.1796875" style="878"/>
    <col min="3839" max="3839" width="7.26953125" style="878" customWidth="1"/>
    <col min="3840" max="3840" width="34.81640625" style="878" customWidth="1"/>
    <col min="3841" max="3841" width="9" style="878" customWidth="1"/>
    <col min="3842" max="3842" width="12.54296875" style="878" customWidth="1"/>
    <col min="3843" max="3843" width="6.26953125" style="878" customWidth="1"/>
    <col min="3844" max="3844" width="6.453125" style="878" customWidth="1"/>
    <col min="3845" max="3845" width="8.1796875" style="878" customWidth="1"/>
    <col min="3846" max="3846" width="17.7265625" style="878" customWidth="1"/>
    <col min="3847" max="3847" width="6" style="878" customWidth="1"/>
    <col min="3848" max="3848" width="6.26953125" style="878" customWidth="1"/>
    <col min="3849" max="3849" width="17.7265625" style="878" customWidth="1"/>
    <col min="3850" max="3850" width="6.1796875" style="878" customWidth="1"/>
    <col min="3851" max="3851" width="2" style="878" customWidth="1"/>
    <col min="3852" max="3852" width="1.81640625" style="878" customWidth="1"/>
    <col min="3853" max="3853" width="13" style="878" customWidth="1"/>
    <col min="3854" max="4094" width="9.1796875" style="878"/>
    <col min="4095" max="4095" width="7.26953125" style="878" customWidth="1"/>
    <col min="4096" max="4096" width="34.81640625" style="878" customWidth="1"/>
    <col min="4097" max="4097" width="9" style="878" customWidth="1"/>
    <col min="4098" max="4098" width="12.54296875" style="878" customWidth="1"/>
    <col min="4099" max="4099" width="6.26953125" style="878" customWidth="1"/>
    <col min="4100" max="4100" width="6.453125" style="878" customWidth="1"/>
    <col min="4101" max="4101" width="8.1796875" style="878" customWidth="1"/>
    <col min="4102" max="4102" width="17.7265625" style="878" customWidth="1"/>
    <col min="4103" max="4103" width="6" style="878" customWidth="1"/>
    <col min="4104" max="4104" width="6.26953125" style="878" customWidth="1"/>
    <col min="4105" max="4105" width="17.7265625" style="878" customWidth="1"/>
    <col min="4106" max="4106" width="6.1796875" style="878" customWidth="1"/>
    <col min="4107" max="4107" width="2" style="878" customWidth="1"/>
    <col min="4108" max="4108" width="1.81640625" style="878" customWidth="1"/>
    <col min="4109" max="4109" width="13" style="878" customWidth="1"/>
    <col min="4110" max="4350" width="9.1796875" style="878"/>
    <col min="4351" max="4351" width="7.26953125" style="878" customWidth="1"/>
    <col min="4352" max="4352" width="34.81640625" style="878" customWidth="1"/>
    <col min="4353" max="4353" width="9" style="878" customWidth="1"/>
    <col min="4354" max="4354" width="12.54296875" style="878" customWidth="1"/>
    <col min="4355" max="4355" width="6.26953125" style="878" customWidth="1"/>
    <col min="4356" max="4356" width="6.453125" style="878" customWidth="1"/>
    <col min="4357" max="4357" width="8.1796875" style="878" customWidth="1"/>
    <col min="4358" max="4358" width="17.7265625" style="878" customWidth="1"/>
    <col min="4359" max="4359" width="6" style="878" customWidth="1"/>
    <col min="4360" max="4360" width="6.26953125" style="878" customWidth="1"/>
    <col min="4361" max="4361" width="17.7265625" style="878" customWidth="1"/>
    <col min="4362" max="4362" width="6.1796875" style="878" customWidth="1"/>
    <col min="4363" max="4363" width="2" style="878" customWidth="1"/>
    <col min="4364" max="4364" width="1.81640625" style="878" customWidth="1"/>
    <col min="4365" max="4365" width="13" style="878" customWidth="1"/>
    <col min="4366" max="4606" width="9.1796875" style="878"/>
    <col min="4607" max="4607" width="7.26953125" style="878" customWidth="1"/>
    <col min="4608" max="4608" width="34.81640625" style="878" customWidth="1"/>
    <col min="4609" max="4609" width="9" style="878" customWidth="1"/>
    <col min="4610" max="4610" width="12.54296875" style="878" customWidth="1"/>
    <col min="4611" max="4611" width="6.26953125" style="878" customWidth="1"/>
    <col min="4612" max="4612" width="6.453125" style="878" customWidth="1"/>
    <col min="4613" max="4613" width="8.1796875" style="878" customWidth="1"/>
    <col min="4614" max="4614" width="17.7265625" style="878" customWidth="1"/>
    <col min="4615" max="4615" width="6" style="878" customWidth="1"/>
    <col min="4616" max="4616" width="6.26953125" style="878" customWidth="1"/>
    <col min="4617" max="4617" width="17.7265625" style="878" customWidth="1"/>
    <col min="4618" max="4618" width="6.1796875" style="878" customWidth="1"/>
    <col min="4619" max="4619" width="2" style="878" customWidth="1"/>
    <col min="4620" max="4620" width="1.81640625" style="878" customWidth="1"/>
    <col min="4621" max="4621" width="13" style="878" customWidth="1"/>
    <col min="4622" max="4862" width="9.1796875" style="878"/>
    <col min="4863" max="4863" width="7.26953125" style="878" customWidth="1"/>
    <col min="4864" max="4864" width="34.81640625" style="878" customWidth="1"/>
    <col min="4865" max="4865" width="9" style="878" customWidth="1"/>
    <col min="4866" max="4866" width="12.54296875" style="878" customWidth="1"/>
    <col min="4867" max="4867" width="6.26953125" style="878" customWidth="1"/>
    <col min="4868" max="4868" width="6.453125" style="878" customWidth="1"/>
    <col min="4869" max="4869" width="8.1796875" style="878" customWidth="1"/>
    <col min="4870" max="4870" width="17.7265625" style="878" customWidth="1"/>
    <col min="4871" max="4871" width="6" style="878" customWidth="1"/>
    <col min="4872" max="4872" width="6.26953125" style="878" customWidth="1"/>
    <col min="4873" max="4873" width="17.7265625" style="878" customWidth="1"/>
    <col min="4874" max="4874" width="6.1796875" style="878" customWidth="1"/>
    <col min="4875" max="4875" width="2" style="878" customWidth="1"/>
    <col min="4876" max="4876" width="1.81640625" style="878" customWidth="1"/>
    <col min="4877" max="4877" width="13" style="878" customWidth="1"/>
    <col min="4878" max="5118" width="9.1796875" style="878"/>
    <col min="5119" max="5119" width="7.26953125" style="878" customWidth="1"/>
    <col min="5120" max="5120" width="34.81640625" style="878" customWidth="1"/>
    <col min="5121" max="5121" width="9" style="878" customWidth="1"/>
    <col min="5122" max="5122" width="12.54296875" style="878" customWidth="1"/>
    <col min="5123" max="5123" width="6.26953125" style="878" customWidth="1"/>
    <col min="5124" max="5124" width="6.453125" style="878" customWidth="1"/>
    <col min="5125" max="5125" width="8.1796875" style="878" customWidth="1"/>
    <col min="5126" max="5126" width="17.7265625" style="878" customWidth="1"/>
    <col min="5127" max="5127" width="6" style="878" customWidth="1"/>
    <col min="5128" max="5128" width="6.26953125" style="878" customWidth="1"/>
    <col min="5129" max="5129" width="17.7265625" style="878" customWidth="1"/>
    <col min="5130" max="5130" width="6.1796875" style="878" customWidth="1"/>
    <col min="5131" max="5131" width="2" style="878" customWidth="1"/>
    <col min="5132" max="5132" width="1.81640625" style="878" customWidth="1"/>
    <col min="5133" max="5133" width="13" style="878" customWidth="1"/>
    <col min="5134" max="5374" width="9.1796875" style="878"/>
    <col min="5375" max="5375" width="7.26953125" style="878" customWidth="1"/>
    <col min="5376" max="5376" width="34.81640625" style="878" customWidth="1"/>
    <col min="5377" max="5377" width="9" style="878" customWidth="1"/>
    <col min="5378" max="5378" width="12.54296875" style="878" customWidth="1"/>
    <col min="5379" max="5379" width="6.26953125" style="878" customWidth="1"/>
    <col min="5380" max="5380" width="6.453125" style="878" customWidth="1"/>
    <col min="5381" max="5381" width="8.1796875" style="878" customWidth="1"/>
    <col min="5382" max="5382" width="17.7265625" style="878" customWidth="1"/>
    <col min="5383" max="5383" width="6" style="878" customWidth="1"/>
    <col min="5384" max="5384" width="6.26953125" style="878" customWidth="1"/>
    <col min="5385" max="5385" width="17.7265625" style="878" customWidth="1"/>
    <col min="5386" max="5386" width="6.1796875" style="878" customWidth="1"/>
    <col min="5387" max="5387" width="2" style="878" customWidth="1"/>
    <col min="5388" max="5388" width="1.81640625" style="878" customWidth="1"/>
    <col min="5389" max="5389" width="13" style="878" customWidth="1"/>
    <col min="5390" max="5630" width="9.1796875" style="878"/>
    <col min="5631" max="5631" width="7.26953125" style="878" customWidth="1"/>
    <col min="5632" max="5632" width="34.81640625" style="878" customWidth="1"/>
    <col min="5633" max="5633" width="9" style="878" customWidth="1"/>
    <col min="5634" max="5634" width="12.54296875" style="878" customWidth="1"/>
    <col min="5635" max="5635" width="6.26953125" style="878" customWidth="1"/>
    <col min="5636" max="5636" width="6.453125" style="878" customWidth="1"/>
    <col min="5637" max="5637" width="8.1796875" style="878" customWidth="1"/>
    <col min="5638" max="5638" width="17.7265625" style="878" customWidth="1"/>
    <col min="5639" max="5639" width="6" style="878" customWidth="1"/>
    <col min="5640" max="5640" width="6.26953125" style="878" customWidth="1"/>
    <col min="5641" max="5641" width="17.7265625" style="878" customWidth="1"/>
    <col min="5642" max="5642" width="6.1796875" style="878" customWidth="1"/>
    <col min="5643" max="5643" width="2" style="878" customWidth="1"/>
    <col min="5644" max="5644" width="1.81640625" style="878" customWidth="1"/>
    <col min="5645" max="5645" width="13" style="878" customWidth="1"/>
    <col min="5646" max="5886" width="9.1796875" style="878"/>
    <col min="5887" max="5887" width="7.26953125" style="878" customWidth="1"/>
    <col min="5888" max="5888" width="34.81640625" style="878" customWidth="1"/>
    <col min="5889" max="5889" width="9" style="878" customWidth="1"/>
    <col min="5890" max="5890" width="12.54296875" style="878" customWidth="1"/>
    <col min="5891" max="5891" width="6.26953125" style="878" customWidth="1"/>
    <col min="5892" max="5892" width="6.453125" style="878" customWidth="1"/>
    <col min="5893" max="5893" width="8.1796875" style="878" customWidth="1"/>
    <col min="5894" max="5894" width="17.7265625" style="878" customWidth="1"/>
    <col min="5895" max="5895" width="6" style="878" customWidth="1"/>
    <col min="5896" max="5896" width="6.26953125" style="878" customWidth="1"/>
    <col min="5897" max="5897" width="17.7265625" style="878" customWidth="1"/>
    <col min="5898" max="5898" width="6.1796875" style="878" customWidth="1"/>
    <col min="5899" max="5899" width="2" style="878" customWidth="1"/>
    <col min="5900" max="5900" width="1.81640625" style="878" customWidth="1"/>
    <col min="5901" max="5901" width="13" style="878" customWidth="1"/>
    <col min="5902" max="6142" width="9.1796875" style="878"/>
    <col min="6143" max="6143" width="7.26953125" style="878" customWidth="1"/>
    <col min="6144" max="6144" width="34.81640625" style="878" customWidth="1"/>
    <col min="6145" max="6145" width="9" style="878" customWidth="1"/>
    <col min="6146" max="6146" width="12.54296875" style="878" customWidth="1"/>
    <col min="6147" max="6147" width="6.26953125" style="878" customWidth="1"/>
    <col min="6148" max="6148" width="6.453125" style="878" customWidth="1"/>
    <col min="6149" max="6149" width="8.1796875" style="878" customWidth="1"/>
    <col min="6150" max="6150" width="17.7265625" style="878" customWidth="1"/>
    <col min="6151" max="6151" width="6" style="878" customWidth="1"/>
    <col min="6152" max="6152" width="6.26953125" style="878" customWidth="1"/>
    <col min="6153" max="6153" width="17.7265625" style="878" customWidth="1"/>
    <col min="6154" max="6154" width="6.1796875" style="878" customWidth="1"/>
    <col min="6155" max="6155" width="2" style="878" customWidth="1"/>
    <col min="6156" max="6156" width="1.81640625" style="878" customWidth="1"/>
    <col min="6157" max="6157" width="13" style="878" customWidth="1"/>
    <col min="6158" max="6398" width="9.1796875" style="878"/>
    <col min="6399" max="6399" width="7.26953125" style="878" customWidth="1"/>
    <col min="6400" max="6400" width="34.81640625" style="878" customWidth="1"/>
    <col min="6401" max="6401" width="9" style="878" customWidth="1"/>
    <col min="6402" max="6402" width="12.54296875" style="878" customWidth="1"/>
    <col min="6403" max="6403" width="6.26953125" style="878" customWidth="1"/>
    <col min="6404" max="6404" width="6.453125" style="878" customWidth="1"/>
    <col min="6405" max="6405" width="8.1796875" style="878" customWidth="1"/>
    <col min="6406" max="6406" width="17.7265625" style="878" customWidth="1"/>
    <col min="6407" max="6407" width="6" style="878" customWidth="1"/>
    <col min="6408" max="6408" width="6.26953125" style="878" customWidth="1"/>
    <col min="6409" max="6409" width="17.7265625" style="878" customWidth="1"/>
    <col min="6410" max="6410" width="6.1796875" style="878" customWidth="1"/>
    <col min="6411" max="6411" width="2" style="878" customWidth="1"/>
    <col min="6412" max="6412" width="1.81640625" style="878" customWidth="1"/>
    <col min="6413" max="6413" width="13" style="878" customWidth="1"/>
    <col min="6414" max="6654" width="9.1796875" style="878"/>
    <col min="6655" max="6655" width="7.26953125" style="878" customWidth="1"/>
    <col min="6656" max="6656" width="34.81640625" style="878" customWidth="1"/>
    <col min="6657" max="6657" width="9" style="878" customWidth="1"/>
    <col min="6658" max="6658" width="12.54296875" style="878" customWidth="1"/>
    <col min="6659" max="6659" width="6.26953125" style="878" customWidth="1"/>
    <col min="6660" max="6660" width="6.453125" style="878" customWidth="1"/>
    <col min="6661" max="6661" width="8.1796875" style="878" customWidth="1"/>
    <col min="6662" max="6662" width="17.7265625" style="878" customWidth="1"/>
    <col min="6663" max="6663" width="6" style="878" customWidth="1"/>
    <col min="6664" max="6664" width="6.26953125" style="878" customWidth="1"/>
    <col min="6665" max="6665" width="17.7265625" style="878" customWidth="1"/>
    <col min="6666" max="6666" width="6.1796875" style="878" customWidth="1"/>
    <col min="6667" max="6667" width="2" style="878" customWidth="1"/>
    <col min="6668" max="6668" width="1.81640625" style="878" customWidth="1"/>
    <col min="6669" max="6669" width="13" style="878" customWidth="1"/>
    <col min="6670" max="6910" width="9.1796875" style="878"/>
    <col min="6911" max="6911" width="7.26953125" style="878" customWidth="1"/>
    <col min="6912" max="6912" width="34.81640625" style="878" customWidth="1"/>
    <col min="6913" max="6913" width="9" style="878" customWidth="1"/>
    <col min="6914" max="6914" width="12.54296875" style="878" customWidth="1"/>
    <col min="6915" max="6915" width="6.26953125" style="878" customWidth="1"/>
    <col min="6916" max="6916" width="6.453125" style="878" customWidth="1"/>
    <col min="6917" max="6917" width="8.1796875" style="878" customWidth="1"/>
    <col min="6918" max="6918" width="17.7265625" style="878" customWidth="1"/>
    <col min="6919" max="6919" width="6" style="878" customWidth="1"/>
    <col min="6920" max="6920" width="6.26953125" style="878" customWidth="1"/>
    <col min="6921" max="6921" width="17.7265625" style="878" customWidth="1"/>
    <col min="6922" max="6922" width="6.1796875" style="878" customWidth="1"/>
    <col min="6923" max="6923" width="2" style="878" customWidth="1"/>
    <col min="6924" max="6924" width="1.81640625" style="878" customWidth="1"/>
    <col min="6925" max="6925" width="13" style="878" customWidth="1"/>
    <col min="6926" max="7166" width="9.1796875" style="878"/>
    <col min="7167" max="7167" width="7.26953125" style="878" customWidth="1"/>
    <col min="7168" max="7168" width="34.81640625" style="878" customWidth="1"/>
    <col min="7169" max="7169" width="9" style="878" customWidth="1"/>
    <col min="7170" max="7170" width="12.54296875" style="878" customWidth="1"/>
    <col min="7171" max="7171" width="6.26953125" style="878" customWidth="1"/>
    <col min="7172" max="7172" width="6.453125" style="878" customWidth="1"/>
    <col min="7173" max="7173" width="8.1796875" style="878" customWidth="1"/>
    <col min="7174" max="7174" width="17.7265625" style="878" customWidth="1"/>
    <col min="7175" max="7175" width="6" style="878" customWidth="1"/>
    <col min="7176" max="7176" width="6.26953125" style="878" customWidth="1"/>
    <col min="7177" max="7177" width="17.7265625" style="878" customWidth="1"/>
    <col min="7178" max="7178" width="6.1796875" style="878" customWidth="1"/>
    <col min="7179" max="7179" width="2" style="878" customWidth="1"/>
    <col min="7180" max="7180" width="1.81640625" style="878" customWidth="1"/>
    <col min="7181" max="7181" width="13" style="878" customWidth="1"/>
    <col min="7182" max="7422" width="9.1796875" style="878"/>
    <col min="7423" max="7423" width="7.26953125" style="878" customWidth="1"/>
    <col min="7424" max="7424" width="34.81640625" style="878" customWidth="1"/>
    <col min="7425" max="7425" width="9" style="878" customWidth="1"/>
    <col min="7426" max="7426" width="12.54296875" style="878" customWidth="1"/>
    <col min="7427" max="7427" width="6.26953125" style="878" customWidth="1"/>
    <col min="7428" max="7428" width="6.453125" style="878" customWidth="1"/>
    <col min="7429" max="7429" width="8.1796875" style="878" customWidth="1"/>
    <col min="7430" max="7430" width="17.7265625" style="878" customWidth="1"/>
    <col min="7431" max="7431" width="6" style="878" customWidth="1"/>
    <col min="7432" max="7432" width="6.26953125" style="878" customWidth="1"/>
    <col min="7433" max="7433" width="17.7265625" style="878" customWidth="1"/>
    <col min="7434" max="7434" width="6.1796875" style="878" customWidth="1"/>
    <col min="7435" max="7435" width="2" style="878" customWidth="1"/>
    <col min="7436" max="7436" width="1.81640625" style="878" customWidth="1"/>
    <col min="7437" max="7437" width="13" style="878" customWidth="1"/>
    <col min="7438" max="7678" width="9.1796875" style="878"/>
    <col min="7679" max="7679" width="7.26953125" style="878" customWidth="1"/>
    <col min="7680" max="7680" width="34.81640625" style="878" customWidth="1"/>
    <col min="7681" max="7681" width="9" style="878" customWidth="1"/>
    <col min="7682" max="7682" width="12.54296875" style="878" customWidth="1"/>
    <col min="7683" max="7683" width="6.26953125" style="878" customWidth="1"/>
    <col min="7684" max="7684" width="6.453125" style="878" customWidth="1"/>
    <col min="7685" max="7685" width="8.1796875" style="878" customWidth="1"/>
    <col min="7686" max="7686" width="17.7265625" style="878" customWidth="1"/>
    <col min="7687" max="7687" width="6" style="878" customWidth="1"/>
    <col min="7688" max="7688" width="6.26953125" style="878" customWidth="1"/>
    <col min="7689" max="7689" width="17.7265625" style="878" customWidth="1"/>
    <col min="7690" max="7690" width="6.1796875" style="878" customWidth="1"/>
    <col min="7691" max="7691" width="2" style="878" customWidth="1"/>
    <col min="7692" max="7692" width="1.81640625" style="878" customWidth="1"/>
    <col min="7693" max="7693" width="13" style="878" customWidth="1"/>
    <col min="7694" max="7934" width="9.1796875" style="878"/>
    <col min="7935" max="7935" width="7.26953125" style="878" customWidth="1"/>
    <col min="7936" max="7936" width="34.81640625" style="878" customWidth="1"/>
    <col min="7937" max="7937" width="9" style="878" customWidth="1"/>
    <col min="7938" max="7938" width="12.54296875" style="878" customWidth="1"/>
    <col min="7939" max="7939" width="6.26953125" style="878" customWidth="1"/>
    <col min="7940" max="7940" width="6.453125" style="878" customWidth="1"/>
    <col min="7941" max="7941" width="8.1796875" style="878" customWidth="1"/>
    <col min="7942" max="7942" width="17.7265625" style="878" customWidth="1"/>
    <col min="7943" max="7943" width="6" style="878" customWidth="1"/>
    <col min="7944" max="7944" width="6.26953125" style="878" customWidth="1"/>
    <col min="7945" max="7945" width="17.7265625" style="878" customWidth="1"/>
    <col min="7946" max="7946" width="6.1796875" style="878" customWidth="1"/>
    <col min="7947" max="7947" width="2" style="878" customWidth="1"/>
    <col min="7948" max="7948" width="1.81640625" style="878" customWidth="1"/>
    <col min="7949" max="7949" width="13" style="878" customWidth="1"/>
    <col min="7950" max="8190" width="9.1796875" style="878"/>
    <col min="8191" max="8191" width="7.26953125" style="878" customWidth="1"/>
    <col min="8192" max="8192" width="34.81640625" style="878" customWidth="1"/>
    <col min="8193" max="8193" width="9" style="878" customWidth="1"/>
    <col min="8194" max="8194" width="12.54296875" style="878" customWidth="1"/>
    <col min="8195" max="8195" width="6.26953125" style="878" customWidth="1"/>
    <col min="8196" max="8196" width="6.453125" style="878" customWidth="1"/>
    <col min="8197" max="8197" width="8.1796875" style="878" customWidth="1"/>
    <col min="8198" max="8198" width="17.7265625" style="878" customWidth="1"/>
    <col min="8199" max="8199" width="6" style="878" customWidth="1"/>
    <col min="8200" max="8200" width="6.26953125" style="878" customWidth="1"/>
    <col min="8201" max="8201" width="17.7265625" style="878" customWidth="1"/>
    <col min="8202" max="8202" width="6.1796875" style="878" customWidth="1"/>
    <col min="8203" max="8203" width="2" style="878" customWidth="1"/>
    <col min="8204" max="8204" width="1.81640625" style="878" customWidth="1"/>
    <col min="8205" max="8205" width="13" style="878" customWidth="1"/>
    <col min="8206" max="8446" width="9.1796875" style="878"/>
    <col min="8447" max="8447" width="7.26953125" style="878" customWidth="1"/>
    <col min="8448" max="8448" width="34.81640625" style="878" customWidth="1"/>
    <col min="8449" max="8449" width="9" style="878" customWidth="1"/>
    <col min="8450" max="8450" width="12.54296875" style="878" customWidth="1"/>
    <col min="8451" max="8451" width="6.26953125" style="878" customWidth="1"/>
    <col min="8452" max="8452" width="6.453125" style="878" customWidth="1"/>
    <col min="8453" max="8453" width="8.1796875" style="878" customWidth="1"/>
    <col min="8454" max="8454" width="17.7265625" style="878" customWidth="1"/>
    <col min="8455" max="8455" width="6" style="878" customWidth="1"/>
    <col min="8456" max="8456" width="6.26953125" style="878" customWidth="1"/>
    <col min="8457" max="8457" width="17.7265625" style="878" customWidth="1"/>
    <col min="8458" max="8458" width="6.1796875" style="878" customWidth="1"/>
    <col min="8459" max="8459" width="2" style="878" customWidth="1"/>
    <col min="8460" max="8460" width="1.81640625" style="878" customWidth="1"/>
    <col min="8461" max="8461" width="13" style="878" customWidth="1"/>
    <col min="8462" max="8702" width="9.1796875" style="878"/>
    <col min="8703" max="8703" width="7.26953125" style="878" customWidth="1"/>
    <col min="8704" max="8704" width="34.81640625" style="878" customWidth="1"/>
    <col min="8705" max="8705" width="9" style="878" customWidth="1"/>
    <col min="8706" max="8706" width="12.54296875" style="878" customWidth="1"/>
    <col min="8707" max="8707" width="6.26953125" style="878" customWidth="1"/>
    <col min="8708" max="8708" width="6.453125" style="878" customWidth="1"/>
    <col min="8709" max="8709" width="8.1796875" style="878" customWidth="1"/>
    <col min="8710" max="8710" width="17.7265625" style="878" customWidth="1"/>
    <col min="8711" max="8711" width="6" style="878" customWidth="1"/>
    <col min="8712" max="8712" width="6.26953125" style="878" customWidth="1"/>
    <col min="8713" max="8713" width="17.7265625" style="878" customWidth="1"/>
    <col min="8714" max="8714" width="6.1796875" style="878" customWidth="1"/>
    <col min="8715" max="8715" width="2" style="878" customWidth="1"/>
    <col min="8716" max="8716" width="1.81640625" style="878" customWidth="1"/>
    <col min="8717" max="8717" width="13" style="878" customWidth="1"/>
    <col min="8718" max="8958" width="9.1796875" style="878"/>
    <col min="8959" max="8959" width="7.26953125" style="878" customWidth="1"/>
    <col min="8960" max="8960" width="34.81640625" style="878" customWidth="1"/>
    <col min="8961" max="8961" width="9" style="878" customWidth="1"/>
    <col min="8962" max="8962" width="12.54296875" style="878" customWidth="1"/>
    <col min="8963" max="8963" width="6.26953125" style="878" customWidth="1"/>
    <col min="8964" max="8964" width="6.453125" style="878" customWidth="1"/>
    <col min="8965" max="8965" width="8.1796875" style="878" customWidth="1"/>
    <col min="8966" max="8966" width="17.7265625" style="878" customWidth="1"/>
    <col min="8967" max="8967" width="6" style="878" customWidth="1"/>
    <col min="8968" max="8968" width="6.26953125" style="878" customWidth="1"/>
    <col min="8969" max="8969" width="17.7265625" style="878" customWidth="1"/>
    <col min="8970" max="8970" width="6.1796875" style="878" customWidth="1"/>
    <col min="8971" max="8971" width="2" style="878" customWidth="1"/>
    <col min="8972" max="8972" width="1.81640625" style="878" customWidth="1"/>
    <col min="8973" max="8973" width="13" style="878" customWidth="1"/>
    <col min="8974" max="9214" width="9.1796875" style="878"/>
    <col min="9215" max="9215" width="7.26953125" style="878" customWidth="1"/>
    <col min="9216" max="9216" width="34.81640625" style="878" customWidth="1"/>
    <col min="9217" max="9217" width="9" style="878" customWidth="1"/>
    <col min="9218" max="9218" width="12.54296875" style="878" customWidth="1"/>
    <col min="9219" max="9219" width="6.26953125" style="878" customWidth="1"/>
    <col min="9220" max="9220" width="6.453125" style="878" customWidth="1"/>
    <col min="9221" max="9221" width="8.1796875" style="878" customWidth="1"/>
    <col min="9222" max="9222" width="17.7265625" style="878" customWidth="1"/>
    <col min="9223" max="9223" width="6" style="878" customWidth="1"/>
    <col min="9224" max="9224" width="6.26953125" style="878" customWidth="1"/>
    <col min="9225" max="9225" width="17.7265625" style="878" customWidth="1"/>
    <col min="9226" max="9226" width="6.1796875" style="878" customWidth="1"/>
    <col min="9227" max="9227" width="2" style="878" customWidth="1"/>
    <col min="9228" max="9228" width="1.81640625" style="878" customWidth="1"/>
    <col min="9229" max="9229" width="13" style="878" customWidth="1"/>
    <col min="9230" max="9470" width="9.1796875" style="878"/>
    <col min="9471" max="9471" width="7.26953125" style="878" customWidth="1"/>
    <col min="9472" max="9472" width="34.81640625" style="878" customWidth="1"/>
    <col min="9473" max="9473" width="9" style="878" customWidth="1"/>
    <col min="9474" max="9474" width="12.54296875" style="878" customWidth="1"/>
    <col min="9475" max="9475" width="6.26953125" style="878" customWidth="1"/>
    <col min="9476" max="9476" width="6.453125" style="878" customWidth="1"/>
    <col min="9477" max="9477" width="8.1796875" style="878" customWidth="1"/>
    <col min="9478" max="9478" width="17.7265625" style="878" customWidth="1"/>
    <col min="9479" max="9479" width="6" style="878" customWidth="1"/>
    <col min="9480" max="9480" width="6.26953125" style="878" customWidth="1"/>
    <col min="9481" max="9481" width="17.7265625" style="878" customWidth="1"/>
    <col min="9482" max="9482" width="6.1796875" style="878" customWidth="1"/>
    <col min="9483" max="9483" width="2" style="878" customWidth="1"/>
    <col min="9484" max="9484" width="1.81640625" style="878" customWidth="1"/>
    <col min="9485" max="9485" width="13" style="878" customWidth="1"/>
    <col min="9486" max="9726" width="9.1796875" style="878"/>
    <col min="9727" max="9727" width="7.26953125" style="878" customWidth="1"/>
    <col min="9728" max="9728" width="34.81640625" style="878" customWidth="1"/>
    <col min="9729" max="9729" width="9" style="878" customWidth="1"/>
    <col min="9730" max="9730" width="12.54296875" style="878" customWidth="1"/>
    <col min="9731" max="9731" width="6.26953125" style="878" customWidth="1"/>
    <col min="9732" max="9732" width="6.453125" style="878" customWidth="1"/>
    <col min="9733" max="9733" width="8.1796875" style="878" customWidth="1"/>
    <col min="9734" max="9734" width="17.7265625" style="878" customWidth="1"/>
    <col min="9735" max="9735" width="6" style="878" customWidth="1"/>
    <col min="9736" max="9736" width="6.26953125" style="878" customWidth="1"/>
    <col min="9737" max="9737" width="17.7265625" style="878" customWidth="1"/>
    <col min="9738" max="9738" width="6.1796875" style="878" customWidth="1"/>
    <col min="9739" max="9739" width="2" style="878" customWidth="1"/>
    <col min="9740" max="9740" width="1.81640625" style="878" customWidth="1"/>
    <col min="9741" max="9741" width="13" style="878" customWidth="1"/>
    <col min="9742" max="9982" width="9.1796875" style="878"/>
    <col min="9983" max="9983" width="7.26953125" style="878" customWidth="1"/>
    <col min="9984" max="9984" width="34.81640625" style="878" customWidth="1"/>
    <col min="9985" max="9985" width="9" style="878" customWidth="1"/>
    <col min="9986" max="9986" width="12.54296875" style="878" customWidth="1"/>
    <col min="9987" max="9987" width="6.26953125" style="878" customWidth="1"/>
    <col min="9988" max="9988" width="6.453125" style="878" customWidth="1"/>
    <col min="9989" max="9989" width="8.1796875" style="878" customWidth="1"/>
    <col min="9990" max="9990" width="17.7265625" style="878" customWidth="1"/>
    <col min="9991" max="9991" width="6" style="878" customWidth="1"/>
    <col min="9992" max="9992" width="6.26953125" style="878" customWidth="1"/>
    <col min="9993" max="9993" width="17.7265625" style="878" customWidth="1"/>
    <col min="9994" max="9994" width="6.1796875" style="878" customWidth="1"/>
    <col min="9995" max="9995" width="2" style="878" customWidth="1"/>
    <col min="9996" max="9996" width="1.81640625" style="878" customWidth="1"/>
    <col min="9997" max="9997" width="13" style="878" customWidth="1"/>
    <col min="9998" max="10238" width="9.1796875" style="878"/>
    <col min="10239" max="10239" width="7.26953125" style="878" customWidth="1"/>
    <col min="10240" max="10240" width="34.81640625" style="878" customWidth="1"/>
    <col min="10241" max="10241" width="9" style="878" customWidth="1"/>
    <col min="10242" max="10242" width="12.54296875" style="878" customWidth="1"/>
    <col min="10243" max="10243" width="6.26953125" style="878" customWidth="1"/>
    <col min="10244" max="10244" width="6.453125" style="878" customWidth="1"/>
    <col min="10245" max="10245" width="8.1796875" style="878" customWidth="1"/>
    <col min="10246" max="10246" width="17.7265625" style="878" customWidth="1"/>
    <col min="10247" max="10247" width="6" style="878" customWidth="1"/>
    <col min="10248" max="10248" width="6.26953125" style="878" customWidth="1"/>
    <col min="10249" max="10249" width="17.7265625" style="878" customWidth="1"/>
    <col min="10250" max="10250" width="6.1796875" style="878" customWidth="1"/>
    <col min="10251" max="10251" width="2" style="878" customWidth="1"/>
    <col min="10252" max="10252" width="1.81640625" style="878" customWidth="1"/>
    <col min="10253" max="10253" width="13" style="878" customWidth="1"/>
    <col min="10254" max="10494" width="9.1796875" style="878"/>
    <col min="10495" max="10495" width="7.26953125" style="878" customWidth="1"/>
    <col min="10496" max="10496" width="34.81640625" style="878" customWidth="1"/>
    <col min="10497" max="10497" width="9" style="878" customWidth="1"/>
    <col min="10498" max="10498" width="12.54296875" style="878" customWidth="1"/>
    <col min="10499" max="10499" width="6.26953125" style="878" customWidth="1"/>
    <col min="10500" max="10500" width="6.453125" style="878" customWidth="1"/>
    <col min="10501" max="10501" width="8.1796875" style="878" customWidth="1"/>
    <col min="10502" max="10502" width="17.7265625" style="878" customWidth="1"/>
    <col min="10503" max="10503" width="6" style="878" customWidth="1"/>
    <col min="10504" max="10504" width="6.26953125" style="878" customWidth="1"/>
    <col min="10505" max="10505" width="17.7265625" style="878" customWidth="1"/>
    <col min="10506" max="10506" width="6.1796875" style="878" customWidth="1"/>
    <col min="10507" max="10507" width="2" style="878" customWidth="1"/>
    <col min="10508" max="10508" width="1.81640625" style="878" customWidth="1"/>
    <col min="10509" max="10509" width="13" style="878" customWidth="1"/>
    <col min="10510" max="10750" width="9.1796875" style="878"/>
    <col min="10751" max="10751" width="7.26953125" style="878" customWidth="1"/>
    <col min="10752" max="10752" width="34.81640625" style="878" customWidth="1"/>
    <col min="10753" max="10753" width="9" style="878" customWidth="1"/>
    <col min="10754" max="10754" width="12.54296875" style="878" customWidth="1"/>
    <col min="10755" max="10755" width="6.26953125" style="878" customWidth="1"/>
    <col min="10756" max="10756" width="6.453125" style="878" customWidth="1"/>
    <col min="10757" max="10757" width="8.1796875" style="878" customWidth="1"/>
    <col min="10758" max="10758" width="17.7265625" style="878" customWidth="1"/>
    <col min="10759" max="10759" width="6" style="878" customWidth="1"/>
    <col min="10760" max="10760" width="6.26953125" style="878" customWidth="1"/>
    <col min="10761" max="10761" width="17.7265625" style="878" customWidth="1"/>
    <col min="10762" max="10762" width="6.1796875" style="878" customWidth="1"/>
    <col min="10763" max="10763" width="2" style="878" customWidth="1"/>
    <col min="10764" max="10764" width="1.81640625" style="878" customWidth="1"/>
    <col min="10765" max="10765" width="13" style="878" customWidth="1"/>
    <col min="10766" max="11006" width="9.1796875" style="878"/>
    <col min="11007" max="11007" width="7.26953125" style="878" customWidth="1"/>
    <col min="11008" max="11008" width="34.81640625" style="878" customWidth="1"/>
    <col min="11009" max="11009" width="9" style="878" customWidth="1"/>
    <col min="11010" max="11010" width="12.54296875" style="878" customWidth="1"/>
    <col min="11011" max="11011" width="6.26953125" style="878" customWidth="1"/>
    <col min="11012" max="11012" width="6.453125" style="878" customWidth="1"/>
    <col min="11013" max="11013" width="8.1796875" style="878" customWidth="1"/>
    <col min="11014" max="11014" width="17.7265625" style="878" customWidth="1"/>
    <col min="11015" max="11015" width="6" style="878" customWidth="1"/>
    <col min="11016" max="11016" width="6.26953125" style="878" customWidth="1"/>
    <col min="11017" max="11017" width="17.7265625" style="878" customWidth="1"/>
    <col min="11018" max="11018" width="6.1796875" style="878" customWidth="1"/>
    <col min="11019" max="11019" width="2" style="878" customWidth="1"/>
    <col min="11020" max="11020" width="1.81640625" style="878" customWidth="1"/>
    <col min="11021" max="11021" width="13" style="878" customWidth="1"/>
    <col min="11022" max="11262" width="9.1796875" style="878"/>
    <col min="11263" max="11263" width="7.26953125" style="878" customWidth="1"/>
    <col min="11264" max="11264" width="34.81640625" style="878" customWidth="1"/>
    <col min="11265" max="11265" width="9" style="878" customWidth="1"/>
    <col min="11266" max="11266" width="12.54296875" style="878" customWidth="1"/>
    <col min="11267" max="11267" width="6.26953125" style="878" customWidth="1"/>
    <col min="11268" max="11268" width="6.453125" style="878" customWidth="1"/>
    <col min="11269" max="11269" width="8.1796875" style="878" customWidth="1"/>
    <col min="11270" max="11270" width="17.7265625" style="878" customWidth="1"/>
    <col min="11271" max="11271" width="6" style="878" customWidth="1"/>
    <col min="11272" max="11272" width="6.26953125" style="878" customWidth="1"/>
    <col min="11273" max="11273" width="17.7265625" style="878" customWidth="1"/>
    <col min="11274" max="11274" width="6.1796875" style="878" customWidth="1"/>
    <col min="11275" max="11275" width="2" style="878" customWidth="1"/>
    <col min="11276" max="11276" width="1.81640625" style="878" customWidth="1"/>
    <col min="11277" max="11277" width="13" style="878" customWidth="1"/>
    <col min="11278" max="11518" width="9.1796875" style="878"/>
    <col min="11519" max="11519" width="7.26953125" style="878" customWidth="1"/>
    <col min="11520" max="11520" width="34.81640625" style="878" customWidth="1"/>
    <col min="11521" max="11521" width="9" style="878" customWidth="1"/>
    <col min="11522" max="11522" width="12.54296875" style="878" customWidth="1"/>
    <col min="11523" max="11523" width="6.26953125" style="878" customWidth="1"/>
    <col min="11524" max="11524" width="6.453125" style="878" customWidth="1"/>
    <col min="11525" max="11525" width="8.1796875" style="878" customWidth="1"/>
    <col min="11526" max="11526" width="17.7265625" style="878" customWidth="1"/>
    <col min="11527" max="11527" width="6" style="878" customWidth="1"/>
    <col min="11528" max="11528" width="6.26953125" style="878" customWidth="1"/>
    <col min="11529" max="11529" width="17.7265625" style="878" customWidth="1"/>
    <col min="11530" max="11530" width="6.1796875" style="878" customWidth="1"/>
    <col min="11531" max="11531" width="2" style="878" customWidth="1"/>
    <col min="11532" max="11532" width="1.81640625" style="878" customWidth="1"/>
    <col min="11533" max="11533" width="13" style="878" customWidth="1"/>
    <col min="11534" max="11774" width="9.1796875" style="878"/>
    <col min="11775" max="11775" width="7.26953125" style="878" customWidth="1"/>
    <col min="11776" max="11776" width="34.81640625" style="878" customWidth="1"/>
    <col min="11777" max="11777" width="9" style="878" customWidth="1"/>
    <col min="11778" max="11778" width="12.54296875" style="878" customWidth="1"/>
    <col min="11779" max="11779" width="6.26953125" style="878" customWidth="1"/>
    <col min="11780" max="11780" width="6.453125" style="878" customWidth="1"/>
    <col min="11781" max="11781" width="8.1796875" style="878" customWidth="1"/>
    <col min="11782" max="11782" width="17.7265625" style="878" customWidth="1"/>
    <col min="11783" max="11783" width="6" style="878" customWidth="1"/>
    <col min="11784" max="11784" width="6.26953125" style="878" customWidth="1"/>
    <col min="11785" max="11785" width="17.7265625" style="878" customWidth="1"/>
    <col min="11786" max="11786" width="6.1796875" style="878" customWidth="1"/>
    <col min="11787" max="11787" width="2" style="878" customWidth="1"/>
    <col min="11788" max="11788" width="1.81640625" style="878" customWidth="1"/>
    <col min="11789" max="11789" width="13" style="878" customWidth="1"/>
    <col min="11790" max="12030" width="9.1796875" style="878"/>
    <col min="12031" max="12031" width="7.26953125" style="878" customWidth="1"/>
    <col min="12032" max="12032" width="34.81640625" style="878" customWidth="1"/>
    <col min="12033" max="12033" width="9" style="878" customWidth="1"/>
    <col min="12034" max="12034" width="12.54296875" style="878" customWidth="1"/>
    <col min="12035" max="12035" width="6.26953125" style="878" customWidth="1"/>
    <col min="12036" max="12036" width="6.453125" style="878" customWidth="1"/>
    <col min="12037" max="12037" width="8.1796875" style="878" customWidth="1"/>
    <col min="12038" max="12038" width="17.7265625" style="878" customWidth="1"/>
    <col min="12039" max="12039" width="6" style="878" customWidth="1"/>
    <col min="12040" max="12040" width="6.26953125" style="878" customWidth="1"/>
    <col min="12041" max="12041" width="17.7265625" style="878" customWidth="1"/>
    <col min="12042" max="12042" width="6.1796875" style="878" customWidth="1"/>
    <col min="12043" max="12043" width="2" style="878" customWidth="1"/>
    <col min="12044" max="12044" width="1.81640625" style="878" customWidth="1"/>
    <col min="12045" max="12045" width="13" style="878" customWidth="1"/>
    <col min="12046" max="12286" width="9.1796875" style="878"/>
    <col min="12287" max="12287" width="7.26953125" style="878" customWidth="1"/>
    <col min="12288" max="12288" width="34.81640625" style="878" customWidth="1"/>
    <col min="12289" max="12289" width="9" style="878" customWidth="1"/>
    <col min="12290" max="12290" width="12.54296875" style="878" customWidth="1"/>
    <col min="12291" max="12291" width="6.26953125" style="878" customWidth="1"/>
    <col min="12292" max="12292" width="6.453125" style="878" customWidth="1"/>
    <col min="12293" max="12293" width="8.1796875" style="878" customWidth="1"/>
    <col min="12294" max="12294" width="17.7265625" style="878" customWidth="1"/>
    <col min="12295" max="12295" width="6" style="878" customWidth="1"/>
    <col min="12296" max="12296" width="6.26953125" style="878" customWidth="1"/>
    <col min="12297" max="12297" width="17.7265625" style="878" customWidth="1"/>
    <col min="12298" max="12298" width="6.1796875" style="878" customWidth="1"/>
    <col min="12299" max="12299" width="2" style="878" customWidth="1"/>
    <col min="12300" max="12300" width="1.81640625" style="878" customWidth="1"/>
    <col min="12301" max="12301" width="13" style="878" customWidth="1"/>
    <col min="12302" max="12542" width="9.1796875" style="878"/>
    <col min="12543" max="12543" width="7.26953125" style="878" customWidth="1"/>
    <col min="12544" max="12544" width="34.81640625" style="878" customWidth="1"/>
    <col min="12545" max="12545" width="9" style="878" customWidth="1"/>
    <col min="12546" max="12546" width="12.54296875" style="878" customWidth="1"/>
    <col min="12547" max="12547" width="6.26953125" style="878" customWidth="1"/>
    <col min="12548" max="12548" width="6.453125" style="878" customWidth="1"/>
    <col min="12549" max="12549" width="8.1796875" style="878" customWidth="1"/>
    <col min="12550" max="12550" width="17.7265625" style="878" customWidth="1"/>
    <col min="12551" max="12551" width="6" style="878" customWidth="1"/>
    <col min="12552" max="12552" width="6.26953125" style="878" customWidth="1"/>
    <col min="12553" max="12553" width="17.7265625" style="878" customWidth="1"/>
    <col min="12554" max="12554" width="6.1796875" style="878" customWidth="1"/>
    <col min="12555" max="12555" width="2" style="878" customWidth="1"/>
    <col min="12556" max="12556" width="1.81640625" style="878" customWidth="1"/>
    <col min="12557" max="12557" width="13" style="878" customWidth="1"/>
    <col min="12558" max="12798" width="9.1796875" style="878"/>
    <col min="12799" max="12799" width="7.26953125" style="878" customWidth="1"/>
    <col min="12800" max="12800" width="34.81640625" style="878" customWidth="1"/>
    <col min="12801" max="12801" width="9" style="878" customWidth="1"/>
    <col min="12802" max="12802" width="12.54296875" style="878" customWidth="1"/>
    <col min="12803" max="12803" width="6.26953125" style="878" customWidth="1"/>
    <col min="12804" max="12804" width="6.453125" style="878" customWidth="1"/>
    <col min="12805" max="12805" width="8.1796875" style="878" customWidth="1"/>
    <col min="12806" max="12806" width="17.7265625" style="878" customWidth="1"/>
    <col min="12807" max="12807" width="6" style="878" customWidth="1"/>
    <col min="12808" max="12808" width="6.26953125" style="878" customWidth="1"/>
    <col min="12809" max="12809" width="17.7265625" style="878" customWidth="1"/>
    <col min="12810" max="12810" width="6.1796875" style="878" customWidth="1"/>
    <col min="12811" max="12811" width="2" style="878" customWidth="1"/>
    <col min="12812" max="12812" width="1.81640625" style="878" customWidth="1"/>
    <col min="12813" max="12813" width="13" style="878" customWidth="1"/>
    <col min="12814" max="13054" width="9.1796875" style="878"/>
    <col min="13055" max="13055" width="7.26953125" style="878" customWidth="1"/>
    <col min="13056" max="13056" width="34.81640625" style="878" customWidth="1"/>
    <col min="13057" max="13057" width="9" style="878" customWidth="1"/>
    <col min="13058" max="13058" width="12.54296875" style="878" customWidth="1"/>
    <col min="13059" max="13059" width="6.26953125" style="878" customWidth="1"/>
    <col min="13060" max="13060" width="6.453125" style="878" customWidth="1"/>
    <col min="13061" max="13061" width="8.1796875" style="878" customWidth="1"/>
    <col min="13062" max="13062" width="17.7265625" style="878" customWidth="1"/>
    <col min="13063" max="13063" width="6" style="878" customWidth="1"/>
    <col min="13064" max="13064" width="6.26953125" style="878" customWidth="1"/>
    <col min="13065" max="13065" width="17.7265625" style="878" customWidth="1"/>
    <col min="13066" max="13066" width="6.1796875" style="878" customWidth="1"/>
    <col min="13067" max="13067" width="2" style="878" customWidth="1"/>
    <col min="13068" max="13068" width="1.81640625" style="878" customWidth="1"/>
    <col min="13069" max="13069" width="13" style="878" customWidth="1"/>
    <col min="13070" max="13310" width="9.1796875" style="878"/>
    <col min="13311" max="13311" width="7.26953125" style="878" customWidth="1"/>
    <col min="13312" max="13312" width="34.81640625" style="878" customWidth="1"/>
    <col min="13313" max="13313" width="9" style="878" customWidth="1"/>
    <col min="13314" max="13314" width="12.54296875" style="878" customWidth="1"/>
    <col min="13315" max="13315" width="6.26953125" style="878" customWidth="1"/>
    <col min="13316" max="13316" width="6.453125" style="878" customWidth="1"/>
    <col min="13317" max="13317" width="8.1796875" style="878" customWidth="1"/>
    <col min="13318" max="13318" width="17.7265625" style="878" customWidth="1"/>
    <col min="13319" max="13319" width="6" style="878" customWidth="1"/>
    <col min="13320" max="13320" width="6.26953125" style="878" customWidth="1"/>
    <col min="13321" max="13321" width="17.7265625" style="878" customWidth="1"/>
    <col min="13322" max="13322" width="6.1796875" style="878" customWidth="1"/>
    <col min="13323" max="13323" width="2" style="878" customWidth="1"/>
    <col min="13324" max="13324" width="1.81640625" style="878" customWidth="1"/>
    <col min="13325" max="13325" width="13" style="878" customWidth="1"/>
    <col min="13326" max="13566" width="9.1796875" style="878"/>
    <col min="13567" max="13567" width="7.26953125" style="878" customWidth="1"/>
    <col min="13568" max="13568" width="34.81640625" style="878" customWidth="1"/>
    <col min="13569" max="13569" width="9" style="878" customWidth="1"/>
    <col min="13570" max="13570" width="12.54296875" style="878" customWidth="1"/>
    <col min="13571" max="13571" width="6.26953125" style="878" customWidth="1"/>
    <col min="13572" max="13572" width="6.453125" style="878" customWidth="1"/>
    <col min="13573" max="13573" width="8.1796875" style="878" customWidth="1"/>
    <col min="13574" max="13574" width="17.7265625" style="878" customWidth="1"/>
    <col min="13575" max="13575" width="6" style="878" customWidth="1"/>
    <col min="13576" max="13576" width="6.26953125" style="878" customWidth="1"/>
    <col min="13577" max="13577" width="17.7265625" style="878" customWidth="1"/>
    <col min="13578" max="13578" width="6.1796875" style="878" customWidth="1"/>
    <col min="13579" max="13579" width="2" style="878" customWidth="1"/>
    <col min="13580" max="13580" width="1.81640625" style="878" customWidth="1"/>
    <col min="13581" max="13581" width="13" style="878" customWidth="1"/>
    <col min="13582" max="13822" width="9.1796875" style="878"/>
    <col min="13823" max="13823" width="7.26953125" style="878" customWidth="1"/>
    <col min="13824" max="13824" width="34.81640625" style="878" customWidth="1"/>
    <col min="13825" max="13825" width="9" style="878" customWidth="1"/>
    <col min="13826" max="13826" width="12.54296875" style="878" customWidth="1"/>
    <col min="13827" max="13827" width="6.26953125" style="878" customWidth="1"/>
    <col min="13828" max="13828" width="6.453125" style="878" customWidth="1"/>
    <col min="13829" max="13829" width="8.1796875" style="878" customWidth="1"/>
    <col min="13830" max="13830" width="17.7265625" style="878" customWidth="1"/>
    <col min="13831" max="13831" width="6" style="878" customWidth="1"/>
    <col min="13832" max="13832" width="6.26953125" style="878" customWidth="1"/>
    <col min="13833" max="13833" width="17.7265625" style="878" customWidth="1"/>
    <col min="13834" max="13834" width="6.1796875" style="878" customWidth="1"/>
    <col min="13835" max="13835" width="2" style="878" customWidth="1"/>
    <col min="13836" max="13836" width="1.81640625" style="878" customWidth="1"/>
    <col min="13837" max="13837" width="13" style="878" customWidth="1"/>
    <col min="13838" max="14078" width="9.1796875" style="878"/>
    <col min="14079" max="14079" width="7.26953125" style="878" customWidth="1"/>
    <col min="14080" max="14080" width="34.81640625" style="878" customWidth="1"/>
    <col min="14081" max="14081" width="9" style="878" customWidth="1"/>
    <col min="14082" max="14082" width="12.54296875" style="878" customWidth="1"/>
    <col min="14083" max="14083" width="6.26953125" style="878" customWidth="1"/>
    <col min="14084" max="14084" width="6.453125" style="878" customWidth="1"/>
    <col min="14085" max="14085" width="8.1796875" style="878" customWidth="1"/>
    <col min="14086" max="14086" width="17.7265625" style="878" customWidth="1"/>
    <col min="14087" max="14087" width="6" style="878" customWidth="1"/>
    <col min="14088" max="14088" width="6.26953125" style="878" customWidth="1"/>
    <col min="14089" max="14089" width="17.7265625" style="878" customWidth="1"/>
    <col min="14090" max="14090" width="6.1796875" style="878" customWidth="1"/>
    <col min="14091" max="14091" width="2" style="878" customWidth="1"/>
    <col min="14092" max="14092" width="1.81640625" style="878" customWidth="1"/>
    <col min="14093" max="14093" width="13" style="878" customWidth="1"/>
    <col min="14094" max="14334" width="9.1796875" style="878"/>
    <col min="14335" max="14335" width="7.26953125" style="878" customWidth="1"/>
    <col min="14336" max="14336" width="34.81640625" style="878" customWidth="1"/>
    <col min="14337" max="14337" width="9" style="878" customWidth="1"/>
    <col min="14338" max="14338" width="12.54296875" style="878" customWidth="1"/>
    <col min="14339" max="14339" width="6.26953125" style="878" customWidth="1"/>
    <col min="14340" max="14340" width="6.453125" style="878" customWidth="1"/>
    <col min="14341" max="14341" width="8.1796875" style="878" customWidth="1"/>
    <col min="14342" max="14342" width="17.7265625" style="878" customWidth="1"/>
    <col min="14343" max="14343" width="6" style="878" customWidth="1"/>
    <col min="14344" max="14344" width="6.26953125" style="878" customWidth="1"/>
    <col min="14345" max="14345" width="17.7265625" style="878" customWidth="1"/>
    <col min="14346" max="14346" width="6.1796875" style="878" customWidth="1"/>
    <col min="14347" max="14347" width="2" style="878" customWidth="1"/>
    <col min="14348" max="14348" width="1.81640625" style="878" customWidth="1"/>
    <col min="14349" max="14349" width="13" style="878" customWidth="1"/>
    <col min="14350" max="14590" width="9.1796875" style="878"/>
    <col min="14591" max="14591" width="7.26953125" style="878" customWidth="1"/>
    <col min="14592" max="14592" width="34.81640625" style="878" customWidth="1"/>
    <col min="14593" max="14593" width="9" style="878" customWidth="1"/>
    <col min="14594" max="14594" width="12.54296875" style="878" customWidth="1"/>
    <col min="14595" max="14595" width="6.26953125" style="878" customWidth="1"/>
    <col min="14596" max="14596" width="6.453125" style="878" customWidth="1"/>
    <col min="14597" max="14597" width="8.1796875" style="878" customWidth="1"/>
    <col min="14598" max="14598" width="17.7265625" style="878" customWidth="1"/>
    <col min="14599" max="14599" width="6" style="878" customWidth="1"/>
    <col min="14600" max="14600" width="6.26953125" style="878" customWidth="1"/>
    <col min="14601" max="14601" width="17.7265625" style="878" customWidth="1"/>
    <col min="14602" max="14602" width="6.1796875" style="878" customWidth="1"/>
    <col min="14603" max="14603" width="2" style="878" customWidth="1"/>
    <col min="14604" max="14604" width="1.81640625" style="878" customWidth="1"/>
    <col min="14605" max="14605" width="13" style="878" customWidth="1"/>
    <col min="14606" max="14846" width="9.1796875" style="878"/>
    <col min="14847" max="14847" width="7.26953125" style="878" customWidth="1"/>
    <col min="14848" max="14848" width="34.81640625" style="878" customWidth="1"/>
    <col min="14849" max="14849" width="9" style="878" customWidth="1"/>
    <col min="14850" max="14850" width="12.54296875" style="878" customWidth="1"/>
    <col min="14851" max="14851" width="6.26953125" style="878" customWidth="1"/>
    <col min="14852" max="14852" width="6.453125" style="878" customWidth="1"/>
    <col min="14853" max="14853" width="8.1796875" style="878" customWidth="1"/>
    <col min="14854" max="14854" width="17.7265625" style="878" customWidth="1"/>
    <col min="14855" max="14855" width="6" style="878" customWidth="1"/>
    <col min="14856" max="14856" width="6.26953125" style="878" customWidth="1"/>
    <col min="14857" max="14857" width="17.7265625" style="878" customWidth="1"/>
    <col min="14858" max="14858" width="6.1796875" style="878" customWidth="1"/>
    <col min="14859" max="14859" width="2" style="878" customWidth="1"/>
    <col min="14860" max="14860" width="1.81640625" style="878" customWidth="1"/>
    <col min="14861" max="14861" width="13" style="878" customWidth="1"/>
    <col min="14862" max="15102" width="9.1796875" style="878"/>
    <col min="15103" max="15103" width="7.26953125" style="878" customWidth="1"/>
    <col min="15104" max="15104" width="34.81640625" style="878" customWidth="1"/>
    <col min="15105" max="15105" width="9" style="878" customWidth="1"/>
    <col min="15106" max="15106" width="12.54296875" style="878" customWidth="1"/>
    <col min="15107" max="15107" width="6.26953125" style="878" customWidth="1"/>
    <col min="15108" max="15108" width="6.453125" style="878" customWidth="1"/>
    <col min="15109" max="15109" width="8.1796875" style="878" customWidth="1"/>
    <col min="15110" max="15110" width="17.7265625" style="878" customWidth="1"/>
    <col min="15111" max="15111" width="6" style="878" customWidth="1"/>
    <col min="15112" max="15112" width="6.26953125" style="878" customWidth="1"/>
    <col min="15113" max="15113" width="17.7265625" style="878" customWidth="1"/>
    <col min="15114" max="15114" width="6.1796875" style="878" customWidth="1"/>
    <col min="15115" max="15115" width="2" style="878" customWidth="1"/>
    <col min="15116" max="15116" width="1.81640625" style="878" customWidth="1"/>
    <col min="15117" max="15117" width="13" style="878" customWidth="1"/>
    <col min="15118" max="15358" width="9.1796875" style="878"/>
    <col min="15359" max="15359" width="7.26953125" style="878" customWidth="1"/>
    <col min="15360" max="15360" width="34.81640625" style="878" customWidth="1"/>
    <col min="15361" max="15361" width="9" style="878" customWidth="1"/>
    <col min="15362" max="15362" width="12.54296875" style="878" customWidth="1"/>
    <col min="15363" max="15363" width="6.26953125" style="878" customWidth="1"/>
    <col min="15364" max="15364" width="6.453125" style="878" customWidth="1"/>
    <col min="15365" max="15365" width="8.1796875" style="878" customWidth="1"/>
    <col min="15366" max="15366" width="17.7265625" style="878" customWidth="1"/>
    <col min="15367" max="15367" width="6" style="878" customWidth="1"/>
    <col min="15368" max="15368" width="6.26953125" style="878" customWidth="1"/>
    <col min="15369" max="15369" width="17.7265625" style="878" customWidth="1"/>
    <col min="15370" max="15370" width="6.1796875" style="878" customWidth="1"/>
    <col min="15371" max="15371" width="2" style="878" customWidth="1"/>
    <col min="15372" max="15372" width="1.81640625" style="878" customWidth="1"/>
    <col min="15373" max="15373" width="13" style="878" customWidth="1"/>
    <col min="15374" max="15614" width="9.1796875" style="878"/>
    <col min="15615" max="15615" width="7.26953125" style="878" customWidth="1"/>
    <col min="15616" max="15616" width="34.81640625" style="878" customWidth="1"/>
    <col min="15617" max="15617" width="9" style="878" customWidth="1"/>
    <col min="15618" max="15618" width="12.54296875" style="878" customWidth="1"/>
    <col min="15619" max="15619" width="6.26953125" style="878" customWidth="1"/>
    <col min="15620" max="15620" width="6.453125" style="878" customWidth="1"/>
    <col min="15621" max="15621" width="8.1796875" style="878" customWidth="1"/>
    <col min="15622" max="15622" width="17.7265625" style="878" customWidth="1"/>
    <col min="15623" max="15623" width="6" style="878" customWidth="1"/>
    <col min="15624" max="15624" width="6.26953125" style="878" customWidth="1"/>
    <col min="15625" max="15625" width="17.7265625" style="878" customWidth="1"/>
    <col min="15626" max="15626" width="6.1796875" style="878" customWidth="1"/>
    <col min="15627" max="15627" width="2" style="878" customWidth="1"/>
    <col min="15628" max="15628" width="1.81640625" style="878" customWidth="1"/>
    <col min="15629" max="15629" width="13" style="878" customWidth="1"/>
    <col min="15630" max="15870" width="9.1796875" style="878"/>
    <col min="15871" max="15871" width="7.26953125" style="878" customWidth="1"/>
    <col min="15872" max="15872" width="34.81640625" style="878" customWidth="1"/>
    <col min="15873" max="15873" width="9" style="878" customWidth="1"/>
    <col min="15874" max="15874" width="12.54296875" style="878" customWidth="1"/>
    <col min="15875" max="15875" width="6.26953125" style="878" customWidth="1"/>
    <col min="15876" max="15876" width="6.453125" style="878" customWidth="1"/>
    <col min="15877" max="15877" width="8.1796875" style="878" customWidth="1"/>
    <col min="15878" max="15878" width="17.7265625" style="878" customWidth="1"/>
    <col min="15879" max="15879" width="6" style="878" customWidth="1"/>
    <col min="15880" max="15880" width="6.26953125" style="878" customWidth="1"/>
    <col min="15881" max="15881" width="17.7265625" style="878" customWidth="1"/>
    <col min="15882" max="15882" width="6.1796875" style="878" customWidth="1"/>
    <col min="15883" max="15883" width="2" style="878" customWidth="1"/>
    <col min="15884" max="15884" width="1.81640625" style="878" customWidth="1"/>
    <col min="15885" max="15885" width="13" style="878" customWidth="1"/>
    <col min="15886" max="16126" width="9.1796875" style="878"/>
    <col min="16127" max="16127" width="7.26953125" style="878" customWidth="1"/>
    <col min="16128" max="16128" width="34.81640625" style="878" customWidth="1"/>
    <col min="16129" max="16129" width="9" style="878" customWidth="1"/>
    <col min="16130" max="16130" width="12.54296875" style="878" customWidth="1"/>
    <col min="16131" max="16131" width="6.26953125" style="878" customWidth="1"/>
    <col min="16132" max="16132" width="6.453125" style="878" customWidth="1"/>
    <col min="16133" max="16133" width="8.1796875" style="878" customWidth="1"/>
    <col min="16134" max="16134" width="17.7265625" style="878" customWidth="1"/>
    <col min="16135" max="16135" width="6" style="878" customWidth="1"/>
    <col min="16136" max="16136" width="6.26953125" style="878" customWidth="1"/>
    <col min="16137" max="16137" width="17.7265625" style="878" customWidth="1"/>
    <col min="16138" max="16138" width="6.1796875" style="878" customWidth="1"/>
    <col min="16139" max="16139" width="2" style="878" customWidth="1"/>
    <col min="16140" max="16140" width="1.81640625" style="878" customWidth="1"/>
    <col min="16141" max="16141" width="13" style="878" customWidth="1"/>
    <col min="16142" max="16384" width="9.1796875" style="878"/>
  </cols>
  <sheetData>
    <row r="1" spans="1:8" ht="20">
      <c r="A1" s="879" t="s">
        <v>0</v>
      </c>
      <c r="B1" s="880"/>
      <c r="C1" s="881"/>
      <c r="D1" s="882"/>
      <c r="E1" s="882"/>
      <c r="F1" s="882"/>
      <c r="G1" s="882"/>
      <c r="H1" s="882"/>
    </row>
    <row r="2" spans="1:8" ht="20">
      <c r="A2" s="882"/>
      <c r="B2" s="882"/>
      <c r="C2" s="881"/>
      <c r="D2" s="882"/>
      <c r="E2" s="882"/>
      <c r="F2" s="882"/>
      <c r="G2" s="882"/>
      <c r="H2" s="882"/>
    </row>
    <row r="3" spans="1:8" ht="20">
      <c r="A3" s="883" t="s">
        <v>1</v>
      </c>
      <c r="B3" s="884"/>
      <c r="C3" s="885"/>
      <c r="D3" s="886"/>
      <c r="E3" s="886"/>
      <c r="F3" s="886"/>
      <c r="G3" s="886"/>
      <c r="H3" s="886"/>
    </row>
    <row r="4" spans="1:8" ht="15.65" customHeight="1">
      <c r="A4" s="879"/>
      <c r="B4" s="879"/>
      <c r="C4" s="881"/>
      <c r="D4" s="882"/>
      <c r="E4" s="882"/>
      <c r="F4" s="882"/>
      <c r="G4" s="882"/>
      <c r="H4" s="882"/>
    </row>
    <row r="5" spans="1:8" ht="15.65" customHeight="1" thickBot="1">
      <c r="A5" s="887"/>
      <c r="B5" s="888"/>
      <c r="C5" s="889"/>
    </row>
    <row r="6" spans="1:8" ht="20">
      <c r="A6" s="890" t="s">
        <v>2</v>
      </c>
      <c r="B6" s="893"/>
      <c r="C6" s="892"/>
      <c r="D6" s="893"/>
      <c r="E6" s="893"/>
      <c r="F6" s="891"/>
    </row>
    <row r="7" spans="1:8" ht="20.5" customHeight="1" thickBot="1">
      <c r="A7" s="894" t="s">
        <v>688</v>
      </c>
      <c r="B7" s="895"/>
      <c r="C7" s="896"/>
      <c r="D7" s="895"/>
      <c r="E7" s="895"/>
      <c r="F7" s="897"/>
    </row>
    <row r="8" spans="1:8">
      <c r="C8" s="889"/>
    </row>
    <row r="9" spans="1:8" ht="13" thickBot="1">
      <c r="C9" s="889"/>
      <c r="F9" s="1386">
        <v>10</v>
      </c>
      <c r="G9" s="1387"/>
    </row>
    <row r="10" spans="1:8" ht="15.5">
      <c r="A10" s="898" t="s">
        <v>4</v>
      </c>
      <c r="B10" s="899" t="s">
        <v>5</v>
      </c>
      <c r="C10" s="900" t="s">
        <v>6</v>
      </c>
      <c r="D10" s="901" t="s">
        <v>7</v>
      </c>
      <c r="E10" s="950"/>
      <c r="F10" s="951" t="s">
        <v>667</v>
      </c>
      <c r="G10" s="891"/>
    </row>
    <row r="11" spans="1:8" ht="15.5">
      <c r="A11" s="902" t="s">
        <v>18</v>
      </c>
      <c r="B11" s="947"/>
      <c r="C11" s="903"/>
      <c r="D11" s="904" t="s">
        <v>19</v>
      </c>
      <c r="F11" s="952" t="s">
        <v>668</v>
      </c>
      <c r="G11" s="905"/>
    </row>
    <row r="12" spans="1:8" ht="16" thickBot="1">
      <c r="A12" s="906"/>
      <c r="B12" s="907"/>
      <c r="C12" s="908"/>
      <c r="D12" s="909"/>
      <c r="F12" s="910"/>
      <c r="G12" s="1273" t="s">
        <v>20</v>
      </c>
    </row>
    <row r="13" spans="1:8">
      <c r="B13" s="911"/>
      <c r="C13" s="889"/>
    </row>
    <row r="14" spans="1:8" ht="13" thickBot="1">
      <c r="A14" s="889"/>
      <c r="C14" s="889"/>
      <c r="D14" s="889"/>
    </row>
    <row r="15" spans="1:8" ht="18.5" thickBot="1">
      <c r="A15" s="912"/>
      <c r="B15" s="913" t="s">
        <v>669</v>
      </c>
      <c r="C15" s="914" t="s">
        <v>21</v>
      </c>
      <c r="D15" s="915"/>
    </row>
    <row r="16" spans="1:8">
      <c r="A16" s="916" t="s">
        <v>670</v>
      </c>
      <c r="B16" s="917" t="s">
        <v>671</v>
      </c>
      <c r="C16" s="918" t="s">
        <v>105</v>
      </c>
      <c r="D16" s="919" t="s">
        <v>25</v>
      </c>
      <c r="E16" s="878" t="s">
        <v>21</v>
      </c>
      <c r="F16" s="920">
        <v>1769.66</v>
      </c>
      <c r="G16" s="921" t="s">
        <v>49</v>
      </c>
    </row>
    <row r="17" spans="1:7">
      <c r="A17" s="922" t="s">
        <v>672</v>
      </c>
      <c r="B17" s="923" t="s">
        <v>673</v>
      </c>
      <c r="C17" s="924" t="s">
        <v>105</v>
      </c>
      <c r="D17" s="925" t="s">
        <v>25</v>
      </c>
      <c r="F17" s="926">
        <v>467.72</v>
      </c>
      <c r="G17" s="927" t="s">
        <v>49</v>
      </c>
    </row>
    <row r="18" spans="1:7">
      <c r="A18" s="922" t="s">
        <v>674</v>
      </c>
      <c r="B18" s="923" t="s">
        <v>675</v>
      </c>
      <c r="C18" s="924" t="s">
        <v>105</v>
      </c>
      <c r="D18" s="925" t="s">
        <v>25</v>
      </c>
      <c r="F18" s="926">
        <v>355.84</v>
      </c>
      <c r="G18" s="927" t="s">
        <v>49</v>
      </c>
    </row>
    <row r="19" spans="1:7">
      <c r="A19" s="922" t="s">
        <v>676</v>
      </c>
      <c r="B19" s="928" t="s">
        <v>677</v>
      </c>
      <c r="C19" s="924" t="s">
        <v>105</v>
      </c>
      <c r="D19" s="925" t="s">
        <v>25</v>
      </c>
      <c r="F19" s="929">
        <v>595.29999999999995</v>
      </c>
      <c r="G19" s="927" t="s">
        <v>49</v>
      </c>
    </row>
    <row r="20" spans="1:7">
      <c r="A20" s="922" t="s">
        <v>678</v>
      </c>
      <c r="B20" s="928" t="s">
        <v>679</v>
      </c>
      <c r="C20" s="924" t="s">
        <v>105</v>
      </c>
      <c r="D20" s="925" t="s">
        <v>25</v>
      </c>
      <c r="F20" s="929">
        <v>1056.71</v>
      </c>
      <c r="G20" s="927" t="s">
        <v>49</v>
      </c>
    </row>
    <row r="21" spans="1:7" ht="13" thickBot="1">
      <c r="A21" s="930" t="s">
        <v>680</v>
      </c>
      <c r="B21" s="931" t="s">
        <v>681</v>
      </c>
      <c r="C21" s="932" t="s">
        <v>105</v>
      </c>
      <c r="D21" s="933" t="s">
        <v>164</v>
      </c>
      <c r="F21" s="934">
        <f>SUM(F16:F20)</f>
        <v>4245.2300000000005</v>
      </c>
      <c r="G21" s="935" t="s">
        <v>49</v>
      </c>
    </row>
    <row r="22" spans="1:7" ht="12.75" customHeight="1" thickBot="1">
      <c r="A22" s="889"/>
      <c r="B22" s="936"/>
      <c r="C22" s="889"/>
      <c r="D22" s="889"/>
    </row>
    <row r="23" spans="1:7" ht="18.5" thickBot="1">
      <c r="A23" s="912"/>
      <c r="B23" s="913" t="s">
        <v>682</v>
      </c>
      <c r="C23" s="914" t="s">
        <v>21</v>
      </c>
      <c r="D23" s="915"/>
    </row>
    <row r="24" spans="1:7" ht="12.75" customHeight="1" thickBot="1">
      <c r="A24" s="937" t="s">
        <v>683</v>
      </c>
      <c r="B24" s="938" t="s">
        <v>684</v>
      </c>
      <c r="C24" s="939" t="s">
        <v>105</v>
      </c>
      <c r="D24" s="940" t="s">
        <v>164</v>
      </c>
      <c r="F24" s="948">
        <v>67.22</v>
      </c>
      <c r="G24" s="949"/>
    </row>
    <row r="25" spans="1:7" ht="12.75" customHeight="1">
      <c r="A25" s="889"/>
      <c r="B25" s="936"/>
      <c r="C25" s="889"/>
      <c r="D25" s="889"/>
    </row>
    <row r="26" spans="1:7" ht="12.75" customHeight="1" thickBot="1"/>
    <row r="27" spans="1:7">
      <c r="A27" s="941"/>
      <c r="B27" s="942"/>
      <c r="C27" s="942"/>
      <c r="D27" s="943"/>
    </row>
    <row r="28" spans="1:7">
      <c r="A28" s="944" t="s">
        <v>685</v>
      </c>
      <c r="B28"/>
      <c r="C28" s="1136"/>
      <c r="D28" s="945"/>
    </row>
    <row r="29" spans="1:7">
      <c r="A29" s="944"/>
      <c r="C29" s="911" t="s">
        <v>144</v>
      </c>
      <c r="D29" s="945"/>
    </row>
    <row r="30" spans="1:7">
      <c r="A30" s="944" t="s">
        <v>686</v>
      </c>
      <c r="B30"/>
      <c r="C30" s="1136"/>
      <c r="D30" s="945"/>
    </row>
    <row r="31" spans="1:7">
      <c r="A31" s="944"/>
      <c r="C31"/>
      <c r="D31" s="945"/>
    </row>
    <row r="32" spans="1:7">
      <c r="A32" s="944" t="s">
        <v>687</v>
      </c>
      <c r="C32" s="1136" t="s">
        <v>144</v>
      </c>
      <c r="D32" s="945"/>
    </row>
    <row r="33" spans="1:4" ht="13" thickBot="1">
      <c r="A33" s="1132"/>
      <c r="B33" s="1133"/>
      <c r="C33" s="1134"/>
      <c r="D33" s="1135"/>
    </row>
    <row r="34" spans="1:4">
      <c r="B34" s="946"/>
      <c r="C34" s="889"/>
    </row>
  </sheetData>
  <mergeCells count="1">
    <mergeCell ref="F9:G9"/>
  </mergeCells>
  <phoneticPr fontId="37" type="noConversion"/>
  <pageMargins left="0.75" right="0.75" top="1" bottom="1" header="0.5" footer="0.5"/>
  <pageSetup paperSize="8" scale="86" orientation="landscape" r:id="rId1"/>
  <headerFooter alignWithMargins="0">
    <oddFooter>&amp;RDate: March 2007
Version 10.0&amp;L&amp;"Calibri"&amp;11&amp;K000000Table 11 of 11_x000D_&amp;1#&amp;"Arial"&amp;11&amp;K000000SW Internal Commercial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673E8A027AD84478D085E8578848EF7" ma:contentTypeVersion="20" ma:contentTypeDescription="Create a new document." ma:contentTypeScope="" ma:versionID="969b792b490c1a97e9d53099f43bf660">
  <xsd:schema xmlns:xsd="http://www.w3.org/2001/XMLSchema" xmlns:xs="http://www.w3.org/2001/XMLSchema" xmlns:p="http://schemas.microsoft.com/office/2006/metadata/properties" xmlns:ns1="http://schemas.microsoft.com/sharepoint/v3" xmlns:ns2="717ab7f6-fd44-4bc6-8ec0-b60b0dae7a6c" xmlns:ns3="dfc5cf3b-63a0-41eb-9e2d-d2b6491b4379" targetNamespace="http://schemas.microsoft.com/office/2006/metadata/properties" ma:root="true" ma:fieldsID="dc0fa0d0b120e147306ce181d01daeef" ns1:_="" ns2:_="" ns3:_="">
    <xsd:import namespace="http://schemas.microsoft.com/sharepoint/v3"/>
    <xsd:import namespace="717ab7f6-fd44-4bc6-8ec0-b60b0dae7a6c"/>
    <xsd:import namespace="dfc5cf3b-63a0-41eb-9e2d-d2b6491b4379"/>
    <xsd:element name="properties">
      <xsd:complexType>
        <xsd:sequence>
          <xsd:element name="documentManagement">
            <xsd:complexType>
              <xsd:all>
                <xsd:element ref="ns2:cf592852341843f8bdfae7ca25eef972" minOccurs="0"/>
                <xsd:element ref="ns3:TaxCatchAll" minOccurs="0"/>
                <xsd:element ref="ns3:bfc079fce85f491ab29dd2fc5176ac66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ab7f6-fd44-4bc6-8ec0-b60b0dae7a6c" elementFormDefault="qualified">
    <xsd:import namespace="http://schemas.microsoft.com/office/2006/documentManagement/types"/>
    <xsd:import namespace="http://schemas.microsoft.com/office/infopath/2007/PartnerControls"/>
    <xsd:element name="cf592852341843f8bdfae7ca25eef972" ma:index="9" nillable="true" ma:taxonomy="true" ma:internalName="cf592852341843f8bdfae7ca25eef972" ma:taxonomyFieldName="Data_x0020_Area" ma:displayName="Data Area" ma:indexed="true" ma:default="" ma:fieldId="{cf592852-3418-43f8-bdfa-e7ca25eef972}" ma:sspId="f924a736-b285-4c68-8cdb-5ccf3ff341b6" ma:termSetId="7a5625a2-4e1a-4ba2-934b-4b033497e6b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c5cf3b-63a0-41eb-9e2d-d2b6491b437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description="" ma:hidden="true" ma:list="{611ec8d2-c813-4531-b966-1319a11e9c0f}" ma:internalName="TaxCatchAll" ma:showField="CatchAllData" ma:web="dfc5cf3b-63a0-41eb-9e2d-d2b6491b437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fc079fce85f491ab29dd2fc5176ac66" ma:index="12" nillable="true" ma:taxonomy="true" ma:internalName="bfc079fce85f491ab29dd2fc5176ac66" ma:taxonomyFieldName="Financial_x0020_Year" ma:displayName="Financial Year" ma:indexed="true" ma:default="" ma:fieldId="{bfc079fc-e85f-491a-b29d-d2fc5176ac66}" ma:sspId="f924a736-b285-4c68-8cdb-5ccf3ff341b6" ma:termSetId="e3db7dc0-d157-4e6b-95e0-f2d210bd78b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c5cf3b-63a0-41eb-9e2d-d2b6491b4379" xsi:nil="true"/>
    <cf592852341843f8bdfae7ca25eef972 xmlns="717ab7f6-fd44-4bc6-8ec0-b60b0dae7a6c">
      <Terms xmlns="http://schemas.microsoft.com/office/infopath/2007/PartnerControls"/>
    </cf592852341843f8bdfae7ca25eef972>
    <_ip_UnifiedCompliancePolicyUIAction xmlns="http://schemas.microsoft.com/sharepoint/v3" xsi:nil="true"/>
    <_ip_UnifiedCompliancePolicyProperties xmlns="http://schemas.microsoft.com/sharepoint/v3" xsi:nil="true"/>
    <bfc079fce85f491ab29dd2fc5176ac66 xmlns="dfc5cf3b-63a0-41eb-9e2d-d2b6491b4379">
      <Terms xmlns="http://schemas.microsoft.com/office/infopath/2007/PartnerControls"/>
    </bfc079fce85f491ab29dd2fc5176ac66>
  </documentManagement>
</p:properties>
</file>

<file path=customXml/itemProps1.xml><?xml version="1.0" encoding="utf-8"?>
<ds:datastoreItem xmlns:ds="http://schemas.openxmlformats.org/officeDocument/2006/customXml" ds:itemID="{E80FB6AC-7140-48CC-BA57-4E675703B863}"/>
</file>

<file path=customXml/itemProps2.xml><?xml version="1.0" encoding="utf-8"?>
<ds:datastoreItem xmlns:ds="http://schemas.openxmlformats.org/officeDocument/2006/customXml" ds:itemID="{1644F564-3869-44CE-911C-BE6334AA389A}"/>
</file>

<file path=customXml/itemProps3.xml><?xml version="1.0" encoding="utf-8"?>
<ds:datastoreItem xmlns:ds="http://schemas.openxmlformats.org/officeDocument/2006/customXml" ds:itemID="{A79952AD-F807-4BF5-AAF9-4ACD1F4D471F}"/>
</file>

<file path=customXml/itemProps4.xml><?xml version="1.0" encoding="utf-8"?>
<ds:datastoreItem xmlns:ds="http://schemas.openxmlformats.org/officeDocument/2006/customXml" ds:itemID="{D53878B4-C8AE-4A55-80AF-4AC7E50466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E3</vt:lpstr>
      <vt:lpstr>E3a</vt:lpstr>
      <vt:lpstr>E4</vt:lpstr>
      <vt:lpstr>E6</vt:lpstr>
      <vt:lpstr>E7</vt:lpstr>
      <vt:lpstr>E8</vt:lpstr>
      <vt:lpstr>E9</vt:lpstr>
      <vt:lpstr>E10</vt:lpstr>
      <vt:lpstr>E11</vt:lpstr>
      <vt:lpstr>'E10'!Print_Area</vt:lpstr>
      <vt:lpstr>'E11'!Print_Area</vt:lpstr>
      <vt:lpstr>'E3'!Print_Area</vt:lpstr>
      <vt:lpstr>E3a!Print_Area</vt:lpstr>
      <vt:lpstr>'E4'!Print_Area</vt:lpstr>
      <vt:lpstr>'E6'!Print_Area</vt:lpstr>
      <vt:lpstr>'E7'!Print_Area</vt:lpstr>
      <vt:lpstr>'E8'!Print_Area</vt:lpstr>
      <vt:lpstr>'E9'!Print_Area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2024-06-03T08:18:02Z</dcterms:created>
  <dcterms:modified xsi:type="dcterms:W3CDTF">2024-06-03T08:18:07Z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0x0101000673E8A027AD84478D085E8578848EF7</vt:lpwstr>
  </property>
  <property fmtid="{D5CDD505-2E9C-101B-9397-08002B2CF9AE}" pid="3" name="Financial Year">
    <vt:lpwstr/>
  </property>
  <property fmtid="{D5CDD505-2E9C-101B-9397-08002B2CF9AE}" pid="4" name="Data Area">
    <vt:lpwstr/>
  </property>
</Properties>
</file>