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19" documentId="8_{7B989DC8-E37B-4AC5-AF5A-B9613C00F387}" xr6:coauthVersionLast="47" xr6:coauthVersionMax="47" xr10:uidLastSave="{BE313804-7865-49C5-9FAD-D0D7CA70607E}"/>
  <bookViews>
    <workbookView xWindow="-110" yWindow="-110" windowWidth="38620" windowHeight="21220" tabRatio="490" xr2:uid="{00000000-000D-0000-FFFF-FFFF00000000}"/>
  </bookViews>
  <sheets>
    <sheet name="Table N1" sheetId="1" r:id="rId1"/>
    <sheet name="Table N2" sheetId="4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"PBPUDL9WKPC1MY924BR6UZ1U"</definedName>
    <definedName name="_xlnm.Print_Area" localSheetId="0">'Table N1'!$A$1:$M$43</definedName>
    <definedName name="_xlnm.Print_Area" localSheetId="1">'Table N2'!$A$1:$M$108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4" l="1"/>
  <c r="K53" i="4"/>
  <c r="M53" i="4" s="1"/>
  <c r="M51" i="4"/>
  <c r="K48" i="4"/>
  <c r="L36" i="4"/>
  <c r="L37" i="4" s="1"/>
  <c r="K31" i="4"/>
  <c r="L26" i="4"/>
  <c r="L27" i="4" s="1"/>
  <c r="L25" i="4"/>
  <c r="M25" i="4" s="1"/>
  <c r="E80" i="4"/>
  <c r="D80" i="4"/>
  <c r="F73" i="4"/>
  <c r="E73" i="4"/>
  <c r="D73" i="4"/>
  <c r="F71" i="4"/>
  <c r="E67" i="4"/>
  <c r="D67" i="4"/>
  <c r="F67" i="4" s="1"/>
  <c r="F65" i="4"/>
  <c r="D65" i="4"/>
  <c r="D61" i="4"/>
  <c r="E56" i="4"/>
  <c r="E57" i="4" s="1"/>
  <c r="F55" i="4"/>
  <c r="D51" i="4"/>
  <c r="E44" i="4"/>
  <c r="E45" i="4" s="1"/>
  <c r="F43" i="4"/>
  <c r="D39" i="4"/>
  <c r="E28" i="4"/>
  <c r="F28" i="4" s="1"/>
  <c r="D28" i="4"/>
  <c r="E26" i="4"/>
  <c r="F26" i="4" s="1"/>
  <c r="F25" i="4"/>
  <c r="M27" i="4" l="1"/>
  <c r="L28" i="4"/>
  <c r="L31" i="4"/>
  <c r="M31" i="4"/>
  <c r="L38" i="4"/>
  <c r="M37" i="4"/>
  <c r="L48" i="4"/>
  <c r="M48" i="4" s="1"/>
  <c r="M26" i="4"/>
  <c r="M36" i="4"/>
  <c r="F45" i="4"/>
  <c r="E46" i="4"/>
  <c r="F57" i="4"/>
  <c r="E58" i="4"/>
  <c r="E31" i="4"/>
  <c r="F44" i="4"/>
  <c r="F56" i="4"/>
  <c r="M38" i="4" l="1"/>
  <c r="L39" i="4"/>
  <c r="L29" i="4"/>
  <c r="M29" i="4" s="1"/>
  <c r="M28" i="4"/>
  <c r="F46" i="4"/>
  <c r="E47" i="4"/>
  <c r="E32" i="4"/>
  <c r="F31" i="4"/>
  <c r="F58" i="4"/>
  <c r="E59" i="4"/>
  <c r="L40" i="4" l="1"/>
  <c r="M39" i="4"/>
  <c r="E61" i="4"/>
  <c r="F61" i="4" s="1"/>
  <c r="F59" i="4"/>
  <c r="E33" i="4"/>
  <c r="F32" i="4"/>
  <c r="E48" i="4"/>
  <c r="F47" i="4"/>
  <c r="L41" i="4" l="1"/>
  <c r="M40" i="4"/>
  <c r="E49" i="4"/>
  <c r="F48" i="4"/>
  <c r="F33" i="4"/>
  <c r="E34" i="4"/>
  <c r="L42" i="4" l="1"/>
  <c r="M41" i="4"/>
  <c r="F34" i="4"/>
  <c r="E35" i="4"/>
  <c r="F49" i="4"/>
  <c r="E51" i="4"/>
  <c r="F51" i="4" s="1"/>
  <c r="L43" i="4" l="1"/>
  <c r="M42" i="4"/>
  <c r="E36" i="4"/>
  <c r="F35" i="4"/>
  <c r="L44" i="4" l="1"/>
  <c r="M43" i="4"/>
  <c r="E37" i="4"/>
  <c r="F36" i="4"/>
  <c r="L45" i="4" l="1"/>
  <c r="M44" i="4"/>
  <c r="F37" i="4"/>
  <c r="E39" i="4"/>
  <c r="F39" i="4" s="1"/>
  <c r="L46" i="4" l="1"/>
  <c r="M46" i="4" s="1"/>
  <c r="M45" i="4"/>
</calcChain>
</file>

<file path=xl/sharedStrings.xml><?xml version="1.0" encoding="utf-8"?>
<sst xmlns="http://schemas.openxmlformats.org/spreadsheetml/2006/main" count="244" uniqueCount="137">
  <si>
    <t>SCOTTISH WATER</t>
  </si>
  <si>
    <t>ANNUAL RETURN INFORMATION REQUIREMENTS</t>
  </si>
  <si>
    <t>Section N : Transfer Pricing</t>
  </si>
  <si>
    <t>Table  N1    :  Transfer Pricing Summary (Capex)</t>
  </si>
  <si>
    <t>Report Year 2021-22</t>
  </si>
  <si>
    <t>Block A: Market Testing</t>
  </si>
  <si>
    <t xml:space="preserve">Line </t>
  </si>
  <si>
    <t xml:space="preserve">Core </t>
  </si>
  <si>
    <t>Associate</t>
  </si>
  <si>
    <t xml:space="preserve">Value of </t>
  </si>
  <si>
    <t>Period of</t>
  </si>
  <si>
    <t>Description</t>
  </si>
  <si>
    <t xml:space="preserve">Type of </t>
  </si>
  <si>
    <t xml:space="preserve">Spend in </t>
  </si>
  <si>
    <t xml:space="preserve">Turnover  </t>
  </si>
  <si>
    <t>Core spend (Col 8)</t>
  </si>
  <si>
    <t>Ref</t>
  </si>
  <si>
    <t>Activity</t>
  </si>
  <si>
    <t>Contract</t>
  </si>
  <si>
    <t xml:space="preserve">Market </t>
  </si>
  <si>
    <t>Year</t>
  </si>
  <si>
    <t>of Assoc</t>
  </si>
  <si>
    <t>£</t>
  </si>
  <si>
    <t>Testing</t>
  </si>
  <si>
    <t>%</t>
  </si>
  <si>
    <t>1.1.1</t>
  </si>
  <si>
    <t>Wholesale</t>
  </si>
  <si>
    <t>Scottish Water Solutions 2 Ltd</t>
  </si>
  <si>
    <t>N/A</t>
  </si>
  <si>
    <t>QS3 (b) contract period substantially delivered to March 2015</t>
  </si>
  <si>
    <t>Delivery of the capital programme</t>
  </si>
  <si>
    <t xml:space="preserve">Competitive tender. QS3 (b) contract with Solutions 2 </t>
  </si>
  <si>
    <t>Block B: Cost Allocation. Recharges to Associate from Core</t>
  </si>
  <si>
    <t>Block C: Cost Allocation. Recharges to Core from Associate</t>
  </si>
  <si>
    <t>Line</t>
  </si>
  <si>
    <t xml:space="preserve">Total </t>
  </si>
  <si>
    <t>Turnover of</t>
  </si>
  <si>
    <t>Core spend (Col 4)</t>
  </si>
  <si>
    <t>Core</t>
  </si>
  <si>
    <t>Core spend (Col 9)</t>
  </si>
  <si>
    <t>Value</t>
  </si>
  <si>
    <t xml:space="preserve">:Turnover (Col 5) </t>
  </si>
  <si>
    <t>: Turnover (Col 10)</t>
  </si>
  <si>
    <t>1.4.1</t>
  </si>
  <si>
    <t xml:space="preserve"> - project costs and business support costs, incurred on 'allocated' capital projects</t>
  </si>
  <si>
    <t>1.5.1</t>
  </si>
  <si>
    <t>Table  N.2:  Transfer Pricing Summary (P&amp;L)</t>
  </si>
  <si>
    <t>Scottish Water Business Stream Ltd</t>
  </si>
  <si>
    <t>2.1.1</t>
  </si>
  <si>
    <t xml:space="preserve"> - support services Treasury, Tax &amp; Insurance</t>
  </si>
  <si>
    <t>2.8.1</t>
  </si>
  <si>
    <t>Interest Paid to SWBS</t>
  </si>
  <si>
    <t>2.1.2</t>
  </si>
  <si>
    <t xml:space="preserve"> - support services Internal Audit</t>
  </si>
  <si>
    <t>2.8.2</t>
  </si>
  <si>
    <t>GSS Payment</t>
  </si>
  <si>
    <t>2.8.3</t>
  </si>
  <si>
    <t>Gap Incentive - SWBS</t>
  </si>
  <si>
    <t>2.8.4</t>
  </si>
  <si>
    <t>Temporary transfers</t>
  </si>
  <si>
    <t>2.8.5</t>
  </si>
  <si>
    <t>Miscellaneous</t>
  </si>
  <si>
    <t>2.2.1</t>
  </si>
  <si>
    <t xml:space="preserve"> - Wholesale Water &amp; Wastewater Charge</t>
  </si>
  <si>
    <t>2.2.2</t>
  </si>
  <si>
    <t xml:space="preserve"> - Non Primary Meter Services</t>
  </si>
  <si>
    <t>2.2.3</t>
  </si>
  <si>
    <t xml:space="preserve"> - Non Primary Supply Shut Off and Disconnections</t>
  </si>
  <si>
    <t>2.2.4</t>
  </si>
  <si>
    <t xml:space="preserve"> - Non Primary Building Water Supplies</t>
  </si>
  <si>
    <t>2.2.5</t>
  </si>
  <si>
    <t xml:space="preserve"> - Non Primary Inspections</t>
  </si>
  <si>
    <t>Scottish Water Horizons</t>
  </si>
  <si>
    <t>2.2.6</t>
  </si>
  <si>
    <t xml:space="preserve"> - Non Primary Connections</t>
  </si>
  <si>
    <t>2.9.1</t>
  </si>
  <si>
    <t>Impact Assessment Charges</t>
  </si>
  <si>
    <t>2.2.7</t>
  </si>
  <si>
    <t xml:space="preserve"> - Verification Of Services </t>
  </si>
  <si>
    <t>2.9.2</t>
  </si>
  <si>
    <t>Plan Provision Recharge</t>
  </si>
  <si>
    <t>2.9.3</t>
  </si>
  <si>
    <t xml:space="preserve">Timesheet Recharge </t>
  </si>
  <si>
    <t>2.9.4</t>
  </si>
  <si>
    <t>Renewable Energy</t>
  </si>
  <si>
    <t>2.9.5</t>
  </si>
  <si>
    <t>Test Centre recharge</t>
  </si>
  <si>
    <t>2.9.6</t>
  </si>
  <si>
    <t>Chemical Storage Recharge</t>
  </si>
  <si>
    <t>2.9.7</t>
  </si>
  <si>
    <t>Vesting Project Recharge</t>
  </si>
  <si>
    <t>2.3.1</t>
  </si>
  <si>
    <t>Management &amp; Support Recharge</t>
  </si>
  <si>
    <t>2.9.8</t>
  </si>
  <si>
    <t>Grit Storage Recharge</t>
  </si>
  <si>
    <t>2.3.2</t>
  </si>
  <si>
    <t>Lab Plant Veh &amp; Waste &amp; Sludge Processing Charge for Waste Services</t>
  </si>
  <si>
    <t>2.9.9</t>
  </si>
  <si>
    <t>Waste Services</t>
  </si>
  <si>
    <t>2.3.3</t>
  </si>
  <si>
    <t>Support Services Aquatrine</t>
  </si>
  <si>
    <t>2.9.10</t>
  </si>
  <si>
    <t>Membrane Project Recharge</t>
  </si>
  <si>
    <t>2.3.4</t>
  </si>
  <si>
    <t>Support Services Shipping Water</t>
  </si>
  <si>
    <t>2.9.11</t>
  </si>
  <si>
    <t>Property Recharge</t>
  </si>
  <si>
    <t>2.3.5</t>
  </si>
  <si>
    <t>Support Services Asset Management</t>
  </si>
  <si>
    <t>2.3.6</t>
  </si>
  <si>
    <t>ABM &amp; Support Charge For Horizons</t>
  </si>
  <si>
    <t>2.3.7</t>
  </si>
  <si>
    <t>IT Service Charge</t>
  </si>
  <si>
    <t>AES</t>
  </si>
  <si>
    <t>3.1.1</t>
  </si>
  <si>
    <t>PFI Contract Fees</t>
  </si>
  <si>
    <t>Non Core</t>
  </si>
  <si>
    <t>2.4.1</t>
  </si>
  <si>
    <t>SW Wholesale</t>
  </si>
  <si>
    <t>Support Lab Plant &amp; Veh Cross Charge for Aquatrine</t>
  </si>
  <si>
    <t>2.4.2</t>
  </si>
  <si>
    <t>Support Lab Plant &amp; Veh Cross Charge for Deerdykes</t>
  </si>
  <si>
    <t>2.4.3</t>
  </si>
  <si>
    <t>Material &amp; Contractor Charge for Legal &amp; Estates</t>
  </si>
  <si>
    <t>2.4.4</t>
  </si>
  <si>
    <t>Test &amp; Sample processing charge for Scientific Services</t>
  </si>
  <si>
    <t>2.4.5</t>
  </si>
  <si>
    <t>Material &amp; Contractor Charge for Rechargeable Works</t>
  </si>
  <si>
    <t>Scottish Water Service Grampian</t>
  </si>
  <si>
    <t>2.5.1</t>
  </si>
  <si>
    <t>2.6.1</t>
  </si>
  <si>
    <t>Scottish Water Business Stream Holdings</t>
  </si>
  <si>
    <t>2.7.1</t>
  </si>
  <si>
    <t>Finance support services</t>
  </si>
  <si>
    <t>2.7.2</t>
  </si>
  <si>
    <t>Legal support services</t>
  </si>
  <si>
    <t>: Turnover (Col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</si>
</sst>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/>
    <xf numFmtId="0" fontId="0" fillId="2" borderId="12" xfId="0" applyFill="1" applyBorder="1"/>
    <xf numFmtId="0" fontId="2" fillId="0" borderId="13" xfId="0" applyFont="1" applyBorder="1"/>
    <xf numFmtId="0" fontId="0" fillId="0" borderId="13" xfId="0" applyBorder="1"/>
    <xf numFmtId="0" fontId="4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4" xfId="0" applyFont="1" applyBorder="1"/>
    <xf numFmtId="0" fontId="5" fillId="3" borderId="15" xfId="0" applyFont="1" applyFill="1" applyBorder="1"/>
    <xf numFmtId="0" fontId="5" fillId="3" borderId="13" xfId="0" applyFont="1" applyFill="1" applyBorder="1"/>
    <xf numFmtId="0" fontId="6" fillId="3" borderId="18" xfId="0" applyFont="1" applyFill="1" applyBorder="1"/>
    <xf numFmtId="0" fontId="5" fillId="3" borderId="14" xfId="0" applyFont="1" applyFill="1" applyBorder="1"/>
    <xf numFmtId="0" fontId="5" fillId="3" borderId="0" xfId="0" applyFont="1" applyFill="1"/>
    <xf numFmtId="0" fontId="6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1" xfId="0" applyFont="1" applyFill="1" applyBorder="1"/>
    <xf numFmtId="0" fontId="0" fillId="3" borderId="22" xfId="0" applyFill="1" applyBorder="1"/>
    <xf numFmtId="0" fontId="3" fillId="3" borderId="23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8" xfId="0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24" xfId="0" applyFill="1" applyBorder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2" borderId="27" xfId="0" applyFill="1" applyBorder="1"/>
    <xf numFmtId="0" fontId="0" fillId="3" borderId="28" xfId="0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3" fillId="3" borderId="28" xfId="0" applyFont="1" applyFill="1" applyBorder="1" applyAlignment="1">
      <alignment horizontal="center"/>
    </xf>
    <xf numFmtId="0" fontId="0" fillId="0" borderId="31" xfId="0" applyBorder="1"/>
    <xf numFmtId="3" fontId="5" fillId="0" borderId="13" xfId="0" applyNumberFormat="1" applyFont="1" applyBorder="1"/>
    <xf numFmtId="3" fontId="5" fillId="0" borderId="0" xfId="0" applyNumberFormat="1" applyFont="1"/>
    <xf numFmtId="3" fontId="0" fillId="0" borderId="0" xfId="0" applyNumberFormat="1"/>
    <xf numFmtId="3" fontId="5" fillId="3" borderId="13" xfId="0" applyNumberFormat="1" applyFont="1" applyFill="1" applyBorder="1"/>
    <xf numFmtId="3" fontId="5" fillId="3" borderId="0" xfId="0" applyNumberFormat="1" applyFont="1" applyFill="1"/>
    <xf numFmtId="3" fontId="0" fillId="3" borderId="21" xfId="0" applyNumberFormat="1" applyFill="1" applyBorder="1"/>
    <xf numFmtId="3" fontId="0" fillId="0" borderId="1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1" xfId="0" applyNumberFormat="1" applyFill="1" applyBorder="1"/>
    <xf numFmtId="3" fontId="0" fillId="2" borderId="8" xfId="0" applyNumberFormat="1" applyFill="1" applyBorder="1"/>
    <xf numFmtId="3" fontId="2" fillId="0" borderId="0" xfId="0" applyNumberFormat="1" applyFont="1"/>
    <xf numFmtId="3" fontId="0" fillId="2" borderId="27" xfId="0" applyNumberFormat="1" applyFill="1" applyBorder="1"/>
    <xf numFmtId="3" fontId="3" fillId="2" borderId="1" xfId="0" applyNumberFormat="1" applyFont="1" applyFill="1" applyBorder="1"/>
    <xf numFmtId="0" fontId="3" fillId="2" borderId="5" xfId="0" quotePrefix="1" applyFont="1" applyFill="1" applyBorder="1"/>
    <xf numFmtId="10" fontId="0" fillId="2" borderId="6" xfId="2" applyNumberFormat="1" applyFont="1" applyFill="1" applyBorder="1"/>
    <xf numFmtId="0" fontId="3" fillId="2" borderId="5" xfId="0" applyFont="1" applyFill="1" applyBorder="1"/>
    <xf numFmtId="10" fontId="3" fillId="2" borderId="6" xfId="2" applyNumberFormat="1" applyFont="1" applyFill="1" applyBorder="1"/>
    <xf numFmtId="3" fontId="3" fillId="3" borderId="26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3" fillId="2" borderId="33" xfId="0" applyFont="1" applyFill="1" applyBorder="1"/>
    <xf numFmtId="10" fontId="0" fillId="2" borderId="34" xfId="2" applyNumberFormat="1" applyFont="1" applyFill="1" applyBorder="1"/>
    <xf numFmtId="0" fontId="0" fillId="2" borderId="36" xfId="0" applyFill="1" applyBorder="1" applyAlignment="1">
      <alignment wrapText="1"/>
    </xf>
    <xf numFmtId="0" fontId="0" fillId="2" borderId="31" xfId="0" applyFill="1" applyBorder="1" applyAlignment="1">
      <alignment wrapText="1"/>
    </xf>
    <xf numFmtId="43" fontId="0" fillId="0" borderId="0" xfId="1" applyFont="1" applyBorder="1"/>
    <xf numFmtId="17" fontId="0" fillId="2" borderId="37" xfId="0" applyNumberFormat="1" applyFill="1" applyBorder="1" applyAlignment="1">
      <alignment horizontal="center"/>
    </xf>
    <xf numFmtId="10" fontId="0" fillId="2" borderId="38" xfId="0" applyNumberFormat="1" applyFill="1" applyBorder="1"/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0" fontId="0" fillId="2" borderId="9" xfId="0" applyNumberFormat="1" applyFill="1" applyBorder="1"/>
    <xf numFmtId="164" fontId="0" fillId="2" borderId="3" xfId="1" applyNumberFormat="1" applyFont="1" applyFill="1" applyBorder="1"/>
    <xf numFmtId="164" fontId="0" fillId="2" borderId="8" xfId="1" applyNumberFormat="1" applyFont="1" applyFill="1" applyBorder="1"/>
    <xf numFmtId="0" fontId="0" fillId="2" borderId="8" xfId="0" applyFill="1" applyBorder="1" applyAlignment="1">
      <alignment horizontal="center"/>
    </xf>
    <xf numFmtId="3" fontId="3" fillId="0" borderId="0" xfId="0" applyNumberFormat="1" applyFont="1"/>
    <xf numFmtId="0" fontId="0" fillId="2" borderId="33" xfId="0" applyFill="1" applyBorder="1" applyAlignment="1">
      <alignment wrapText="1"/>
    </xf>
    <xf numFmtId="3" fontId="0" fillId="2" borderId="33" xfId="0" applyNumberFormat="1" applyFill="1" applyBorder="1"/>
    <xf numFmtId="0" fontId="0" fillId="2" borderId="35" xfId="0" applyFill="1" applyBorder="1"/>
    <xf numFmtId="43" fontId="0" fillId="0" borderId="0" xfId="0" applyNumberFormat="1"/>
    <xf numFmtId="0" fontId="3" fillId="4" borderId="1" xfId="0" applyFont="1" applyFill="1" applyBorder="1"/>
    <xf numFmtId="0" fontId="0" fillId="4" borderId="33" xfId="0" applyFill="1" applyBorder="1"/>
    <xf numFmtId="43" fontId="0" fillId="2" borderId="1" xfId="1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3" fillId="2" borderId="35" xfId="0" applyFont="1" applyFill="1" applyBorder="1"/>
    <xf numFmtId="0" fontId="7" fillId="0" borderId="0" xfId="0" applyFont="1"/>
    <xf numFmtId="0" fontId="1" fillId="2" borderId="35" xfId="0" applyFont="1" applyFill="1" applyBorder="1"/>
    <xf numFmtId="4" fontId="0" fillId="0" borderId="0" xfId="0" applyNumberFormat="1"/>
    <xf numFmtId="0" fontId="1" fillId="2" borderId="32" xfId="0" applyFont="1" applyFill="1" applyBorder="1"/>
    <xf numFmtId="0" fontId="0" fillId="2" borderId="0" xfId="0" applyFill="1"/>
    <xf numFmtId="3" fontId="0" fillId="4" borderId="1" xfId="0" applyNumberFormat="1" applyFill="1" applyBorder="1"/>
    <xf numFmtId="10" fontId="0" fillId="4" borderId="6" xfId="2" applyNumberFormat="1" applyFont="1" applyFill="1" applyBorder="1"/>
    <xf numFmtId="3" fontId="3" fillId="4" borderId="1" xfId="0" applyNumberFormat="1" applyFont="1" applyFill="1" applyBorder="1"/>
    <xf numFmtId="10" fontId="3" fillId="4" borderId="6" xfId="2" applyNumberFormat="1" applyFont="1" applyFill="1" applyBorder="1"/>
    <xf numFmtId="3" fontId="3" fillId="4" borderId="33" xfId="0" applyNumberFormat="1" applyFont="1" applyFill="1" applyBorder="1"/>
    <xf numFmtId="10" fontId="0" fillId="4" borderId="34" xfId="2" applyNumberFormat="1" applyFont="1" applyFill="1" applyBorder="1"/>
    <xf numFmtId="0" fontId="0" fillId="4" borderId="34" xfId="0" applyFill="1" applyBorder="1"/>
    <xf numFmtId="10" fontId="3" fillId="4" borderId="34" xfId="2" applyNumberFormat="1" applyFont="1" applyFill="1" applyBorder="1"/>
    <xf numFmtId="0" fontId="0" fillId="4" borderId="1" xfId="0" applyFill="1" applyBorder="1"/>
    <xf numFmtId="0" fontId="0" fillId="4" borderId="6" xfId="0" applyFill="1" applyBorder="1"/>
    <xf numFmtId="3" fontId="1" fillId="4" borderId="1" xfId="0" applyNumberFormat="1" applyFont="1" applyFill="1" applyBorder="1"/>
    <xf numFmtId="0" fontId="3" fillId="4" borderId="6" xfId="0" applyFont="1" applyFill="1" applyBorder="1"/>
    <xf numFmtId="3" fontId="1" fillId="4" borderId="33" xfId="0" applyNumberFormat="1" applyFont="1" applyFill="1" applyBorder="1"/>
    <xf numFmtId="164" fontId="0" fillId="4" borderId="33" xfId="0" applyNumberFormat="1" applyFill="1" applyBorder="1"/>
    <xf numFmtId="0" fontId="1" fillId="2" borderId="1" xfId="0" applyFont="1" applyFill="1" applyBorder="1" applyAlignment="1">
      <alignment wrapText="1"/>
    </xf>
    <xf numFmtId="164" fontId="0" fillId="4" borderId="1" xfId="1" applyNumberFormat="1" applyFont="1" applyFill="1" applyBorder="1"/>
    <xf numFmtId="164" fontId="0" fillId="4" borderId="1" xfId="1" applyNumberFormat="1" applyFont="1" applyFill="1" applyBorder="1" applyAlignment="1">
      <alignment horizontal="right"/>
    </xf>
    <xf numFmtId="0" fontId="8" fillId="2" borderId="10" xfId="0" applyFont="1" applyFill="1" applyBorder="1"/>
    <xf numFmtId="0" fontId="1" fillId="2" borderId="10" xfId="0" applyFont="1" applyFill="1" applyBorder="1" applyAlignment="1">
      <alignment wrapText="1"/>
    </xf>
    <xf numFmtId="164" fontId="0" fillId="0" borderId="0" xfId="1" applyNumberFormat="1" applyFont="1"/>
    <xf numFmtId="43" fontId="0" fillId="0" borderId="0" xfId="1" applyFont="1"/>
    <xf numFmtId="10" fontId="3" fillId="4" borderId="6" xfId="2" applyNumberFormat="1" applyFont="1" applyFill="1" applyBorder="1" applyAlignment="1">
      <alignment horizontal="right"/>
    </xf>
    <xf numFmtId="0" fontId="0" fillId="2" borderId="35" xfId="0" applyFill="1" applyBorder="1" applyAlignment="1">
      <alignment wrapText="1"/>
    </xf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3" fillId="2" borderId="8" xfId="0" applyFont="1" applyFill="1" applyBorder="1"/>
    <xf numFmtId="0" fontId="0" fillId="2" borderId="40" xfId="0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0" fontId="0" fillId="2" borderId="9" xfId="2" applyNumberFormat="1" applyFont="1" applyFill="1" applyBorder="1"/>
    <xf numFmtId="0" fontId="0" fillId="2" borderId="16" xfId="0" applyFill="1" applyBorder="1"/>
    <xf numFmtId="43" fontId="1" fillId="2" borderId="1" xfId="0" applyNumberFormat="1" applyFont="1" applyFill="1" applyBorder="1"/>
    <xf numFmtId="0" fontId="1" fillId="0" borderId="14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44" xfId="0" applyFill="1" applyBorder="1"/>
    <xf numFmtId="0" fontId="3" fillId="2" borderId="10" xfId="0" applyFont="1" applyFill="1" applyBorder="1"/>
    <xf numFmtId="0" fontId="1" fillId="2" borderId="16" xfId="0" applyFont="1" applyFill="1" applyBorder="1"/>
    <xf numFmtId="0" fontId="1" fillId="2" borderId="45" xfId="0" applyFont="1" applyFill="1" applyBorder="1"/>
    <xf numFmtId="0" fontId="0" fillId="2" borderId="45" xfId="0" applyFill="1" applyBorder="1"/>
    <xf numFmtId="0" fontId="0" fillId="2" borderId="46" xfId="0" applyFill="1" applyBorder="1"/>
    <xf numFmtId="0" fontId="3" fillId="2" borderId="47" xfId="0" applyFont="1" applyFill="1" applyBorder="1"/>
    <xf numFmtId="0" fontId="1" fillId="2" borderId="47" xfId="0" applyFont="1" applyFill="1" applyBorder="1"/>
    <xf numFmtId="0" fontId="0" fillId="2" borderId="47" xfId="0" applyFill="1" applyBorder="1"/>
    <xf numFmtId="0" fontId="0" fillId="2" borderId="48" xfId="0" applyFill="1" applyBorder="1"/>
    <xf numFmtId="0" fontId="1" fillId="2" borderId="48" xfId="0" applyFont="1" applyFill="1" applyBorder="1"/>
    <xf numFmtId="0" fontId="0" fillId="2" borderId="49" xfId="0" applyFill="1" applyBorder="1"/>
    <xf numFmtId="0" fontId="0" fillId="2" borderId="40" xfId="0" applyFill="1" applyBorder="1" applyAlignment="1">
      <alignment wrapText="1"/>
    </xf>
    <xf numFmtId="0" fontId="0" fillId="2" borderId="11" xfId="0" applyFill="1" applyBorder="1" applyAlignment="1"/>
    <xf numFmtId="0" fontId="0" fillId="2" borderId="35" xfId="0" applyFill="1" applyBorder="1" applyAlignment="1"/>
    <xf numFmtId="0" fontId="0" fillId="2" borderId="10" xfId="0" applyFill="1" applyBorder="1" applyAlignment="1"/>
    <xf numFmtId="0" fontId="0" fillId="2" borderId="31" xfId="0" applyFill="1" applyBorder="1" applyAlignment="1"/>
    <xf numFmtId="0" fontId="0" fillId="2" borderId="41" xfId="0" applyFill="1" applyBorder="1" applyAlignment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0" fillId="0" borderId="43" xfId="0" applyBorder="1" applyAlignment="1"/>
    <xf numFmtId="0" fontId="0" fillId="0" borderId="11" xfId="0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832556</xdr:colOff>
      <xdr:row>0</xdr:row>
      <xdr:rowOff>49389</xdr:rowOff>
    </xdr:from>
    <xdr:to>
      <xdr:col>13</xdr:col>
      <xdr:colOff>1623</xdr:colOff>
      <xdr:row>2</xdr:row>
      <xdr:rowOff>113454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757130F5-32F4-4B75-953D-3B63485289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1278" y="373945"/>
          <a:ext cx="2037080" cy="579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795868</xdr:colOff>
      <xdr:row>0</xdr:row>
      <xdr:rowOff>59267</xdr:rowOff>
    </xdr:from>
    <xdr:to>
      <xdr:col>13</xdr:col>
      <xdr:colOff>2964</xdr:colOff>
      <xdr:row>2</xdr:row>
      <xdr:rowOff>113454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D7BD67DA-85B8-4989-86FD-52255DDCD6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7401" y="59267"/>
          <a:ext cx="203708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"/>
  <sheetViews>
    <sheetView tabSelected="1" zoomScaleNormal="100" zoomScaleSheetLayoutView="100" workbookViewId="0">
      <selection sqref="A1:XFD1048576"/>
    </sheetView>
  </sheetViews>
  <sheetFormatPr defaultRowHeight="12.5" x14ac:dyDescent="0.25"/>
  <cols>
    <col min="1" max="1" width="6" customWidth="1"/>
    <col min="2" max="2" width="23.26953125" customWidth="1"/>
    <col min="3" max="3" width="47" customWidth="1"/>
    <col min="4" max="5" width="20.7265625" customWidth="1"/>
    <col min="6" max="6" width="24.7265625" customWidth="1"/>
    <col min="7" max="8" width="5.26953125" customWidth="1"/>
    <col min="9" max="9" width="43.36328125" customWidth="1"/>
    <col min="10" max="10" width="12.7265625" customWidth="1"/>
    <col min="11" max="11" width="13.26953125" customWidth="1"/>
    <col min="12" max="12" width="19.54296875" customWidth="1"/>
    <col min="13" max="13" width="21.54296875" customWidth="1"/>
    <col min="15" max="15" width="8.7265625" customWidth="1"/>
  </cols>
  <sheetData>
    <row r="1" spans="1:14" ht="23" x14ac:dyDescent="0.5">
      <c r="A1" s="20" t="s">
        <v>0</v>
      </c>
      <c r="B1" s="21"/>
      <c r="C1" s="21"/>
      <c r="D1" s="21"/>
      <c r="E1" s="21"/>
      <c r="F1" s="15"/>
      <c r="G1" s="16"/>
      <c r="H1" s="16"/>
      <c r="I1" s="17"/>
      <c r="J1" s="16"/>
      <c r="K1" s="16"/>
      <c r="L1" s="16"/>
      <c r="M1" s="16"/>
    </row>
    <row r="2" spans="1:14" ht="18" x14ac:dyDescent="0.4">
      <c r="A2" s="22" t="s">
        <v>1</v>
      </c>
      <c r="B2" s="23"/>
      <c r="C2" s="23"/>
      <c r="D2" s="23"/>
      <c r="E2" s="23"/>
    </row>
    <row r="3" spans="1:14" ht="13" thickBot="1" x14ac:dyDescent="0.3">
      <c r="A3" s="18"/>
    </row>
    <row r="4" spans="1:14" ht="18" x14ac:dyDescent="0.4">
      <c r="A4" s="30" t="s">
        <v>2</v>
      </c>
      <c r="B4" s="31"/>
      <c r="C4" s="31"/>
      <c r="D4" s="31"/>
      <c r="E4" s="32"/>
    </row>
    <row r="5" spans="1:14" ht="18.5" thickBot="1" x14ac:dyDescent="0.45">
      <c r="A5" s="33" t="s">
        <v>3</v>
      </c>
      <c r="B5" s="34"/>
      <c r="C5" s="34"/>
      <c r="D5" s="34"/>
      <c r="E5" s="35"/>
    </row>
    <row r="6" spans="1:14" ht="13.5" thickBot="1" x14ac:dyDescent="0.35">
      <c r="A6" s="36"/>
      <c r="B6" s="37"/>
      <c r="C6" s="37"/>
      <c r="D6" s="37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3" x14ac:dyDescent="0.3">
      <c r="A7" s="18"/>
      <c r="G7" s="1"/>
      <c r="H7" s="1"/>
      <c r="N7" s="57"/>
    </row>
    <row r="8" spans="1:14" ht="13" x14ac:dyDescent="0.3">
      <c r="A8" s="28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3" x14ac:dyDescent="0.3">
      <c r="A9" s="24"/>
      <c r="B9" s="19"/>
      <c r="C9" s="19"/>
      <c r="D9" s="19"/>
      <c r="E9" s="19"/>
      <c r="F9" s="19"/>
      <c r="G9" s="25"/>
      <c r="H9" s="25"/>
      <c r="I9" s="19"/>
      <c r="J9" s="19"/>
      <c r="K9" s="19"/>
      <c r="L9" s="19"/>
      <c r="M9" s="19"/>
    </row>
    <row r="10" spans="1:14" ht="18" x14ac:dyDescent="0.4">
      <c r="A10" s="29" t="s">
        <v>5</v>
      </c>
      <c r="B10" s="23"/>
      <c r="C10" s="23"/>
    </row>
    <row r="11" spans="1:14" ht="13" thickBot="1" x14ac:dyDescent="0.3">
      <c r="A11" s="14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3" x14ac:dyDescent="0.3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3" x14ac:dyDescent="0.3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136</v>
      </c>
    </row>
    <row r="14" spans="1:14" ht="13.5" thickBot="1" x14ac:dyDescent="0.35">
      <c r="A14" s="49"/>
      <c r="B14" s="46"/>
      <c r="C14" s="46"/>
      <c r="D14" s="67" t="s">
        <v>22</v>
      </c>
      <c r="E14" s="50"/>
      <c r="F14" s="50"/>
      <c r="G14" s="51"/>
      <c r="H14" s="51"/>
      <c r="I14" s="51" t="s">
        <v>23</v>
      </c>
      <c r="J14" s="56" t="s">
        <v>22</v>
      </c>
      <c r="K14" s="56" t="s">
        <v>22</v>
      </c>
      <c r="L14" s="56" t="s">
        <v>24</v>
      </c>
    </row>
    <row r="15" spans="1:14" ht="13" x14ac:dyDescent="0.3">
      <c r="A15" s="4"/>
      <c r="B15" s="5"/>
      <c r="C15" s="6"/>
      <c r="D15" s="5"/>
      <c r="E15" s="83"/>
      <c r="F15" s="161"/>
      <c r="G15" s="162"/>
      <c r="H15" s="109"/>
      <c r="I15" s="84"/>
      <c r="J15" s="14"/>
      <c r="K15" s="72"/>
      <c r="L15" s="55"/>
    </row>
    <row r="16" spans="1:14" ht="38" x14ac:dyDescent="0.3">
      <c r="A16" s="74" t="s">
        <v>25</v>
      </c>
      <c r="B16" s="3" t="s">
        <v>26</v>
      </c>
      <c r="C16" s="3" t="s">
        <v>27</v>
      </c>
      <c r="D16" s="126" t="s">
        <v>28</v>
      </c>
      <c r="E16" s="132" t="s">
        <v>29</v>
      </c>
      <c r="F16" s="159" t="s">
        <v>30</v>
      </c>
      <c r="G16" s="160"/>
      <c r="H16" s="140"/>
      <c r="I16" s="132" t="s">
        <v>31</v>
      </c>
      <c r="J16" s="110"/>
      <c r="K16" s="110"/>
      <c r="L16" s="111"/>
    </row>
    <row r="17" spans="1:15" ht="13" x14ac:dyDescent="0.3">
      <c r="A17" s="74"/>
      <c r="B17" s="104"/>
      <c r="C17" s="3"/>
      <c r="D17" s="125"/>
      <c r="E17" s="106"/>
      <c r="F17" s="164"/>
      <c r="G17" s="165"/>
      <c r="H17" s="134"/>
      <c r="I17" s="128"/>
      <c r="J17" s="110"/>
      <c r="K17" s="110"/>
      <c r="L17" s="111"/>
    </row>
    <row r="18" spans="1:15" ht="30" customHeight="1" x14ac:dyDescent="0.35">
      <c r="A18" s="74"/>
      <c r="B18" s="104"/>
      <c r="C18" s="3"/>
      <c r="D18" s="125"/>
      <c r="E18" s="106"/>
      <c r="F18" s="163"/>
      <c r="G18" s="160"/>
      <c r="H18" s="133"/>
      <c r="I18" s="128"/>
      <c r="J18" s="110"/>
      <c r="K18" s="110"/>
      <c r="L18" s="111"/>
      <c r="N18" s="105"/>
    </row>
    <row r="19" spans="1:15" ht="14.5" x14ac:dyDescent="0.35">
      <c r="A19" s="74"/>
      <c r="B19" s="104"/>
      <c r="C19" s="3"/>
      <c r="D19" s="125"/>
      <c r="E19" s="106"/>
      <c r="F19" s="163"/>
      <c r="G19" s="160"/>
      <c r="H19" s="127"/>
      <c r="I19" s="134"/>
      <c r="J19" s="110"/>
      <c r="K19" s="110"/>
      <c r="L19" s="111"/>
      <c r="N19" s="105"/>
    </row>
    <row r="20" spans="1:15" ht="25.5" customHeight="1" x14ac:dyDescent="0.3">
      <c r="A20" s="74"/>
      <c r="B20" s="104"/>
      <c r="C20" s="3"/>
      <c r="D20" s="125"/>
      <c r="E20" s="106"/>
      <c r="F20" s="163"/>
      <c r="G20" s="160"/>
      <c r="H20" s="133"/>
      <c r="I20" s="134"/>
      <c r="J20" s="110"/>
      <c r="K20" s="110"/>
      <c r="L20" s="111"/>
    </row>
    <row r="21" spans="1:15" ht="13" x14ac:dyDescent="0.3">
      <c r="A21" s="8"/>
      <c r="B21" s="104"/>
      <c r="C21" s="3"/>
      <c r="D21" s="69"/>
      <c r="E21" s="97"/>
      <c r="F21" s="132"/>
      <c r="G21" s="133"/>
      <c r="H21" s="133"/>
      <c r="I21" s="134"/>
      <c r="J21" s="110"/>
      <c r="K21" s="110"/>
      <c r="L21" s="75"/>
    </row>
    <row r="22" spans="1:15" ht="13.5" thickBot="1" x14ac:dyDescent="0.35">
      <c r="A22" s="10"/>
      <c r="B22" s="135"/>
      <c r="C22" s="135"/>
      <c r="D22" s="70"/>
      <c r="E22" s="136"/>
      <c r="F22" s="157"/>
      <c r="G22" s="158"/>
      <c r="H22" s="137"/>
      <c r="I22" s="138"/>
      <c r="J22" s="70"/>
      <c r="K22" s="70"/>
      <c r="L22" s="139"/>
    </row>
    <row r="23" spans="1:15" x14ac:dyDescent="0.25">
      <c r="A23" s="18"/>
    </row>
    <row r="24" spans="1:15" ht="15.5" x14ac:dyDescent="0.35">
      <c r="A24" s="29" t="s">
        <v>32</v>
      </c>
      <c r="B24" s="13"/>
      <c r="C24" s="13"/>
      <c r="D24" s="71"/>
      <c r="E24" s="13"/>
      <c r="F24" s="13"/>
      <c r="G24" s="13"/>
      <c r="H24" s="13"/>
      <c r="I24" s="13" t="s">
        <v>33</v>
      </c>
      <c r="J24" s="13"/>
      <c r="K24" s="13"/>
      <c r="L24" s="13"/>
    </row>
    <row r="25" spans="1:15" ht="13" thickBot="1" x14ac:dyDescent="0.3">
      <c r="A25" s="18"/>
      <c r="D25" s="60"/>
    </row>
    <row r="26" spans="1:15" ht="13" x14ac:dyDescent="0.3">
      <c r="A26" s="41" t="s">
        <v>34</v>
      </c>
      <c r="B26" s="43" t="s">
        <v>7</v>
      </c>
      <c r="C26" s="41" t="s">
        <v>8</v>
      </c>
      <c r="D26" s="66" t="s">
        <v>35</v>
      </c>
      <c r="E26" s="43" t="s">
        <v>36</v>
      </c>
      <c r="F26" s="41" t="s">
        <v>37</v>
      </c>
      <c r="H26" s="41" t="s">
        <v>34</v>
      </c>
      <c r="I26" s="41" t="s">
        <v>8</v>
      </c>
      <c r="J26" s="41" t="s">
        <v>38</v>
      </c>
      <c r="K26" s="41" t="s">
        <v>35</v>
      </c>
      <c r="L26" s="43" t="s">
        <v>36</v>
      </c>
      <c r="M26" s="41" t="s">
        <v>39</v>
      </c>
    </row>
    <row r="27" spans="1:15" ht="13" x14ac:dyDescent="0.3">
      <c r="A27" s="46" t="s">
        <v>16</v>
      </c>
      <c r="B27" s="48" t="s">
        <v>17</v>
      </c>
      <c r="C27" s="46" t="s">
        <v>17</v>
      </c>
      <c r="D27" s="67" t="s">
        <v>40</v>
      </c>
      <c r="E27" s="48" t="s">
        <v>8</v>
      </c>
      <c r="F27" s="46" t="s">
        <v>41</v>
      </c>
      <c r="H27" s="46" t="s">
        <v>16</v>
      </c>
      <c r="I27" s="46" t="s">
        <v>17</v>
      </c>
      <c r="J27" s="46" t="s">
        <v>17</v>
      </c>
      <c r="K27" s="46" t="s">
        <v>40</v>
      </c>
      <c r="L27" s="48" t="s">
        <v>8</v>
      </c>
      <c r="M27" s="46" t="s">
        <v>42</v>
      </c>
    </row>
    <row r="28" spans="1:15" ht="13.5" thickBot="1" x14ac:dyDescent="0.35">
      <c r="A28" s="53"/>
      <c r="B28" s="50"/>
      <c r="C28" s="56"/>
      <c r="D28" s="78" t="s">
        <v>22</v>
      </c>
      <c r="E28" s="50" t="s">
        <v>22</v>
      </c>
      <c r="F28" s="56" t="s">
        <v>24</v>
      </c>
      <c r="H28" s="56"/>
      <c r="I28" s="56"/>
      <c r="J28" s="46"/>
      <c r="K28" s="46" t="s">
        <v>22</v>
      </c>
      <c r="L28" s="50" t="s">
        <v>22</v>
      </c>
      <c r="M28" s="46" t="s">
        <v>24</v>
      </c>
    </row>
    <row r="29" spans="1:15" x14ac:dyDescent="0.25">
      <c r="A29" s="54"/>
      <c r="B29" s="52"/>
      <c r="C29" s="5"/>
      <c r="D29" s="5"/>
      <c r="E29" s="69"/>
      <c r="F29" s="7"/>
      <c r="H29" s="4"/>
      <c r="I29" s="4"/>
      <c r="J29" s="5"/>
      <c r="K29" s="5"/>
      <c r="L29" s="5"/>
      <c r="M29" s="7"/>
    </row>
    <row r="30" spans="1:15" ht="13" x14ac:dyDescent="0.3">
      <c r="A30" s="79"/>
      <c r="B30" s="3" t="s">
        <v>26</v>
      </c>
      <c r="C30" s="3" t="s">
        <v>27</v>
      </c>
      <c r="D30" s="101"/>
      <c r="E30" s="101"/>
      <c r="F30" s="82"/>
      <c r="H30" s="76"/>
      <c r="I30" s="76" t="s">
        <v>27</v>
      </c>
      <c r="J30" s="3" t="s">
        <v>26</v>
      </c>
      <c r="K30" s="69"/>
      <c r="L30" s="69"/>
      <c r="M30" s="75"/>
    </row>
    <row r="31" spans="1:15" ht="25.5" x14ac:dyDescent="0.3">
      <c r="A31" s="108" t="s">
        <v>43</v>
      </c>
      <c r="B31" s="80"/>
      <c r="C31" s="124" t="s">
        <v>44</v>
      </c>
      <c r="D31" s="125"/>
      <c r="E31" s="125"/>
      <c r="F31" s="111"/>
      <c r="H31" s="108" t="s">
        <v>45</v>
      </c>
      <c r="I31" s="79" t="s">
        <v>30</v>
      </c>
      <c r="J31" s="3"/>
      <c r="K31" s="69"/>
      <c r="L31" s="110"/>
      <c r="M31" s="111"/>
      <c r="O31" s="98"/>
    </row>
    <row r="32" spans="1:15" ht="13" x14ac:dyDescent="0.3">
      <c r="A32" s="79"/>
      <c r="B32" s="80"/>
      <c r="C32" s="95"/>
      <c r="D32" s="96"/>
      <c r="E32" s="96"/>
      <c r="F32" s="82"/>
      <c r="H32" s="8"/>
      <c r="I32" s="8"/>
      <c r="J32" s="2"/>
      <c r="K32" s="73"/>
      <c r="L32" s="73"/>
      <c r="M32" s="77"/>
      <c r="O32" s="60"/>
    </row>
    <row r="33" spans="1:15" s="1" customFormat="1" ht="13" x14ac:dyDescent="0.3">
      <c r="A33" s="79"/>
      <c r="B33" s="3"/>
      <c r="C33" s="3"/>
      <c r="D33" s="101"/>
      <c r="E33" s="101"/>
      <c r="F33" s="82"/>
      <c r="H33" s="8"/>
      <c r="I33" s="8"/>
      <c r="J33" s="2"/>
      <c r="K33" s="112"/>
      <c r="L33" s="112"/>
      <c r="M33" s="113"/>
      <c r="O33" s="94"/>
    </row>
    <row r="34" spans="1:15" x14ac:dyDescent="0.25">
      <c r="A34" s="108"/>
      <c r="B34" s="80"/>
      <c r="C34" s="124"/>
      <c r="D34" s="125"/>
      <c r="E34" s="110"/>
      <c r="F34" s="111"/>
      <c r="H34" s="8"/>
      <c r="I34" s="8"/>
      <c r="J34" s="2"/>
      <c r="K34" s="69"/>
      <c r="L34" s="2"/>
      <c r="M34" s="9"/>
    </row>
    <row r="35" spans="1:15" ht="13" thickBot="1" x14ac:dyDescent="0.3">
      <c r="A35" s="10"/>
      <c r="B35" s="11"/>
      <c r="C35" s="11"/>
      <c r="D35" s="11"/>
      <c r="E35" s="11"/>
      <c r="F35" s="12"/>
      <c r="H35" s="8"/>
      <c r="I35" s="8"/>
      <c r="J35" s="2"/>
      <c r="K35" s="2"/>
      <c r="L35" s="2"/>
      <c r="M35" s="9"/>
    </row>
    <row r="36" spans="1:15" ht="13" thickBot="1" x14ac:dyDescent="0.3">
      <c r="H36" s="10"/>
      <c r="I36" s="10"/>
      <c r="J36" s="11"/>
      <c r="K36" s="11"/>
      <c r="L36" s="11"/>
      <c r="M36" s="12"/>
    </row>
    <row r="37" spans="1:15" x14ac:dyDescent="0.25">
      <c r="D37" s="107"/>
    </row>
  </sheetData>
  <mergeCells count="7">
    <mergeCell ref="F22:G22"/>
    <mergeCell ref="F16:G16"/>
    <mergeCell ref="F15:G15"/>
    <mergeCell ref="F18:G18"/>
    <mergeCell ref="F17:G17"/>
    <mergeCell ref="F20:G20"/>
    <mergeCell ref="F19:G19"/>
  </mergeCells>
  <phoneticPr fontId="0" type="noConversion"/>
  <pageMargins left="0.39370078740157483" right="0.39370078740157483" top="0.39370078740157483" bottom="0.39370078740157483" header="0.51181102362204722" footer="0.51181102362204722"/>
  <pageSetup paperSize="8" scale="78" orientation="landscape" r:id="rId1"/>
  <headerFooter alignWithMargins="0">
    <oddFooter>&amp;L&amp;1#&amp;"Arial"&amp;11&amp;K000000SW Internal 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28"/>
  <sheetViews>
    <sheetView zoomScaleNormal="100" zoomScaleSheetLayoutView="100" workbookViewId="0">
      <selection sqref="A1:XFD1048576"/>
    </sheetView>
  </sheetViews>
  <sheetFormatPr defaultRowHeight="12.5" x14ac:dyDescent="0.25"/>
  <cols>
    <col min="1" max="1" width="6.26953125" customWidth="1"/>
    <col min="2" max="2" width="22.7265625" bestFit="1" customWidth="1"/>
    <col min="3" max="3" width="63.7265625" bestFit="1" customWidth="1"/>
    <col min="4" max="4" width="18.54296875" style="60" customWidth="1"/>
    <col min="5" max="5" width="18.54296875" customWidth="1"/>
    <col min="6" max="6" width="20.26953125" customWidth="1"/>
    <col min="7" max="7" width="3.26953125" customWidth="1"/>
    <col min="8" max="8" width="6.26953125" bestFit="1" customWidth="1"/>
    <col min="9" max="9" width="41.26953125" customWidth="1"/>
    <col min="10" max="10" width="18.7265625" customWidth="1"/>
    <col min="11" max="11" width="16.54296875" bestFit="1" customWidth="1"/>
    <col min="12" max="12" width="19.54296875" customWidth="1"/>
    <col min="13" max="13" width="21.54296875" customWidth="1"/>
    <col min="14" max="17" width="9" customWidth="1"/>
  </cols>
  <sheetData>
    <row r="1" spans="1:14" ht="23" x14ac:dyDescent="0.5">
      <c r="A1" s="20" t="s">
        <v>0</v>
      </c>
      <c r="B1" s="21"/>
      <c r="C1" s="21"/>
      <c r="D1" s="58"/>
      <c r="E1" s="21"/>
      <c r="F1" s="17"/>
      <c r="G1" s="16"/>
      <c r="H1" s="16"/>
      <c r="I1" s="17"/>
      <c r="J1" s="16"/>
      <c r="K1" s="16"/>
      <c r="L1" s="16"/>
      <c r="M1" s="16"/>
    </row>
    <row r="2" spans="1:14" ht="18" x14ac:dyDescent="0.4">
      <c r="A2" s="22" t="s">
        <v>1</v>
      </c>
      <c r="B2" s="23"/>
      <c r="C2" s="23"/>
      <c r="D2" s="59"/>
      <c r="E2" s="23"/>
    </row>
    <row r="3" spans="1:14" ht="13" thickBot="1" x14ac:dyDescent="0.3">
      <c r="A3" s="18"/>
    </row>
    <row r="4" spans="1:14" ht="18" x14ac:dyDescent="0.4">
      <c r="A4" s="30" t="s">
        <v>2</v>
      </c>
      <c r="B4" s="31"/>
      <c r="C4" s="31"/>
      <c r="D4" s="61"/>
      <c r="E4" s="32"/>
    </row>
    <row r="5" spans="1:14" ht="18.5" thickBot="1" x14ac:dyDescent="0.45">
      <c r="A5" s="33" t="s">
        <v>46</v>
      </c>
      <c r="B5" s="34"/>
      <c r="C5" s="34"/>
      <c r="D5" s="62"/>
      <c r="E5" s="35"/>
    </row>
    <row r="6" spans="1:14" ht="13.5" thickBot="1" x14ac:dyDescent="0.35">
      <c r="A6" s="36"/>
      <c r="B6" s="37"/>
      <c r="C6" s="37"/>
      <c r="D6" s="63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3" x14ac:dyDescent="0.3">
      <c r="A7" s="18"/>
      <c r="G7" s="1"/>
      <c r="H7" s="1"/>
      <c r="N7" s="57"/>
    </row>
    <row r="8" spans="1:14" ht="13" x14ac:dyDescent="0.3">
      <c r="A8" s="28">
        <v>1</v>
      </c>
      <c r="B8" s="26">
        <v>2</v>
      </c>
      <c r="C8" s="26">
        <v>3</v>
      </c>
      <c r="D8" s="64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3" x14ac:dyDescent="0.3">
      <c r="A9" s="24"/>
      <c r="B9" s="19"/>
      <c r="C9" s="19"/>
      <c r="D9" s="65"/>
      <c r="E9" s="19"/>
      <c r="F9" s="19"/>
      <c r="G9" s="25"/>
      <c r="H9" s="25"/>
      <c r="I9" s="19"/>
      <c r="J9" s="19"/>
      <c r="K9" s="19"/>
      <c r="L9" s="19"/>
      <c r="M9" s="19"/>
    </row>
    <row r="10" spans="1:14" ht="15.5" x14ac:dyDescent="0.35">
      <c r="A10" s="29" t="s">
        <v>5</v>
      </c>
      <c r="B10" s="13"/>
      <c r="C10" s="13"/>
    </row>
    <row r="11" spans="1:14" ht="13" thickBot="1" x14ac:dyDescent="0.3">
      <c r="A11" s="142"/>
      <c r="B11" s="19"/>
      <c r="C11" s="19"/>
      <c r="D11" s="65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3" x14ac:dyDescent="0.3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3" x14ac:dyDescent="0.3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136</v>
      </c>
    </row>
    <row r="14" spans="1:14" ht="13.5" thickBot="1" x14ac:dyDescent="0.35">
      <c r="A14" s="49"/>
      <c r="B14" s="46"/>
      <c r="C14" s="46"/>
      <c r="D14" s="67" t="s">
        <v>22</v>
      </c>
      <c r="E14" s="48"/>
      <c r="F14" s="50"/>
      <c r="G14" s="51"/>
      <c r="H14" s="47"/>
      <c r="I14" s="47" t="s">
        <v>23</v>
      </c>
      <c r="J14" s="46" t="s">
        <v>22</v>
      </c>
      <c r="K14" s="46" t="s">
        <v>22</v>
      </c>
      <c r="L14" s="46" t="s">
        <v>24</v>
      </c>
    </row>
    <row r="15" spans="1:14" x14ac:dyDescent="0.25">
      <c r="A15" s="4"/>
      <c r="B15" s="88"/>
      <c r="C15" s="143"/>
      <c r="D15" s="68"/>
      <c r="E15" s="86"/>
      <c r="F15" s="166"/>
      <c r="G15" s="167"/>
      <c r="H15" s="86"/>
      <c r="I15" s="86"/>
      <c r="J15" s="91"/>
      <c r="K15" s="91"/>
      <c r="L15" s="87"/>
    </row>
    <row r="16" spans="1:14" ht="13" thickBot="1" x14ac:dyDescent="0.3">
      <c r="A16" s="10"/>
      <c r="B16" s="93"/>
      <c r="C16" s="144"/>
      <c r="D16" s="70"/>
      <c r="E16" s="89"/>
      <c r="F16" s="157"/>
      <c r="G16" s="168"/>
      <c r="H16" s="89"/>
      <c r="I16" s="89"/>
      <c r="J16" s="92"/>
      <c r="K16" s="92"/>
      <c r="L16" s="90"/>
    </row>
    <row r="17" spans="1:15" x14ac:dyDescent="0.25">
      <c r="A17" s="18"/>
    </row>
    <row r="18" spans="1:15" ht="15.5" x14ac:dyDescent="0.35">
      <c r="A18" s="29" t="s">
        <v>32</v>
      </c>
      <c r="B18" s="13"/>
      <c r="C18" s="13"/>
      <c r="D18" s="71"/>
      <c r="E18" s="13"/>
      <c r="F18" s="13"/>
      <c r="G18" s="13"/>
      <c r="H18" s="13"/>
      <c r="I18" s="13" t="s">
        <v>33</v>
      </c>
      <c r="J18" s="13"/>
      <c r="K18" s="13"/>
      <c r="L18" s="13"/>
    </row>
    <row r="19" spans="1:15" ht="13" thickBot="1" x14ac:dyDescent="0.3">
      <c r="A19" s="18"/>
    </row>
    <row r="20" spans="1:15" ht="13" x14ac:dyDescent="0.3">
      <c r="A20" s="40" t="s">
        <v>34</v>
      </c>
      <c r="B20" s="43" t="s">
        <v>7</v>
      </c>
      <c r="C20" s="41" t="s">
        <v>8</v>
      </c>
      <c r="D20" s="66" t="s">
        <v>35</v>
      </c>
      <c r="E20" s="43" t="s">
        <v>36</v>
      </c>
      <c r="F20" s="41" t="s">
        <v>37</v>
      </c>
      <c r="H20" s="40" t="s">
        <v>34</v>
      </c>
      <c r="I20" s="42" t="s">
        <v>8</v>
      </c>
      <c r="J20" s="41" t="s">
        <v>38</v>
      </c>
      <c r="K20" s="41" t="s">
        <v>35</v>
      </c>
      <c r="L20" s="43" t="s">
        <v>36</v>
      </c>
      <c r="M20" s="41" t="s">
        <v>39</v>
      </c>
    </row>
    <row r="21" spans="1:15" ht="13" x14ac:dyDescent="0.3">
      <c r="A21" s="46" t="s">
        <v>16</v>
      </c>
      <c r="B21" s="48" t="s">
        <v>17</v>
      </c>
      <c r="C21" s="46" t="s">
        <v>17</v>
      </c>
      <c r="D21" s="67" t="s">
        <v>40</v>
      </c>
      <c r="E21" s="48" t="s">
        <v>8</v>
      </c>
      <c r="F21" s="46" t="s">
        <v>41</v>
      </c>
      <c r="H21" s="46" t="s">
        <v>16</v>
      </c>
      <c r="I21" s="47" t="s">
        <v>17</v>
      </c>
      <c r="J21" s="46" t="s">
        <v>17</v>
      </c>
      <c r="K21" s="46" t="s">
        <v>40</v>
      </c>
      <c r="L21" s="48" t="s">
        <v>8</v>
      </c>
      <c r="M21" s="46" t="s">
        <v>42</v>
      </c>
    </row>
    <row r="22" spans="1:15" ht="13.5" thickBot="1" x14ac:dyDescent="0.35">
      <c r="A22" s="53"/>
      <c r="B22" s="50"/>
      <c r="C22" s="56"/>
      <c r="D22" s="78" t="s">
        <v>22</v>
      </c>
      <c r="E22" s="50" t="s">
        <v>22</v>
      </c>
      <c r="F22" s="56" t="s">
        <v>24</v>
      </c>
      <c r="H22" s="56"/>
      <c r="I22" s="51"/>
      <c r="J22" s="46"/>
      <c r="K22" s="46" t="s">
        <v>22</v>
      </c>
      <c r="L22" s="50" t="s">
        <v>22</v>
      </c>
      <c r="M22" s="46" t="s">
        <v>24</v>
      </c>
    </row>
    <row r="23" spans="1:15" x14ac:dyDescent="0.25">
      <c r="A23" s="54"/>
      <c r="B23" s="52"/>
      <c r="C23" s="52"/>
      <c r="D23" s="72"/>
      <c r="E23" s="52"/>
      <c r="F23" s="55"/>
      <c r="H23" s="150"/>
      <c r="I23" s="145"/>
      <c r="J23" s="5"/>
      <c r="K23" s="5"/>
      <c r="L23" s="5"/>
      <c r="M23" s="7"/>
    </row>
    <row r="24" spans="1:15" ht="13" x14ac:dyDescent="0.3">
      <c r="A24" s="8"/>
      <c r="B24" s="3" t="s">
        <v>26</v>
      </c>
      <c r="C24" s="3" t="s">
        <v>47</v>
      </c>
      <c r="D24" s="110"/>
      <c r="E24" s="110"/>
      <c r="F24" s="111"/>
      <c r="H24" s="151"/>
      <c r="I24" s="146" t="s">
        <v>47</v>
      </c>
      <c r="J24" s="3" t="s">
        <v>26</v>
      </c>
      <c r="K24" s="118"/>
      <c r="L24" s="118"/>
      <c r="M24" s="119"/>
    </row>
    <row r="25" spans="1:15" x14ac:dyDescent="0.25">
      <c r="A25" s="102" t="s">
        <v>48</v>
      </c>
      <c r="B25" s="80"/>
      <c r="C25" s="80" t="s">
        <v>49</v>
      </c>
      <c r="D25" s="110">
        <v>372.22</v>
      </c>
      <c r="E25" s="110">
        <v>629004286</v>
      </c>
      <c r="F25" s="111">
        <f>D25/E25</f>
        <v>5.917606736307676E-7</v>
      </c>
      <c r="H25" s="152" t="s">
        <v>50</v>
      </c>
      <c r="I25" s="140" t="s">
        <v>51</v>
      </c>
      <c r="J25" s="2"/>
      <c r="K25" s="120">
        <v>544276.96999999986</v>
      </c>
      <c r="L25" s="120">
        <f>E28</f>
        <v>629004286</v>
      </c>
      <c r="M25" s="111">
        <f t="shared" ref="M25:M27" si="0">K25/L25</f>
        <v>8.6529930258694588E-4</v>
      </c>
    </row>
    <row r="26" spans="1:15" x14ac:dyDescent="0.25">
      <c r="A26" s="102" t="s">
        <v>52</v>
      </c>
      <c r="B26" s="80"/>
      <c r="C26" s="80" t="s">
        <v>53</v>
      </c>
      <c r="D26" s="110">
        <v>79243.47</v>
      </c>
      <c r="E26" s="110">
        <f t="shared" ref="E26" si="1">E25</f>
        <v>629004286</v>
      </c>
      <c r="F26" s="111">
        <f t="shared" ref="F26" si="2">D26/E26</f>
        <v>1.2598240069861783E-4</v>
      </c>
      <c r="H26" s="152" t="s">
        <v>54</v>
      </c>
      <c r="I26" s="140" t="s">
        <v>55</v>
      </c>
      <c r="J26" s="2"/>
      <c r="K26" s="120">
        <v>17605.73</v>
      </c>
      <c r="L26" s="120">
        <f>L25</f>
        <v>629004286</v>
      </c>
      <c r="M26" s="111">
        <f t="shared" si="0"/>
        <v>2.7989841073992299E-5</v>
      </c>
    </row>
    <row r="27" spans="1:15" ht="13" x14ac:dyDescent="0.3">
      <c r="A27" s="8"/>
      <c r="B27" s="80"/>
      <c r="C27" s="80"/>
      <c r="D27" s="112"/>
      <c r="E27" s="110"/>
      <c r="F27" s="113"/>
      <c r="H27" s="152" t="s">
        <v>56</v>
      </c>
      <c r="I27" s="140" t="s">
        <v>57</v>
      </c>
      <c r="J27" s="2"/>
      <c r="K27" s="120">
        <v>15501.28999999999</v>
      </c>
      <c r="L27" s="120">
        <f t="shared" ref="L27" si="3">L26</f>
        <v>629004286</v>
      </c>
      <c r="M27" s="111">
        <f t="shared" si="0"/>
        <v>2.4644172297420546E-5</v>
      </c>
    </row>
    <row r="28" spans="1:15" ht="13" x14ac:dyDescent="0.3">
      <c r="A28" s="8"/>
      <c r="B28" s="80"/>
      <c r="C28" s="100"/>
      <c r="D28" s="112">
        <f>SUM(D25:D27)</f>
        <v>79615.69</v>
      </c>
      <c r="E28" s="112">
        <f>E26</f>
        <v>629004286</v>
      </c>
      <c r="F28" s="113">
        <f>D28/E28</f>
        <v>1.2657416137224858E-4</v>
      </c>
      <c r="H28" s="152" t="s">
        <v>58</v>
      </c>
      <c r="I28" s="147" t="s">
        <v>59</v>
      </c>
      <c r="J28" s="2"/>
      <c r="K28" s="120">
        <v>0</v>
      </c>
      <c r="L28" s="120">
        <f>L27</f>
        <v>629004286</v>
      </c>
      <c r="M28" s="111">
        <f>K28/L28</f>
        <v>0</v>
      </c>
    </row>
    <row r="29" spans="1:15" ht="13" x14ac:dyDescent="0.3">
      <c r="A29" s="74"/>
      <c r="B29" s="80"/>
      <c r="C29" s="80"/>
      <c r="D29" s="110"/>
      <c r="E29" s="110"/>
      <c r="F29" s="121"/>
      <c r="H29" s="152" t="s">
        <v>60</v>
      </c>
      <c r="I29" s="147" t="s">
        <v>61</v>
      </c>
      <c r="J29" s="2"/>
      <c r="K29" s="120">
        <v>1282</v>
      </c>
      <c r="L29" s="120">
        <f>L28</f>
        <v>629004286</v>
      </c>
      <c r="M29" s="111">
        <f>K29/L29</f>
        <v>2.0381419149821184E-6</v>
      </c>
      <c r="O29" s="60"/>
    </row>
    <row r="30" spans="1:15" ht="13" x14ac:dyDescent="0.3">
      <c r="A30" s="8"/>
      <c r="B30" s="3" t="s">
        <v>26</v>
      </c>
      <c r="C30" s="3" t="s">
        <v>47</v>
      </c>
      <c r="D30" s="110"/>
      <c r="E30" s="110"/>
      <c r="F30" s="111"/>
      <c r="H30" s="153"/>
      <c r="I30" s="140"/>
      <c r="J30" s="2"/>
      <c r="K30" s="112"/>
      <c r="L30" s="112"/>
      <c r="M30" s="113"/>
    </row>
    <row r="31" spans="1:15" ht="13" x14ac:dyDescent="0.3">
      <c r="A31" s="102" t="s">
        <v>62</v>
      </c>
      <c r="B31" s="2"/>
      <c r="C31" s="2" t="s">
        <v>63</v>
      </c>
      <c r="D31" s="110">
        <v>195776906.61000004</v>
      </c>
      <c r="E31" s="110">
        <f>E28</f>
        <v>629004286</v>
      </c>
      <c r="F31" s="111">
        <f t="shared" ref="F31:F37" si="4">D31/E31</f>
        <v>0.31124892304787893</v>
      </c>
      <c r="H31" s="153"/>
      <c r="I31" s="133"/>
      <c r="J31" s="2"/>
      <c r="K31" s="112">
        <f>SUM(K25:K30)</f>
        <v>578665.98999999987</v>
      </c>
      <c r="L31" s="112">
        <f>L27</f>
        <v>629004286</v>
      </c>
      <c r="M31" s="113">
        <f t="shared" ref="M31" si="5">K31/L31</f>
        <v>9.1997145787334092E-4</v>
      </c>
    </row>
    <row r="32" spans="1:15" ht="13" x14ac:dyDescent="0.3">
      <c r="A32" s="102" t="s">
        <v>64</v>
      </c>
      <c r="B32" s="2"/>
      <c r="C32" s="2" t="s">
        <v>65</v>
      </c>
      <c r="D32" s="110">
        <v>73774</v>
      </c>
      <c r="E32" s="110">
        <f t="shared" ref="E32:E37" si="6">E31</f>
        <v>629004286</v>
      </c>
      <c r="F32" s="111">
        <f t="shared" si="4"/>
        <v>1.17286959154361E-4</v>
      </c>
      <c r="H32" s="153"/>
      <c r="I32" s="133"/>
      <c r="J32" s="2"/>
      <c r="K32" s="112"/>
      <c r="L32" s="112"/>
      <c r="M32" s="117"/>
    </row>
    <row r="33" spans="1:16" ht="13" x14ac:dyDescent="0.3">
      <c r="A33" s="102" t="s">
        <v>66</v>
      </c>
      <c r="B33" s="2"/>
      <c r="C33" s="2" t="s">
        <v>67</v>
      </c>
      <c r="D33" s="110">
        <v>1496.2</v>
      </c>
      <c r="E33" s="110">
        <f t="shared" si="6"/>
        <v>629004286</v>
      </c>
      <c r="F33" s="111">
        <f t="shared" si="4"/>
        <v>2.3786801350984754E-6</v>
      </c>
      <c r="H33" s="153"/>
      <c r="I33" s="133"/>
      <c r="J33" s="2"/>
      <c r="K33" s="112"/>
      <c r="L33" s="110"/>
      <c r="M33" s="117"/>
    </row>
    <row r="34" spans="1:16" ht="13" x14ac:dyDescent="0.3">
      <c r="A34" s="102" t="s">
        <v>68</v>
      </c>
      <c r="B34" s="2"/>
      <c r="C34" s="2" t="s">
        <v>69</v>
      </c>
      <c r="D34" s="110">
        <v>56898</v>
      </c>
      <c r="E34" s="110">
        <f t="shared" si="6"/>
        <v>629004286</v>
      </c>
      <c r="F34" s="111">
        <f t="shared" si="4"/>
        <v>9.0457253259479379E-5</v>
      </c>
      <c r="H34" s="151"/>
      <c r="I34" s="146"/>
      <c r="J34" s="3"/>
      <c r="K34" s="99"/>
      <c r="L34" s="99"/>
      <c r="M34" s="121"/>
      <c r="N34" s="1"/>
      <c r="O34" s="1"/>
      <c r="P34" s="1"/>
    </row>
    <row r="35" spans="1:16" s="1" customFormat="1" ht="13" x14ac:dyDescent="0.3">
      <c r="A35" s="102" t="s">
        <v>70</v>
      </c>
      <c r="B35" s="2"/>
      <c r="C35" s="2" t="s">
        <v>71</v>
      </c>
      <c r="D35" s="110">
        <v>78558.600000000006</v>
      </c>
      <c r="E35" s="110">
        <f t="shared" si="6"/>
        <v>629004286</v>
      </c>
      <c r="F35" s="111">
        <f t="shared" si="4"/>
        <v>1.2489358458838865E-4</v>
      </c>
      <c r="H35" s="151"/>
      <c r="I35" s="146" t="s">
        <v>72</v>
      </c>
      <c r="J35" s="3" t="s">
        <v>26</v>
      </c>
      <c r="K35" s="118"/>
      <c r="L35" s="118"/>
      <c r="M35" s="119"/>
      <c r="N35"/>
      <c r="O35"/>
      <c r="P35"/>
    </row>
    <row r="36" spans="1:16" x14ac:dyDescent="0.25">
      <c r="A36" s="102" t="s">
        <v>73</v>
      </c>
      <c r="B36" s="2"/>
      <c r="C36" s="2" t="s">
        <v>74</v>
      </c>
      <c r="D36" s="110">
        <v>537623.61999999988</v>
      </c>
      <c r="E36" s="110">
        <f t="shared" si="6"/>
        <v>629004286</v>
      </c>
      <c r="F36" s="111">
        <f t="shared" si="4"/>
        <v>8.5472171170547463E-4</v>
      </c>
      <c r="H36" s="152" t="s">
        <v>75</v>
      </c>
      <c r="I36" s="140" t="s">
        <v>76</v>
      </c>
      <c r="J36" s="103"/>
      <c r="K36" s="120">
        <v>20160.09</v>
      </c>
      <c r="L36" s="110">
        <f>E51</f>
        <v>14246239.270000001</v>
      </c>
      <c r="M36" s="111">
        <f t="shared" ref="M36:M45" si="7">K36/L36</f>
        <v>1.4151166225639278E-3</v>
      </c>
    </row>
    <row r="37" spans="1:16" x14ac:dyDescent="0.25">
      <c r="A37" s="102" t="s">
        <v>77</v>
      </c>
      <c r="B37" s="2"/>
      <c r="C37" s="2" t="s">
        <v>78</v>
      </c>
      <c r="D37" s="110">
        <v>84324.500000000015</v>
      </c>
      <c r="E37" s="110">
        <f t="shared" si="6"/>
        <v>629004286</v>
      </c>
      <c r="F37" s="111">
        <f t="shared" si="4"/>
        <v>1.3406029478152081E-4</v>
      </c>
      <c r="H37" s="152" t="s">
        <v>79</v>
      </c>
      <c r="I37" s="140" t="s">
        <v>80</v>
      </c>
      <c r="J37" s="141"/>
      <c r="K37" s="120">
        <v>35280</v>
      </c>
      <c r="L37" s="110">
        <f>L36</f>
        <v>14246239.270000001</v>
      </c>
      <c r="M37" s="111">
        <f t="shared" si="7"/>
        <v>2.4764430339376154E-3</v>
      </c>
    </row>
    <row r="38" spans="1:16" x14ac:dyDescent="0.25">
      <c r="A38" s="79"/>
      <c r="B38" s="2"/>
      <c r="C38" s="2"/>
      <c r="D38" s="120"/>
      <c r="E38" s="110"/>
      <c r="F38" s="111"/>
      <c r="H38" s="152" t="s">
        <v>81</v>
      </c>
      <c r="I38" s="140" t="s">
        <v>82</v>
      </c>
      <c r="J38" s="103"/>
      <c r="K38" s="120">
        <v>208539.16000000006</v>
      </c>
      <c r="L38" s="110">
        <f t="shared" ref="L38:L45" si="8">L37</f>
        <v>14246239.270000001</v>
      </c>
      <c r="M38" s="111">
        <f t="shared" si="7"/>
        <v>1.4638190195158784E-2</v>
      </c>
    </row>
    <row r="39" spans="1:16" ht="13" x14ac:dyDescent="0.3">
      <c r="A39" s="79"/>
      <c r="B39" s="2"/>
      <c r="C39" s="2"/>
      <c r="D39" s="112">
        <f>SUM(D31:D38)</f>
        <v>196609581.53000003</v>
      </c>
      <c r="E39" s="112">
        <f>E37</f>
        <v>629004286</v>
      </c>
      <c r="F39" s="113">
        <f t="shared" ref="F39" si="9">D39/E39</f>
        <v>0.31257272153150323</v>
      </c>
      <c r="H39" s="152" t="s">
        <v>83</v>
      </c>
      <c r="I39" s="140" t="s">
        <v>84</v>
      </c>
      <c r="J39" s="103"/>
      <c r="K39" s="120">
        <v>1156395.0400000003</v>
      </c>
      <c r="L39" s="110">
        <f t="shared" si="8"/>
        <v>14246239.270000001</v>
      </c>
      <c r="M39" s="111">
        <f t="shared" si="7"/>
        <v>8.1171951283673771E-2</v>
      </c>
    </row>
    <row r="40" spans="1:16" x14ac:dyDescent="0.25">
      <c r="A40" s="79"/>
      <c r="B40" s="2"/>
      <c r="C40" s="2"/>
      <c r="D40" s="120"/>
      <c r="E40" s="110"/>
      <c r="F40" s="111"/>
      <c r="G40" s="85"/>
      <c r="H40" s="152" t="s">
        <v>85</v>
      </c>
      <c r="I40" s="147" t="s">
        <v>86</v>
      </c>
      <c r="J40" s="103"/>
      <c r="K40" s="120">
        <v>246473.83999999994</v>
      </c>
      <c r="L40" s="110">
        <f t="shared" si="8"/>
        <v>14246239.270000001</v>
      </c>
      <c r="M40" s="111">
        <f t="shared" si="7"/>
        <v>1.7300975740245299E-2</v>
      </c>
    </row>
    <row r="41" spans="1:16" x14ac:dyDescent="0.25">
      <c r="A41" s="79"/>
      <c r="B41" s="2"/>
      <c r="C41" s="2"/>
      <c r="D41" s="120"/>
      <c r="E41" s="110"/>
      <c r="F41" s="111"/>
      <c r="H41" s="152" t="s">
        <v>87</v>
      </c>
      <c r="I41" s="147" t="s">
        <v>88</v>
      </c>
      <c r="J41" s="103"/>
      <c r="K41" s="120">
        <v>15368.57</v>
      </c>
      <c r="L41" s="110">
        <f t="shared" si="8"/>
        <v>14246239.270000001</v>
      </c>
      <c r="M41" s="111">
        <f t="shared" si="7"/>
        <v>1.0787808423492805E-3</v>
      </c>
    </row>
    <row r="42" spans="1:16" ht="13" x14ac:dyDescent="0.3">
      <c r="A42" s="79"/>
      <c r="B42" s="104" t="s">
        <v>26</v>
      </c>
      <c r="C42" s="3" t="s">
        <v>72</v>
      </c>
      <c r="D42" s="120"/>
      <c r="E42" s="110"/>
      <c r="F42" s="111"/>
      <c r="H42" s="152" t="s">
        <v>89</v>
      </c>
      <c r="I42" s="147" t="s">
        <v>90</v>
      </c>
      <c r="J42" s="103"/>
      <c r="K42" s="120">
        <v>1756729.81</v>
      </c>
      <c r="L42" s="110">
        <f t="shared" si="8"/>
        <v>14246239.270000001</v>
      </c>
      <c r="M42" s="111">
        <f t="shared" si="7"/>
        <v>0.12331182824504111</v>
      </c>
    </row>
    <row r="43" spans="1:16" x14ac:dyDescent="0.25">
      <c r="A43" s="108" t="s">
        <v>91</v>
      </c>
      <c r="B43" s="2"/>
      <c r="C43" s="2" t="s">
        <v>92</v>
      </c>
      <c r="D43" s="110">
        <v>154149.34</v>
      </c>
      <c r="E43" s="110">
        <v>14246239.270000001</v>
      </c>
      <c r="F43" s="111">
        <f t="shared" ref="F43:F49" si="10">D43/E43</f>
        <v>1.0820353152751728E-2</v>
      </c>
      <c r="H43" s="152" t="s">
        <v>93</v>
      </c>
      <c r="I43" s="147" t="s">
        <v>94</v>
      </c>
      <c r="J43" s="103"/>
      <c r="K43" s="120">
        <v>1597.57</v>
      </c>
      <c r="L43" s="110">
        <f t="shared" si="8"/>
        <v>14246239.270000001</v>
      </c>
      <c r="M43" s="111">
        <f t="shared" si="7"/>
        <v>1.1213977034375612E-4</v>
      </c>
    </row>
    <row r="44" spans="1:16" x14ac:dyDescent="0.25">
      <c r="A44" s="108" t="s">
        <v>95</v>
      </c>
      <c r="B44" s="2"/>
      <c r="C44" s="2" t="s">
        <v>96</v>
      </c>
      <c r="D44" s="110">
        <v>806330.92</v>
      </c>
      <c r="E44" s="110">
        <f>E43</f>
        <v>14246239.270000001</v>
      </c>
      <c r="F44" s="111">
        <f t="shared" si="10"/>
        <v>5.6599563205286522E-2</v>
      </c>
      <c r="G44" s="60"/>
      <c r="H44" s="152" t="s">
        <v>97</v>
      </c>
      <c r="I44" s="147" t="s">
        <v>98</v>
      </c>
      <c r="J44" s="103"/>
      <c r="K44" s="120">
        <v>321.89999999999998</v>
      </c>
      <c r="L44" s="110">
        <f t="shared" si="8"/>
        <v>14246239.270000001</v>
      </c>
      <c r="M44" s="111">
        <f t="shared" si="7"/>
        <v>2.2595436865774326E-5</v>
      </c>
    </row>
    <row r="45" spans="1:16" x14ac:dyDescent="0.25">
      <c r="A45" s="108" t="s">
        <v>99</v>
      </c>
      <c r="B45" s="2"/>
      <c r="C45" s="2" t="s">
        <v>100</v>
      </c>
      <c r="D45" s="110">
        <v>158376</v>
      </c>
      <c r="E45" s="110">
        <f t="shared" ref="E45:E49" si="11">E44</f>
        <v>14246239.270000001</v>
      </c>
      <c r="F45" s="111">
        <f t="shared" si="10"/>
        <v>1.1117039170717226E-2</v>
      </c>
      <c r="H45" s="152" t="s">
        <v>101</v>
      </c>
      <c r="I45" s="140" t="s">
        <v>102</v>
      </c>
      <c r="J45" s="103"/>
      <c r="K45" s="120">
        <v>60000</v>
      </c>
      <c r="L45" s="110">
        <f t="shared" si="8"/>
        <v>14246239.270000001</v>
      </c>
      <c r="M45" s="111">
        <f t="shared" si="7"/>
        <v>4.2116378128190732E-3</v>
      </c>
    </row>
    <row r="46" spans="1:16" x14ac:dyDescent="0.25">
      <c r="A46" s="108" t="s">
        <v>103</v>
      </c>
      <c r="B46" s="2"/>
      <c r="C46" s="2" t="s">
        <v>104</v>
      </c>
      <c r="D46" s="110">
        <v>258888.69</v>
      </c>
      <c r="E46" s="110">
        <f t="shared" si="11"/>
        <v>14246239.270000001</v>
      </c>
      <c r="F46" s="111">
        <f t="shared" si="10"/>
        <v>1.8172423268586587E-2</v>
      </c>
      <c r="H46" s="152" t="s">
        <v>105</v>
      </c>
      <c r="I46" s="147" t="s">
        <v>106</v>
      </c>
      <c r="J46" s="103"/>
      <c r="K46" s="120">
        <v>33500</v>
      </c>
      <c r="L46" s="110">
        <f>L45</f>
        <v>14246239.270000001</v>
      </c>
      <c r="M46" s="111">
        <f>K46/L46</f>
        <v>2.3514977788239829E-3</v>
      </c>
    </row>
    <row r="47" spans="1:16" x14ac:dyDescent="0.25">
      <c r="A47" s="108" t="s">
        <v>107</v>
      </c>
      <c r="B47" s="2"/>
      <c r="C47" s="2" t="s">
        <v>108</v>
      </c>
      <c r="D47" s="110">
        <v>540036.38999999897</v>
      </c>
      <c r="E47" s="110">
        <f t="shared" si="11"/>
        <v>14246239.270000001</v>
      </c>
      <c r="F47" s="111">
        <f t="shared" si="10"/>
        <v>3.7907294673705065E-2</v>
      </c>
      <c r="H47" s="153"/>
      <c r="I47" s="133"/>
      <c r="J47" s="2"/>
      <c r="K47" s="120"/>
      <c r="L47" s="110"/>
      <c r="M47" s="111"/>
    </row>
    <row r="48" spans="1:16" ht="13" x14ac:dyDescent="0.3">
      <c r="A48" s="108" t="s">
        <v>109</v>
      </c>
      <c r="B48" s="2"/>
      <c r="C48" s="2" t="s">
        <v>110</v>
      </c>
      <c r="D48" s="110">
        <v>225648</v>
      </c>
      <c r="E48" s="110">
        <f t="shared" si="11"/>
        <v>14246239.270000001</v>
      </c>
      <c r="F48" s="111">
        <f t="shared" si="10"/>
        <v>1.5839127486449972E-2</v>
      </c>
      <c r="H48" s="153"/>
      <c r="I48" s="133"/>
      <c r="J48" s="3"/>
      <c r="K48" s="114">
        <f>SUM(K36:K46)</f>
        <v>3534365.98</v>
      </c>
      <c r="L48" s="112">
        <f>L37</f>
        <v>14246239.270000001</v>
      </c>
      <c r="M48" s="113">
        <f t="shared" ref="M48" si="12">K48/L48</f>
        <v>0.24809115676182236</v>
      </c>
    </row>
    <row r="49" spans="1:16" ht="13" x14ac:dyDescent="0.3">
      <c r="A49" s="108" t="s">
        <v>111</v>
      </c>
      <c r="B49" s="2"/>
      <c r="C49" s="2" t="s">
        <v>112</v>
      </c>
      <c r="D49" s="110">
        <v>228534.32</v>
      </c>
      <c r="E49" s="110">
        <f t="shared" si="11"/>
        <v>14246239.270000001</v>
      </c>
      <c r="F49" s="111">
        <f t="shared" si="10"/>
        <v>1.6041729727314904E-2</v>
      </c>
      <c r="H49" s="151"/>
      <c r="I49" s="146"/>
      <c r="J49" s="3"/>
      <c r="K49" s="123"/>
      <c r="L49" s="100"/>
      <c r="M49" s="116"/>
    </row>
    <row r="50" spans="1:16" ht="13" x14ac:dyDescent="0.3">
      <c r="A50" s="79"/>
      <c r="B50" s="2"/>
      <c r="C50" s="2"/>
      <c r="D50" s="122"/>
      <c r="E50" s="110"/>
      <c r="F50" s="111"/>
      <c r="H50" s="154"/>
      <c r="I50" s="146" t="s">
        <v>113</v>
      </c>
      <c r="J50" s="80"/>
      <c r="K50" s="114"/>
      <c r="L50" s="114"/>
      <c r="M50" s="117"/>
      <c r="O50" s="60"/>
      <c r="P50" s="60"/>
    </row>
    <row r="51" spans="1:16" ht="13" x14ac:dyDescent="0.3">
      <c r="A51" s="79"/>
      <c r="B51" s="2"/>
      <c r="C51" s="2"/>
      <c r="D51" s="112">
        <f>SUM(D43:D49)</f>
        <v>2371963.6599999988</v>
      </c>
      <c r="E51" s="112">
        <f>E49</f>
        <v>14246239.270000001</v>
      </c>
      <c r="F51" s="113">
        <f t="shared" ref="F51" si="13">D51/E51</f>
        <v>0.16649753068481199</v>
      </c>
      <c r="H51" s="155" t="s">
        <v>114</v>
      </c>
      <c r="I51" s="148" t="s">
        <v>115</v>
      </c>
      <c r="J51" s="80"/>
      <c r="K51" s="122">
        <v>24303276.82</v>
      </c>
      <c r="L51" s="122">
        <v>24781274.120000001</v>
      </c>
      <c r="M51" s="111">
        <f t="shared" ref="M51" si="14">K51/L51</f>
        <v>0.98071135093032902</v>
      </c>
      <c r="P51" s="60"/>
    </row>
    <row r="52" spans="1:16" ht="13" x14ac:dyDescent="0.3">
      <c r="A52" s="79"/>
      <c r="B52" s="2"/>
      <c r="C52" s="2"/>
      <c r="D52" s="112"/>
      <c r="E52" s="114"/>
      <c r="F52" s="113"/>
      <c r="H52" s="154"/>
      <c r="I52" s="149"/>
      <c r="J52" s="80"/>
      <c r="K52" s="114"/>
      <c r="L52" s="114"/>
      <c r="M52" s="117"/>
    </row>
    <row r="53" spans="1:16" ht="13" x14ac:dyDescent="0.3">
      <c r="A53" s="79"/>
      <c r="B53" s="2"/>
      <c r="C53" s="2"/>
      <c r="D53" s="112"/>
      <c r="E53" s="114"/>
      <c r="F53" s="113"/>
      <c r="H53" s="154"/>
      <c r="I53" s="149"/>
      <c r="J53" s="80"/>
      <c r="K53" s="114">
        <f>SUM(K51:K52)</f>
        <v>24303276.82</v>
      </c>
      <c r="L53" s="112">
        <f>L51</f>
        <v>24781274.120000001</v>
      </c>
      <c r="M53" s="113">
        <f>K53/L53</f>
        <v>0.98071135093032902</v>
      </c>
    </row>
    <row r="54" spans="1:16" ht="13.5" thickBot="1" x14ac:dyDescent="0.35">
      <c r="A54" s="79"/>
      <c r="B54" s="3" t="s">
        <v>26</v>
      </c>
      <c r="C54" s="3" t="s">
        <v>116</v>
      </c>
      <c r="D54" s="120"/>
      <c r="E54" s="122"/>
      <c r="F54" s="111"/>
      <c r="H54" s="156"/>
      <c r="I54" s="137"/>
      <c r="J54" s="11"/>
      <c r="K54" s="11"/>
      <c r="L54" s="11"/>
      <c r="M54" s="12"/>
    </row>
    <row r="55" spans="1:16" x14ac:dyDescent="0.25">
      <c r="A55" s="108" t="s">
        <v>117</v>
      </c>
      <c r="B55" s="2" t="s">
        <v>118</v>
      </c>
      <c r="C55" s="2" t="s">
        <v>119</v>
      </c>
      <c r="D55" s="120">
        <v>91493.790000000023</v>
      </c>
      <c r="E55" s="122">
        <v>2899315.46</v>
      </c>
      <c r="F55" s="111">
        <f t="shared" ref="F55:F59" si="15">D55/E55</f>
        <v>3.1557031741554616E-2</v>
      </c>
      <c r="J55" s="130"/>
      <c r="K55" s="130"/>
    </row>
    <row r="56" spans="1:16" x14ac:dyDescent="0.25">
      <c r="A56" s="108" t="s">
        <v>120</v>
      </c>
      <c r="B56" s="2" t="s">
        <v>118</v>
      </c>
      <c r="C56" s="2" t="s">
        <v>121</v>
      </c>
      <c r="D56" s="120">
        <v>1242.3</v>
      </c>
      <c r="E56" s="122">
        <f>E55</f>
        <v>2899315.46</v>
      </c>
      <c r="F56" s="111">
        <f t="shared" si="15"/>
        <v>4.2848045241686115E-4</v>
      </c>
      <c r="J56" s="130"/>
      <c r="K56" s="130"/>
    </row>
    <row r="57" spans="1:16" x14ac:dyDescent="0.25">
      <c r="A57" s="108" t="s">
        <v>122</v>
      </c>
      <c r="B57" s="2" t="s">
        <v>118</v>
      </c>
      <c r="C57" s="2" t="s">
        <v>123</v>
      </c>
      <c r="D57" s="120">
        <v>6000</v>
      </c>
      <c r="E57" s="122">
        <f t="shared" ref="E57:E59" si="16">E56</f>
        <v>2899315.46</v>
      </c>
      <c r="F57" s="111">
        <f t="shared" si="15"/>
        <v>2.0694540082920126E-3</v>
      </c>
      <c r="J57" s="130"/>
      <c r="K57" s="130"/>
    </row>
    <row r="58" spans="1:16" x14ac:dyDescent="0.25">
      <c r="A58" s="108" t="s">
        <v>124</v>
      </c>
      <c r="B58" s="2" t="s">
        <v>118</v>
      </c>
      <c r="C58" s="2" t="s">
        <v>125</v>
      </c>
      <c r="D58" s="120">
        <v>1524086.56</v>
      </c>
      <c r="E58" s="122">
        <f t="shared" si="16"/>
        <v>2899315.46</v>
      </c>
      <c r="F58" s="111">
        <f t="shared" si="15"/>
        <v>0.52567117342933078</v>
      </c>
      <c r="J58" s="130"/>
      <c r="K58" s="130"/>
    </row>
    <row r="59" spans="1:16" x14ac:dyDescent="0.25">
      <c r="A59" s="108" t="s">
        <v>126</v>
      </c>
      <c r="B59" s="2" t="s">
        <v>118</v>
      </c>
      <c r="C59" s="103" t="s">
        <v>127</v>
      </c>
      <c r="D59" s="120">
        <v>347196.39</v>
      </c>
      <c r="E59" s="122">
        <f t="shared" si="16"/>
        <v>2899315.46</v>
      </c>
      <c r="F59" s="111">
        <f t="shared" si="15"/>
        <v>0.11975116015833615</v>
      </c>
      <c r="J59" s="130"/>
      <c r="K59" s="130"/>
    </row>
    <row r="60" spans="1:16" x14ac:dyDescent="0.25">
      <c r="A60" s="79"/>
      <c r="B60" s="2"/>
      <c r="C60" s="80"/>
      <c r="D60" s="122"/>
      <c r="E60" s="110"/>
      <c r="F60" s="115"/>
      <c r="J60" s="129"/>
      <c r="K60" s="129"/>
    </row>
    <row r="61" spans="1:16" ht="13" x14ac:dyDescent="0.3">
      <c r="A61" s="79"/>
      <c r="B61" s="81"/>
      <c r="C61" s="81"/>
      <c r="D61" s="114">
        <f>SUM(D55:D59)</f>
        <v>1970019.04</v>
      </c>
      <c r="E61" s="112">
        <f>E59</f>
        <v>2899315.46</v>
      </c>
      <c r="F61" s="113">
        <f t="shared" ref="F61" si="17">D61/E61</f>
        <v>0.67947729978993043</v>
      </c>
      <c r="I61" s="60"/>
      <c r="J61" s="130"/>
      <c r="K61" s="98"/>
    </row>
    <row r="62" spans="1:16" ht="13" x14ac:dyDescent="0.3">
      <c r="A62" s="79"/>
      <c r="B62" s="81"/>
      <c r="C62" s="81"/>
      <c r="D62" s="114"/>
      <c r="E62" s="114"/>
      <c r="F62" s="113"/>
      <c r="J62" s="130"/>
    </row>
    <row r="63" spans="1:16" ht="13" x14ac:dyDescent="0.3">
      <c r="A63" s="79"/>
      <c r="B63" s="81"/>
      <c r="C63" s="81"/>
      <c r="D63" s="114"/>
      <c r="E63" s="114"/>
      <c r="F63" s="113"/>
      <c r="J63" s="130"/>
    </row>
    <row r="64" spans="1:16" ht="13" x14ac:dyDescent="0.3">
      <c r="A64" s="79"/>
      <c r="B64" s="2"/>
      <c r="C64" s="3" t="s">
        <v>128</v>
      </c>
      <c r="D64" s="112"/>
      <c r="E64" s="114"/>
      <c r="F64" s="113"/>
    </row>
    <row r="65" spans="1:10" x14ac:dyDescent="0.25">
      <c r="A65" s="108" t="s">
        <v>129</v>
      </c>
      <c r="B65" s="2"/>
      <c r="C65" s="2" t="s">
        <v>92</v>
      </c>
      <c r="D65" s="120">
        <f>740860.3-21116</f>
        <v>719744.3</v>
      </c>
      <c r="E65" s="122">
        <v>8102969.5699999994</v>
      </c>
      <c r="F65" s="111">
        <f t="shared" ref="F65" si="18">D65/E65</f>
        <v>8.882475662561326E-2</v>
      </c>
    </row>
    <row r="66" spans="1:10" ht="13" x14ac:dyDescent="0.3">
      <c r="A66" s="79"/>
      <c r="B66" s="2"/>
      <c r="C66" s="2"/>
      <c r="D66" s="112"/>
      <c r="E66" s="114"/>
      <c r="F66" s="113"/>
    </row>
    <row r="67" spans="1:10" ht="13" x14ac:dyDescent="0.3">
      <c r="A67" s="79"/>
      <c r="B67" s="2"/>
      <c r="C67" s="2"/>
      <c r="D67" s="112">
        <f>SUM(D65:D66)</f>
        <v>719744.3</v>
      </c>
      <c r="E67" s="112">
        <f>E65</f>
        <v>8102969.5699999994</v>
      </c>
      <c r="F67" s="113">
        <f t="shared" ref="F67" si="19">D67/E67</f>
        <v>8.882475662561326E-2</v>
      </c>
    </row>
    <row r="68" spans="1:10" ht="13" x14ac:dyDescent="0.3">
      <c r="A68" s="79"/>
      <c r="B68" s="2"/>
      <c r="C68" s="2"/>
      <c r="D68" s="112"/>
      <c r="E68" s="114"/>
      <c r="F68" s="113"/>
    </row>
    <row r="69" spans="1:10" ht="13" x14ac:dyDescent="0.3">
      <c r="A69" s="79"/>
      <c r="B69" s="2"/>
      <c r="C69" s="2"/>
      <c r="D69" s="112"/>
      <c r="E69" s="114"/>
      <c r="F69" s="113"/>
    </row>
    <row r="70" spans="1:10" ht="13" x14ac:dyDescent="0.3">
      <c r="A70" s="79"/>
      <c r="B70" s="2"/>
      <c r="C70" s="3" t="s">
        <v>113</v>
      </c>
      <c r="D70" s="112"/>
      <c r="E70" s="114"/>
      <c r="F70" s="113"/>
    </row>
    <row r="71" spans="1:10" x14ac:dyDescent="0.25">
      <c r="A71" s="108" t="s">
        <v>130</v>
      </c>
      <c r="B71" s="2"/>
      <c r="C71" s="2" t="s">
        <v>92</v>
      </c>
      <c r="D71" s="120">
        <v>32665.56</v>
      </c>
      <c r="E71" s="122">
        <v>24781274.120000001</v>
      </c>
      <c r="F71" s="111">
        <f t="shared" ref="F71" si="20">D71/E71</f>
        <v>1.3181549843571966E-3</v>
      </c>
    </row>
    <row r="72" spans="1:10" x14ac:dyDescent="0.25">
      <c r="A72" s="79"/>
      <c r="B72" s="2"/>
      <c r="C72" s="2"/>
      <c r="D72" s="120"/>
      <c r="E72" s="122"/>
      <c r="F72" s="111"/>
    </row>
    <row r="73" spans="1:10" ht="13" x14ac:dyDescent="0.3">
      <c r="A73" s="79"/>
      <c r="B73" s="2"/>
      <c r="C73" s="2"/>
      <c r="D73" s="112">
        <f>SUM(D71:D72)</f>
        <v>32665.56</v>
      </c>
      <c r="E73" s="112">
        <f>E71</f>
        <v>24781274.120000001</v>
      </c>
      <c r="F73" s="113">
        <f t="shared" ref="F73" si="21">D73/E73</f>
        <v>1.3181549843571966E-3</v>
      </c>
    </row>
    <row r="74" spans="1:10" ht="13" x14ac:dyDescent="0.3">
      <c r="A74" s="79"/>
      <c r="B74" s="2"/>
      <c r="C74" s="2"/>
      <c r="D74" s="112"/>
      <c r="E74" s="114"/>
      <c r="F74" s="113"/>
    </row>
    <row r="75" spans="1:10" x14ac:dyDescent="0.25">
      <c r="A75" s="79"/>
      <c r="B75" s="2"/>
      <c r="C75" s="2"/>
      <c r="D75" s="120"/>
      <c r="E75" s="122"/>
      <c r="F75" s="111"/>
      <c r="J75" s="130"/>
    </row>
    <row r="76" spans="1:10" ht="13" x14ac:dyDescent="0.3">
      <c r="A76" s="79"/>
      <c r="B76" s="81"/>
      <c r="C76" s="81" t="s">
        <v>131</v>
      </c>
      <c r="D76" s="122"/>
      <c r="E76" s="122"/>
      <c r="F76" s="115"/>
      <c r="J76" s="98"/>
    </row>
    <row r="77" spans="1:10" ht="13" x14ac:dyDescent="0.3">
      <c r="A77" s="79" t="s">
        <v>132</v>
      </c>
      <c r="B77" s="2"/>
      <c r="C77" s="2" t="s">
        <v>133</v>
      </c>
      <c r="D77" s="122">
        <v>0</v>
      </c>
      <c r="E77" s="122">
        <v>0</v>
      </c>
      <c r="F77" s="131"/>
    </row>
    <row r="78" spans="1:10" ht="13" x14ac:dyDescent="0.3">
      <c r="A78" s="79" t="s">
        <v>134</v>
      </c>
      <c r="B78" s="80"/>
      <c r="C78" s="80" t="s">
        <v>135</v>
      </c>
      <c r="D78" s="122">
        <v>0</v>
      </c>
      <c r="E78" s="122">
        <v>0</v>
      </c>
      <c r="F78" s="131"/>
    </row>
    <row r="79" spans="1:10" x14ac:dyDescent="0.25">
      <c r="A79" s="79"/>
      <c r="B79" s="80"/>
      <c r="C79" s="80"/>
      <c r="D79" s="122"/>
      <c r="E79" s="122"/>
      <c r="F79" s="115"/>
    </row>
    <row r="80" spans="1:10" ht="13" x14ac:dyDescent="0.3">
      <c r="A80" s="79"/>
      <c r="B80" s="80"/>
      <c r="C80" s="80"/>
      <c r="D80" s="112">
        <f>SUM(D77:D79)</f>
        <v>0</v>
      </c>
      <c r="E80" s="112">
        <f>E78</f>
        <v>0</v>
      </c>
      <c r="F80" s="131"/>
    </row>
    <row r="81" spans="1:6" ht="13" thickBot="1" x14ac:dyDescent="0.3">
      <c r="A81" s="10"/>
      <c r="B81" s="11"/>
      <c r="C81" s="11"/>
      <c r="D81" s="70"/>
      <c r="E81" s="11"/>
      <c r="F81" s="12"/>
    </row>
    <row r="127" spans="7:8" x14ac:dyDescent="0.25">
      <c r="G127" s="85"/>
      <c r="H127" s="85"/>
    </row>
    <row r="128" spans="7:8" x14ac:dyDescent="0.25">
      <c r="G128" s="85"/>
      <c r="H128" s="85"/>
    </row>
  </sheetData>
  <mergeCells count="2">
    <mergeCell ref="F15:G15"/>
    <mergeCell ref="F16:G16"/>
  </mergeCells>
  <phoneticPr fontId="0" type="noConversion"/>
  <pageMargins left="0.39370078740157483" right="0.39370078740157483" top="0.19685039370078741" bottom="0.19685039370078741" header="0.51181102362204722" footer="0.51181102362204722"/>
  <pageSetup paperSize="8" scale="62" orientation="landscape" r:id="rId1"/>
  <headerFooter alignWithMargins="0">
    <oddFooter>&amp;L&amp;1#&amp;"Arial"&amp;11&amp;K000000SW Internal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F2CDC8D3-7C7C-44BC-898F-FB03396C78E1}"/>
</file>

<file path=customXml/itemProps2.xml><?xml version="1.0" encoding="utf-8"?>
<ds:datastoreItem xmlns:ds="http://schemas.openxmlformats.org/officeDocument/2006/customXml" ds:itemID="{852B7C3C-A011-4B9E-AAE5-F3E5A427F79A}"/>
</file>

<file path=customXml/itemProps3.xml><?xml version="1.0" encoding="utf-8"?>
<ds:datastoreItem xmlns:ds="http://schemas.openxmlformats.org/officeDocument/2006/customXml" ds:itemID="{C185196B-92DC-415F-89B3-B9A9F82A5F33}"/>
</file>

<file path=customXml/itemProps4.xml><?xml version="1.0" encoding="utf-8"?>
<ds:datastoreItem xmlns:ds="http://schemas.openxmlformats.org/officeDocument/2006/customXml" ds:itemID="{6CEBE191-BA91-46F7-AAC2-C2BC6A03F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N1</vt:lpstr>
      <vt:lpstr>Table N2</vt:lpstr>
      <vt:lpstr>'Table N1'!Print_Area</vt:lpstr>
      <vt:lpstr>'Table N2'!Print_Area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2024-03-12T17:23:06Z</dcterms:created>
  <dcterms:modified xsi:type="dcterms:W3CDTF">2024-03-22T11:11:05Z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Order">
    <vt:r8>2421900</vt:r8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MSIP_Label_da2a8f13-00dc-4af0-a9f3-6ee954b2604b_Application">
    <vt:lpwstr>Microsoft Azure Information Protection</vt:lpwstr>
  </property>
  <property fmtid="{D5CDD505-2E9C-101B-9397-08002B2CF9AE}" pid="6" name="MSIP_Label_da2a8f13-00dc-4af0-a9f3-6ee954b2604b_SiteId">
    <vt:lpwstr>f90bd2e7-b5c0-4b25-9e27-226ff8b6c17b</vt:lpwstr>
  </property>
  <property fmtid="{D5CDD505-2E9C-101B-9397-08002B2CF9AE}" pid="7" name="MediaServiceImageTags">
    <vt:lpwstr/>
  </property>
  <property fmtid="{D5CDD505-2E9C-101B-9397-08002B2CF9AE}" pid="8" name="ContentTypeId">
    <vt:lpwstr>0x0101000673E8A027AD84478D085E8578848EF7</vt:lpwstr>
  </property>
  <property fmtid="{D5CDD505-2E9C-101B-9397-08002B2CF9AE}" pid="9" name="MSIP_Label_058726ee-aa22-4015-a145-38c9c7d44652_Method">
    <vt:lpwstr>Standard</vt:lpwstr>
  </property>
  <property fmtid="{D5CDD505-2E9C-101B-9397-08002B2CF9AE}" pid="10" name="MSIP_Label_058726ee-aa22-4015-a145-38c9c7d44652_SiteId">
    <vt:lpwstr>f90bd2e7-b5c0-4b25-9e27-226ff8b6c17b</vt:lpwstr>
  </property>
  <property fmtid="{D5CDD505-2E9C-101B-9397-08002B2CF9AE}" pid="11" name="MSIP_Label_da2a8f13-00dc-4af0-a9f3-6ee954b2604b_Name">
    <vt:lpwstr>SW Internal</vt:lpwstr>
  </property>
  <property fmtid="{D5CDD505-2E9C-101B-9397-08002B2CF9AE}" pid="12" name="_dlc_DocIdItemGuid">
    <vt:lpwstr>b74c506e-cc87-4ff7-a9ae-05004580623e</vt:lpwstr>
  </property>
  <property fmtid="{D5CDD505-2E9C-101B-9397-08002B2CF9AE}" pid="13" name="Financial Year">
    <vt:lpwstr/>
  </property>
  <property fmtid="{D5CDD505-2E9C-101B-9397-08002B2CF9AE}" pid="14" name="MSIP_Label_058726ee-aa22-4015-a145-38c9c7d44652_SetDate">
    <vt:lpwstr>2022-09-28T16:51:45Z</vt:lpwstr>
  </property>
  <property fmtid="{D5CDD505-2E9C-101B-9397-08002B2CF9AE}" pid="15" name="MSIP_Label_da2a8f13-00dc-4af0-a9f3-6ee954b2604b_SetDate">
    <vt:lpwstr>2020-03-05T00:26:48.8865420Z</vt:lpwstr>
  </property>
  <property fmtid="{D5CDD505-2E9C-101B-9397-08002B2CF9AE}" pid="16" name="MSIP_Label_058726ee-aa22-4015-a145-38c9c7d44652_ActionId">
    <vt:lpwstr>e60ff392-894a-41f9-abdf-04aceba1e3a9</vt:lpwstr>
  </property>
  <property fmtid="{D5CDD505-2E9C-101B-9397-08002B2CF9AE}" pid="17" name="MSIP_Label_da2a8f13-00dc-4af0-a9f3-6ee954b2604b_Extended_MSFT_Method">
    <vt:lpwstr>Automatic</vt:lpwstr>
  </property>
  <property fmtid="{D5CDD505-2E9C-101B-9397-08002B2CF9AE}" pid="18" name="Data Area">
    <vt:lpwstr/>
  </property>
  <property fmtid="{D5CDD505-2E9C-101B-9397-08002B2CF9AE}" pid="19" name="MSIP_Label_058726ee-aa22-4015-a145-38c9c7d44652_Enabled">
    <vt:lpwstr>true</vt:lpwstr>
  </property>
  <property fmtid="{D5CDD505-2E9C-101B-9397-08002B2CF9AE}" pid="20" name="MSIP_Label_da2a8f13-00dc-4af0-a9f3-6ee954b2604b_ActionId">
    <vt:lpwstr>d664646c-7d78-43ed-91dc-c70dd0a94612</vt:lpwstr>
  </property>
  <property fmtid="{D5CDD505-2E9C-101B-9397-08002B2CF9AE}" pid="21" name="MSIP_Label_058726ee-aa22-4015-a145-38c9c7d44652_Name">
    <vt:lpwstr>058726ee-aa22-4015-a145-38c9c7d44652</vt:lpwstr>
  </property>
  <property fmtid="{D5CDD505-2E9C-101B-9397-08002B2CF9AE}" pid="22" name="MSIP_Label_da2a8f13-00dc-4af0-a9f3-6ee954b2604b_Enabled">
    <vt:lpwstr>True</vt:lpwstr>
  </property>
  <property fmtid="{D5CDD505-2E9C-101B-9397-08002B2CF9AE}" pid="23" name="MSIP_Label_da2a8f13-00dc-4af0-a9f3-6ee954b2604b_Owner">
    <vt:lpwstr>sw-srv-sharegateBUL1@SWAD.NET</vt:lpwstr>
  </property>
  <property fmtid="{D5CDD505-2E9C-101B-9397-08002B2CF9AE}" pid="24" name="SV_HIDDEN_GRID_QUERY_LIST_4F35BF76-6C0D-4D9B-82B2-816C12CF3733">
    <vt:lpwstr>empty_477D106A-C0D6-4607-AEBD-E2C9D60EA279</vt:lpwstr>
  </property>
</Properties>
</file>