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431" documentId="8_{46F8830C-B7BA-43EE-BE62-1FD8BEE1F1D8}" xr6:coauthVersionLast="47" xr6:coauthVersionMax="47" xr10:uidLastSave="{6368B6CE-3C4D-4188-960A-48E5F89D41B0}"/>
  <bookViews>
    <workbookView xWindow="-110" yWindow="-110" windowWidth="38620" windowHeight="21220" tabRatio="683" xr2:uid="{00000000-000D-0000-FFFF-FFFF00000000}"/>
  </bookViews>
  <sheets>
    <sheet name="E3" sheetId="3" r:id="rId1"/>
    <sheet name="E3a" sheetId="34" r:id="rId2"/>
    <sheet name="E4" sheetId="43" r:id="rId3"/>
    <sheet name="E6" sheetId="18" r:id="rId4"/>
    <sheet name="E7" sheetId="5" r:id="rId5"/>
    <sheet name="E8" sheetId="6" r:id="rId6"/>
    <sheet name="E9" sheetId="56" r:id="rId7"/>
    <sheet name="E10" sheetId="60" r:id="rId8"/>
    <sheet name="E11" sheetId="67" r:id="rId9"/>
  </sheets>
  <definedNames>
    <definedName name="_xlnm.Print_Area" localSheetId="7">'E10'!$A$1:$Z$38</definedName>
    <definedName name="_xlnm.Print_Area" localSheetId="8">'E11'!$A$1:$S$36</definedName>
    <definedName name="_xlnm.Print_Area" localSheetId="0">'E3'!$A$1:$BG$77</definedName>
    <definedName name="_xlnm.Print_Area" localSheetId="1">E3a!$A$1:$BF$66</definedName>
    <definedName name="_xlnm.Print_Area" localSheetId="2">'E4'!$A$1:$R$88</definedName>
    <definedName name="_xlnm.Print_Area" localSheetId="3">'E6'!$A$1:$X$65</definedName>
    <definedName name="_xlnm.Print_Area" localSheetId="4">'E7'!$A$1:$P$85</definedName>
    <definedName name="_xlnm.Print_Area" localSheetId="5">'E8'!$A$1:$AD$75</definedName>
    <definedName name="_xlnm.Print_Area" localSheetId="6">'E9'!$A$1:$BP$61</definedName>
    <definedName name="Z_63252C20_BB08_11D4_B6B1_F59BE5D29623_.wvu.Cols" localSheetId="7" hidden="1">'E10'!$AE:$AI</definedName>
    <definedName name="Z_63252C20_BB08_11D4_B6B1_F59BE5D29623_.wvu.PrintArea" localSheetId="7" hidden="1">'E10'!$A$1:$U$34</definedName>
    <definedName name="Z_63252C20_BB08_11D4_B6B1_F59BE5D29623_.wvu.PrintArea" localSheetId="1" hidden="1">E3a!$A$1:$BE$63</definedName>
    <definedName name="Z_63252C20_BB08_11D4_B6B1_F59BE5D29623_.wvu.PrintArea" localSheetId="2" hidden="1">'E4'!$A$1:$Y$86</definedName>
    <definedName name="Z_63252C20_BB08_11D4_B6B1_F59BE5D29623_.wvu.PrintArea" localSheetId="6" hidden="1">'E9'!$A$1:$H$61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8" l="1"/>
  <c r="F21" i="67"/>
  <c r="BD56" i="3"/>
  <c r="BD55" i="3"/>
  <c r="BD54" i="3"/>
  <c r="BD53" i="3"/>
  <c r="BD52" i="3"/>
  <c r="BD51" i="3"/>
  <c r="BD50" i="3"/>
  <c r="BD49" i="3"/>
  <c r="BD48" i="3"/>
  <c r="BD59" i="3"/>
  <c r="CC51" i="56"/>
  <c r="CF51" i="56"/>
  <c r="L75" i="5"/>
  <c r="J75" i="5"/>
  <c r="H75" i="5"/>
  <c r="L52" i="5"/>
  <c r="J52" i="5"/>
  <c r="H52" i="5"/>
  <c r="L45" i="5"/>
  <c r="J45" i="5"/>
  <c r="H45" i="5"/>
  <c r="N72" i="5"/>
  <c r="N73" i="5"/>
  <c r="N74" i="5"/>
  <c r="N71" i="5"/>
  <c r="N68" i="5"/>
  <c r="N67" i="5"/>
  <c r="N60" i="5"/>
  <c r="N61" i="5"/>
  <c r="N62" i="5"/>
  <c r="N63" i="5"/>
  <c r="N64" i="5"/>
  <c r="N59" i="5"/>
  <c r="N56" i="5"/>
  <c r="N57" i="5"/>
  <c r="N55" i="5"/>
  <c r="N49" i="5"/>
  <c r="N50" i="5"/>
  <c r="N51" i="5"/>
  <c r="N48" i="5"/>
  <c r="N41" i="5"/>
  <c r="N42" i="5"/>
  <c r="N43" i="5"/>
  <c r="N44" i="5"/>
  <c r="N40" i="5"/>
  <c r="F75" i="5"/>
  <c r="F52" i="5"/>
  <c r="F45" i="5"/>
  <c r="N34" i="5"/>
  <c r="N35" i="5"/>
  <c r="N36" i="5"/>
  <c r="N33" i="5"/>
  <c r="N26" i="5"/>
  <c r="N27" i="5"/>
  <c r="N28" i="5"/>
  <c r="N29" i="5"/>
  <c r="N30" i="5"/>
  <c r="N25" i="5"/>
  <c r="N17" i="5"/>
  <c r="N18" i="5"/>
  <c r="N19" i="5"/>
  <c r="N20" i="5"/>
  <c r="N21" i="5"/>
  <c r="N16" i="5"/>
  <c r="L37" i="5"/>
  <c r="J37" i="5"/>
  <c r="H37" i="5"/>
  <c r="F37" i="5"/>
  <c r="N37" i="5" s="1"/>
  <c r="N75" i="5" l="1"/>
  <c r="N52" i="5"/>
  <c r="N45" i="5"/>
  <c r="L37" i="18" l="1"/>
  <c r="J37" i="18"/>
  <c r="H37" i="18"/>
  <c r="F37" i="18"/>
  <c r="L35" i="18"/>
  <c r="J35" i="18"/>
  <c r="H35" i="18"/>
  <c r="F35" i="18"/>
  <c r="N37" i="18"/>
  <c r="N35" i="18"/>
  <c r="H61" i="6" l="1"/>
  <c r="H63" i="6" s="1"/>
  <c r="AB65" i="6"/>
  <c r="AB64" i="6"/>
  <c r="AB62" i="6"/>
  <c r="AB60" i="6"/>
  <c r="AB59" i="6"/>
  <c r="AB58" i="6"/>
  <c r="AB57" i="6"/>
  <c r="AB56" i="6"/>
  <c r="AB55" i="6"/>
  <c r="AB54" i="6"/>
  <c r="Z61" i="6"/>
  <c r="Z63" i="6" s="1"/>
  <c r="X61" i="6"/>
  <c r="X63" i="6" s="1"/>
  <c r="V61" i="6"/>
  <c r="V63" i="6" s="1"/>
  <c r="T61" i="6"/>
  <c r="T63" i="6" s="1"/>
  <c r="R61" i="6"/>
  <c r="R63" i="6" s="1"/>
  <c r="P61" i="6"/>
  <c r="P63" i="6" s="1"/>
  <c r="N61" i="6"/>
  <c r="N63" i="6" s="1"/>
  <c r="L61" i="6"/>
  <c r="L63" i="6" s="1"/>
  <c r="J61" i="6"/>
  <c r="J63" i="6" s="1"/>
  <c r="F61" i="6"/>
  <c r="AB61" i="6" l="1"/>
  <c r="F63" i="6"/>
  <c r="AB63" i="6" s="1"/>
  <c r="BD19" i="3"/>
  <c r="Z22" i="6" l="1"/>
  <c r="X22" i="6"/>
  <c r="V22" i="6"/>
  <c r="T22" i="6"/>
  <c r="R22" i="6"/>
  <c r="P22" i="6"/>
  <c r="N22" i="6"/>
  <c r="L22" i="6"/>
  <c r="J22" i="6"/>
  <c r="H22" i="6"/>
  <c r="F22" i="6"/>
  <c r="BD17" i="3" l="1"/>
  <c r="BD50" i="34" l="1"/>
  <c r="W16" i="60" l="1"/>
  <c r="O22" i="43" l="1"/>
  <c r="O21" i="43"/>
  <c r="O19" i="43"/>
  <c r="O18" i="43"/>
  <c r="O17" i="43"/>
  <c r="O16" i="43"/>
  <c r="J22" i="43"/>
  <c r="J21" i="43"/>
  <c r="J17" i="43"/>
  <c r="J18" i="43"/>
  <c r="J19" i="43"/>
  <c r="J16" i="43"/>
  <c r="H23" i="60"/>
  <c r="H26" i="60" s="1"/>
  <c r="J23" i="60"/>
  <c r="J26" i="60"/>
  <c r="L23" i="60"/>
  <c r="L26" i="60" s="1"/>
  <c r="N23" i="60"/>
  <c r="N26" i="60" s="1"/>
  <c r="BD46" i="3"/>
  <c r="F48" i="34"/>
  <c r="F23" i="60"/>
  <c r="F26" i="60" s="1"/>
  <c r="W15" i="60"/>
  <c r="W19" i="60"/>
  <c r="W20" i="60"/>
  <c r="W21" i="60"/>
  <c r="W22" i="60"/>
  <c r="P23" i="60"/>
  <c r="P26" i="60" s="1"/>
  <c r="R23" i="60"/>
  <c r="R26" i="60" s="1"/>
  <c r="T23" i="60"/>
  <c r="T26" i="60" s="1"/>
  <c r="W25" i="60"/>
  <c r="F51" i="56"/>
  <c r="I51" i="56"/>
  <c r="L51" i="56"/>
  <c r="O51" i="56"/>
  <c r="R51" i="56"/>
  <c r="U51" i="56"/>
  <c r="X51" i="56"/>
  <c r="AA51" i="56"/>
  <c r="AD51" i="56"/>
  <c r="AG51" i="56"/>
  <c r="AJ51" i="56"/>
  <c r="AM51" i="56"/>
  <c r="AP51" i="56"/>
  <c r="AS51" i="56"/>
  <c r="AV51" i="56"/>
  <c r="AY51" i="56"/>
  <c r="BB51" i="56"/>
  <c r="BE51" i="56"/>
  <c r="BH51" i="56"/>
  <c r="BK51" i="56"/>
  <c r="BN51" i="56"/>
  <c r="BQ51" i="56"/>
  <c r="BT51" i="56"/>
  <c r="BW51" i="56"/>
  <c r="BZ51" i="56"/>
  <c r="CI51" i="56"/>
  <c r="CL51" i="56"/>
  <c r="CO51" i="56"/>
  <c r="CR51" i="56"/>
  <c r="CU51" i="56"/>
  <c r="CX51" i="56"/>
  <c r="DA51" i="56"/>
  <c r="DD51" i="56"/>
  <c r="DG51" i="56"/>
  <c r="DJ51" i="56"/>
  <c r="DM51" i="56"/>
  <c r="DP51" i="56"/>
  <c r="DS51" i="56"/>
  <c r="DV51" i="56"/>
  <c r="DY51" i="56"/>
  <c r="EB51" i="56"/>
  <c r="EE51" i="56"/>
  <c r="EH51" i="56"/>
  <c r="EK51" i="56"/>
  <c r="EN51" i="56"/>
  <c r="EQ51" i="56"/>
  <c r="ET51" i="56"/>
  <c r="EW51" i="56"/>
  <c r="BD18" i="3"/>
  <c r="BD60" i="3"/>
  <c r="BD61" i="3"/>
  <c r="BD62" i="3"/>
  <c r="BD63" i="3"/>
  <c r="BD64" i="3"/>
  <c r="BD65" i="3"/>
  <c r="BD66" i="3"/>
  <c r="BD19" i="34"/>
  <c r="BD20" i="34"/>
  <c r="BD21" i="34"/>
  <c r="F22" i="34"/>
  <c r="F25" i="34" s="1"/>
  <c r="H22" i="34"/>
  <c r="H25" i="34" s="1"/>
  <c r="J22" i="34"/>
  <c r="J25" i="34" s="1"/>
  <c r="L22" i="34"/>
  <c r="L25" i="34" s="1"/>
  <c r="N22" i="34"/>
  <c r="N25" i="34" s="1"/>
  <c r="P22" i="34"/>
  <c r="P25" i="34" s="1"/>
  <c r="R22" i="34"/>
  <c r="R25" i="34" s="1"/>
  <c r="T22" i="34"/>
  <c r="T25" i="34" s="1"/>
  <c r="V22" i="34"/>
  <c r="V25" i="34" s="1"/>
  <c r="X22" i="34"/>
  <c r="X25" i="34" s="1"/>
  <c r="Z22" i="34"/>
  <c r="Z25" i="34" s="1"/>
  <c r="AB22" i="34"/>
  <c r="AB25" i="34" s="1"/>
  <c r="AD22" i="34"/>
  <c r="AD25" i="34" s="1"/>
  <c r="AF22" i="34"/>
  <c r="AF25" i="34" s="1"/>
  <c r="AH22" i="34"/>
  <c r="AH25" i="34" s="1"/>
  <c r="AJ22" i="34"/>
  <c r="AJ25" i="34" s="1"/>
  <c r="AL22" i="34"/>
  <c r="AL25" i="34" s="1"/>
  <c r="AN22" i="34"/>
  <c r="AN25" i="34" s="1"/>
  <c r="AP22" i="34"/>
  <c r="AP25" i="34" s="1"/>
  <c r="AR22" i="34"/>
  <c r="AR25" i="34" s="1"/>
  <c r="AT22" i="34"/>
  <c r="AT25" i="34" s="1"/>
  <c r="AV22" i="34"/>
  <c r="AV25" i="34"/>
  <c r="AX22" i="34"/>
  <c r="AX25" i="34" s="1"/>
  <c r="AZ22" i="34"/>
  <c r="AZ25" i="34"/>
  <c r="BB22" i="34"/>
  <c r="BB25" i="34" s="1"/>
  <c r="BD23" i="34"/>
  <c r="BD24" i="34"/>
  <c r="BD28" i="34"/>
  <c r="BD29" i="34"/>
  <c r="BD30" i="34"/>
  <c r="F31" i="34"/>
  <c r="F34" i="34" s="1"/>
  <c r="H31" i="34"/>
  <c r="H34" i="34" s="1"/>
  <c r="J31" i="34"/>
  <c r="J34" i="34" s="1"/>
  <c r="L31" i="34"/>
  <c r="L34" i="34" s="1"/>
  <c r="N31" i="34"/>
  <c r="N34" i="34" s="1"/>
  <c r="P31" i="34"/>
  <c r="P34" i="34" s="1"/>
  <c r="R31" i="34"/>
  <c r="R34" i="34" s="1"/>
  <c r="T31" i="34"/>
  <c r="T34" i="34" s="1"/>
  <c r="V31" i="34"/>
  <c r="V34" i="34" s="1"/>
  <c r="X31" i="34"/>
  <c r="X34" i="34" s="1"/>
  <c r="Z31" i="34"/>
  <c r="Z34" i="34" s="1"/>
  <c r="AB31" i="34"/>
  <c r="AB34" i="34" s="1"/>
  <c r="AD31" i="34"/>
  <c r="AD34" i="34" s="1"/>
  <c r="AF31" i="34"/>
  <c r="AF34" i="34" s="1"/>
  <c r="AH31" i="34"/>
  <c r="AH34" i="34" s="1"/>
  <c r="AJ31" i="34"/>
  <c r="AJ34" i="34" s="1"/>
  <c r="AL31" i="34"/>
  <c r="AL34" i="34" s="1"/>
  <c r="AN31" i="34"/>
  <c r="AN34" i="34" s="1"/>
  <c r="AP31" i="34"/>
  <c r="AP34" i="34" s="1"/>
  <c r="AR31" i="34"/>
  <c r="AR34" i="34" s="1"/>
  <c r="AT31" i="34"/>
  <c r="AT34" i="34" s="1"/>
  <c r="AV31" i="34"/>
  <c r="AV34" i="34"/>
  <c r="AX31" i="34"/>
  <c r="AX34" i="34" s="1"/>
  <c r="AZ31" i="34"/>
  <c r="AZ34" i="34" s="1"/>
  <c r="BB31" i="34"/>
  <c r="BD32" i="34"/>
  <c r="BD33" i="34"/>
  <c r="BD35" i="34"/>
  <c r="BD38" i="34"/>
  <c r="BD39" i="34"/>
  <c r="BD40" i="34"/>
  <c r="F41" i="34"/>
  <c r="F44" i="34" s="1"/>
  <c r="H41" i="34"/>
  <c r="H44" i="34" s="1"/>
  <c r="J41" i="34"/>
  <c r="J44" i="34" s="1"/>
  <c r="L41" i="34"/>
  <c r="L44" i="34" s="1"/>
  <c r="N41" i="34"/>
  <c r="P41" i="34"/>
  <c r="P44" i="34" s="1"/>
  <c r="R41" i="34"/>
  <c r="R44" i="34" s="1"/>
  <c r="T41" i="34"/>
  <c r="T44" i="34" s="1"/>
  <c r="V41" i="34"/>
  <c r="X41" i="34"/>
  <c r="X44" i="34" s="1"/>
  <c r="Z41" i="34"/>
  <c r="Z44" i="34" s="1"/>
  <c r="AB41" i="34"/>
  <c r="AB44" i="34" s="1"/>
  <c r="AD41" i="34"/>
  <c r="AD44" i="34" s="1"/>
  <c r="AF41" i="34"/>
  <c r="AF44" i="34" s="1"/>
  <c r="AH41" i="34"/>
  <c r="AH44" i="34" s="1"/>
  <c r="AJ41" i="34"/>
  <c r="AJ44" i="34" s="1"/>
  <c r="AL41" i="34"/>
  <c r="AL44" i="34" s="1"/>
  <c r="AN41" i="34"/>
  <c r="AN44" i="34" s="1"/>
  <c r="AP41" i="34"/>
  <c r="AP44" i="34" s="1"/>
  <c r="AR41" i="34"/>
  <c r="AR44" i="34" s="1"/>
  <c r="AT41" i="34"/>
  <c r="AT44" i="34" s="1"/>
  <c r="AV41" i="34"/>
  <c r="AV44" i="34"/>
  <c r="AX41" i="34"/>
  <c r="AX44" i="34" s="1"/>
  <c r="AZ41" i="34"/>
  <c r="AZ44" i="34" s="1"/>
  <c r="BB41" i="34"/>
  <c r="BB44" i="34" s="1"/>
  <c r="BD42" i="34"/>
  <c r="BD43" i="34"/>
  <c r="H48" i="34"/>
  <c r="J48" i="34"/>
  <c r="L48" i="34"/>
  <c r="N48" i="34"/>
  <c r="P48" i="34"/>
  <c r="R48" i="34"/>
  <c r="T48" i="34"/>
  <c r="V48" i="34"/>
  <c r="X48" i="34"/>
  <c r="Z48" i="34"/>
  <c r="AB48" i="34"/>
  <c r="AD48" i="34"/>
  <c r="AF48" i="34"/>
  <c r="AH48" i="34"/>
  <c r="AJ48" i="34"/>
  <c r="AL48" i="34"/>
  <c r="AN48" i="34"/>
  <c r="AP48" i="34"/>
  <c r="AR48" i="34"/>
  <c r="AT48" i="34"/>
  <c r="AV48" i="34"/>
  <c r="AX48" i="34"/>
  <c r="AZ48" i="34"/>
  <c r="BB48" i="34"/>
  <c r="BD51" i="34"/>
  <c r="F20" i="43"/>
  <c r="G20" i="43"/>
  <c r="H20" i="43"/>
  <c r="I20" i="43"/>
  <c r="K20" i="43"/>
  <c r="L20" i="43"/>
  <c r="M20" i="43"/>
  <c r="N20" i="43"/>
  <c r="J45" i="43"/>
  <c r="J46" i="43"/>
  <c r="J47" i="43"/>
  <c r="J48" i="43"/>
  <c r="F49" i="43"/>
  <c r="G49" i="43"/>
  <c r="H49" i="43"/>
  <c r="I49" i="43"/>
  <c r="F60" i="43"/>
  <c r="H61" i="43"/>
  <c r="J55" i="43" s="1"/>
  <c r="K62" i="43"/>
  <c r="F76" i="43"/>
  <c r="H77" i="43"/>
  <c r="J78" i="43"/>
  <c r="V17" i="18"/>
  <c r="V18" i="18"/>
  <c r="V19" i="18"/>
  <c r="V20" i="18"/>
  <c r="V21" i="18"/>
  <c r="V24" i="18"/>
  <c r="V25" i="18"/>
  <c r="V26" i="18"/>
  <c r="V27" i="18"/>
  <c r="F28" i="18"/>
  <c r="H28" i="18"/>
  <c r="J28" i="18"/>
  <c r="L28" i="18"/>
  <c r="N28" i="18"/>
  <c r="P28" i="18"/>
  <c r="R28" i="18"/>
  <c r="T28" i="18"/>
  <c r="V31" i="18"/>
  <c r="V32" i="18"/>
  <c r="V33" i="18"/>
  <c r="V34" i="18"/>
  <c r="P35" i="18"/>
  <c r="R35" i="18"/>
  <c r="T35" i="18"/>
  <c r="V36" i="18"/>
  <c r="P37" i="18"/>
  <c r="R37" i="18"/>
  <c r="T37" i="18"/>
  <c r="V38" i="18"/>
  <c r="V39" i="18"/>
  <c r="V40" i="18"/>
  <c r="V43" i="18"/>
  <c r="V44" i="18"/>
  <c r="V45" i="18"/>
  <c r="V49" i="18"/>
  <c r="V50" i="18"/>
  <c r="V53" i="18"/>
  <c r="V54" i="18"/>
  <c r="AB15" i="6"/>
  <c r="AB16" i="6"/>
  <c r="AB17" i="6"/>
  <c r="AB18" i="6"/>
  <c r="AB19" i="6"/>
  <c r="AB20" i="6"/>
  <c r="AB21" i="6"/>
  <c r="AB23" i="6"/>
  <c r="AB24" i="6"/>
  <c r="AB28" i="6"/>
  <c r="AB29" i="6"/>
  <c r="AB30" i="6"/>
  <c r="AB31" i="6"/>
  <c r="AB32" i="6"/>
  <c r="AB33" i="6"/>
  <c r="AB34" i="6"/>
  <c r="F35" i="6"/>
  <c r="H35" i="6"/>
  <c r="J35" i="6"/>
  <c r="L35" i="6"/>
  <c r="N35" i="6"/>
  <c r="P35" i="6"/>
  <c r="R35" i="6"/>
  <c r="T35" i="6"/>
  <c r="V35" i="6"/>
  <c r="X35" i="6"/>
  <c r="Z35" i="6"/>
  <c r="AB36" i="6"/>
  <c r="AB37" i="6"/>
  <c r="AV49" i="34" l="1"/>
  <c r="AV47" i="34"/>
  <c r="Z47" i="34"/>
  <c r="AR47" i="34"/>
  <c r="W23" i="60"/>
  <c r="AN47" i="34"/>
  <c r="AB47" i="34"/>
  <c r="AH47" i="34"/>
  <c r="AN49" i="34"/>
  <c r="AR49" i="34"/>
  <c r="L47" i="34"/>
  <c r="AF49" i="34"/>
  <c r="R49" i="34"/>
  <c r="V47" i="34"/>
  <c r="J56" i="43"/>
  <c r="J57" i="43"/>
  <c r="J59" i="43"/>
  <c r="AP49" i="34"/>
  <c r="Z49" i="34"/>
  <c r="J49" i="34"/>
  <c r="T49" i="34"/>
  <c r="O20" i="43"/>
  <c r="L30" i="43" s="1"/>
  <c r="BD22" i="34"/>
  <c r="H47" i="34"/>
  <c r="V35" i="18"/>
  <c r="AL49" i="34"/>
  <c r="P49" i="34"/>
  <c r="F47" i="34"/>
  <c r="R47" i="34"/>
  <c r="V28" i="18"/>
  <c r="BB47" i="34"/>
  <c r="AB35" i="6"/>
  <c r="X49" i="34"/>
  <c r="AJ47" i="34"/>
  <c r="J47" i="34"/>
  <c r="J49" i="43"/>
  <c r="BD48" i="34"/>
  <c r="X47" i="34"/>
  <c r="AZ49" i="34"/>
  <c r="W26" i="60"/>
  <c r="H49" i="34"/>
  <c r="J20" i="43"/>
  <c r="N47" i="34"/>
  <c r="AF47" i="34"/>
  <c r="AZ47" i="34"/>
  <c r="F49" i="34"/>
  <c r="AD47" i="34"/>
  <c r="AB22" i="6"/>
  <c r="AX49" i="34"/>
  <c r="AP47" i="34"/>
  <c r="V37" i="18"/>
  <c r="AT49" i="34"/>
  <c r="AJ49" i="34"/>
  <c r="AH49" i="34"/>
  <c r="BD25" i="34"/>
  <c r="L49" i="34"/>
  <c r="AD49" i="34"/>
  <c r="J61" i="43"/>
  <c r="BD41" i="34"/>
  <c r="AL47" i="34"/>
  <c r="P47" i="34"/>
  <c r="BB34" i="34"/>
  <c r="BB49" i="34" s="1"/>
  <c r="AT47" i="34"/>
  <c r="T47" i="34"/>
  <c r="BD31" i="34"/>
  <c r="J58" i="43"/>
  <c r="V44" i="34"/>
  <c r="V49" i="34" s="1"/>
  <c r="N44" i="34"/>
  <c r="N49" i="34" s="1"/>
  <c r="AB49" i="34"/>
  <c r="AX47" i="34"/>
  <c r="L29" i="43" l="1"/>
  <c r="L31" i="43"/>
  <c r="BD49" i="34"/>
  <c r="K31" i="43"/>
  <c r="N29" i="43"/>
  <c r="M31" i="43"/>
  <c r="K28" i="43"/>
  <c r="N31" i="43"/>
  <c r="N30" i="43"/>
  <c r="M28" i="43"/>
  <c r="M30" i="43"/>
  <c r="M29" i="43"/>
  <c r="N28" i="43"/>
  <c r="L28" i="43"/>
  <c r="BD47" i="34"/>
  <c r="K30" i="43"/>
  <c r="K29" i="43"/>
  <c r="BD44" i="34"/>
  <c r="BD34" i="34"/>
  <c r="O31" i="43" l="1"/>
  <c r="O30" i="43"/>
  <c r="O28" i="43"/>
  <c r="L32" i="43"/>
  <c r="M32" i="43"/>
  <c r="N32" i="43"/>
  <c r="O29" i="43"/>
  <c r="K32" i="43"/>
  <c r="O32" i="43" l="1"/>
</calcChain>
</file>

<file path=xl/sharedStrings.xml><?xml version="1.0" encoding="utf-8"?>
<sst xmlns="http://schemas.openxmlformats.org/spreadsheetml/2006/main" count="4815" uniqueCount="689">
  <si>
    <t>SCOTTISH WATER</t>
  </si>
  <si>
    <t>ANNUAL RETURN INFORMATION REQUIREMENT 2022</t>
  </si>
  <si>
    <t>SECTION E : OPERATING COSTS AND EFFICIENCY</t>
  </si>
  <si>
    <t>Table E3: PPP Project Analysis</t>
  </si>
  <si>
    <t>Line</t>
  </si>
  <si>
    <t>Description</t>
  </si>
  <si>
    <t>Units</t>
  </si>
  <si>
    <t>Field</t>
  </si>
  <si>
    <t>Highland</t>
  </si>
  <si>
    <t>Tay</t>
  </si>
  <si>
    <t>Aberdeen</t>
  </si>
  <si>
    <t>Moray Coast</t>
  </si>
  <si>
    <t>AVSE</t>
  </si>
  <si>
    <t>Levenmouth</t>
  </si>
  <si>
    <t>Dalmuir</t>
  </si>
  <si>
    <t>Daldowie</t>
  </si>
  <si>
    <t>MSI</t>
  </si>
  <si>
    <t>Total</t>
  </si>
  <si>
    <t>Ref.</t>
  </si>
  <si>
    <t>Type</t>
  </si>
  <si>
    <t>CG</t>
  </si>
  <si>
    <t xml:space="preserve"> </t>
  </si>
  <si>
    <t>Project Data</t>
  </si>
  <si>
    <t>E3.0</t>
  </si>
  <si>
    <t>Name</t>
  </si>
  <si>
    <t>I</t>
  </si>
  <si>
    <t>Ft William</t>
  </si>
  <si>
    <t>Inverness</t>
  </si>
  <si>
    <t>Hatton</t>
  </si>
  <si>
    <t>Nigg</t>
  </si>
  <si>
    <t>Persley</t>
  </si>
  <si>
    <t>Peterhead</t>
  </si>
  <si>
    <t>Fraserburgh</t>
  </si>
  <si>
    <t>Lossiemouth</t>
  </si>
  <si>
    <t>Buckie</t>
  </si>
  <si>
    <t>Banff/Macduff</t>
  </si>
  <si>
    <t>Seafield</t>
  </si>
  <si>
    <t>Newbridge</t>
  </si>
  <si>
    <t>East Calder</t>
  </si>
  <si>
    <t>Blackburn</t>
  </si>
  <si>
    <t>Whitburn</t>
  </si>
  <si>
    <t>Meadowhead</t>
  </si>
  <si>
    <t>Stevenston</t>
  </si>
  <si>
    <t>Inverclyde</t>
  </si>
  <si>
    <t>E3.1</t>
  </si>
  <si>
    <t>Annual average resident connected population</t>
  </si>
  <si>
    <t>000</t>
  </si>
  <si>
    <t>I/C</t>
  </si>
  <si>
    <t>B2</t>
  </si>
  <si>
    <t>A1</t>
  </si>
  <si>
    <t>E3.2</t>
  </si>
  <si>
    <t>B3</t>
  </si>
  <si>
    <t>E3.3</t>
  </si>
  <si>
    <t>Population equivalent of total load received</t>
  </si>
  <si>
    <t>Scope of Works</t>
  </si>
  <si>
    <t>E3.4</t>
  </si>
  <si>
    <t>Sewerage</t>
  </si>
  <si>
    <t>1/0</t>
  </si>
  <si>
    <t>E3.5</t>
  </si>
  <si>
    <t>Sewage Treatment</t>
  </si>
  <si>
    <t>E3.6</t>
  </si>
  <si>
    <t>Sludge Treatment</t>
  </si>
  <si>
    <t>E3.7</t>
  </si>
  <si>
    <t>Terminal Pumping Station</t>
  </si>
  <si>
    <t>E3.8</t>
  </si>
  <si>
    <t>Other (state details)</t>
  </si>
  <si>
    <t>Sewage Treatment - Effluent Consent Standard</t>
  </si>
  <si>
    <t>E3.9</t>
  </si>
  <si>
    <t>Suspended solids consent</t>
  </si>
  <si>
    <t>mg/l</t>
  </si>
  <si>
    <t>N</t>
  </si>
  <si>
    <t>E3.10</t>
  </si>
  <si>
    <t>BOD consent</t>
  </si>
  <si>
    <t>E3.11</t>
  </si>
  <si>
    <t>COD consent</t>
  </si>
  <si>
    <t>E3.12</t>
  </si>
  <si>
    <t>Ammonia consent</t>
  </si>
  <si>
    <t>E3.13</t>
  </si>
  <si>
    <t>Phosphate consent</t>
  </si>
  <si>
    <t>E3.14</t>
  </si>
  <si>
    <t>Compliance with effluent consent standard</t>
  </si>
  <si>
    <t>%</t>
  </si>
  <si>
    <t>Treatment Works Category</t>
  </si>
  <si>
    <t>E3.15</t>
  </si>
  <si>
    <t>Primary</t>
  </si>
  <si>
    <t>E3.16</t>
  </si>
  <si>
    <t>Secondary activated sludge</t>
  </si>
  <si>
    <t>E3.17</t>
  </si>
  <si>
    <t>Secondary biological</t>
  </si>
  <si>
    <t>E3.18</t>
  </si>
  <si>
    <t>Tertiary A1</t>
  </si>
  <si>
    <t>E3.19</t>
  </si>
  <si>
    <t>Tertiary A2</t>
  </si>
  <si>
    <t>E3.20</t>
  </si>
  <si>
    <t>Tertiary B1</t>
  </si>
  <si>
    <t>E3.21</t>
  </si>
  <si>
    <t>Tertiary B2</t>
  </si>
  <si>
    <t>Sewerage Data</t>
  </si>
  <si>
    <t>E3.22</t>
  </si>
  <si>
    <t>Total length of sewer</t>
  </si>
  <si>
    <t>km</t>
  </si>
  <si>
    <t>E3.23</t>
  </si>
  <si>
    <t>Length of critical sewer</t>
  </si>
  <si>
    <t>E3.24</t>
  </si>
  <si>
    <t>Number of pumping stations</t>
  </si>
  <si>
    <t>nr</t>
  </si>
  <si>
    <t>E3.25</t>
  </si>
  <si>
    <r>
      <t>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</si>
  <si>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</si>
  <si>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t>E3.26</t>
  </si>
  <si>
    <t>Capacity of pumping stations (kw)</t>
  </si>
  <si>
    <t>kw</t>
  </si>
  <si>
    <t>E3.27</t>
  </si>
  <si>
    <t>Number of combined pumping stations</t>
  </si>
  <si>
    <t>E3.28</t>
  </si>
  <si>
    <r>
      <t>Capacity of combined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</si>
  <si>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E3.29</t>
  </si>
  <si>
    <t>Number of stormwater pumping stations</t>
  </si>
  <si>
    <t>E3.30</t>
  </si>
  <si>
    <r>
      <t>Capacity of stormwater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</si>
  <si>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E3.31</t>
  </si>
  <si>
    <t>Number of combined sewer overflows</t>
  </si>
  <si>
    <t>E3.32</t>
  </si>
  <si>
    <t>Number of combined sewer overflows (screened)</t>
  </si>
  <si>
    <t>Sludge Treatment and Disposal Data</t>
  </si>
  <si>
    <t>E3.33</t>
  </si>
  <si>
    <t>Farmland Untreated</t>
  </si>
  <si>
    <t>ttds</t>
  </si>
  <si>
    <t>E3.34</t>
  </si>
  <si>
    <t>Farmland Conventional</t>
  </si>
  <si>
    <t>B4</t>
  </si>
  <si>
    <t>E3.35</t>
  </si>
  <si>
    <t>Farmland Advanced</t>
  </si>
  <si>
    <t>E3.36</t>
  </si>
  <si>
    <t>Incineration</t>
  </si>
  <si>
    <t>E3.37</t>
  </si>
  <si>
    <t>Landfill</t>
  </si>
  <si>
    <t>E3.38</t>
  </si>
  <si>
    <t>Composted</t>
  </si>
  <si>
    <t>E3.39</t>
  </si>
  <si>
    <t>Land Reclamation</t>
  </si>
  <si>
    <t>E3.40</t>
  </si>
  <si>
    <t xml:space="preserve">Other </t>
  </si>
  <si>
    <t>Prepared by:  ……………………………………………..</t>
  </si>
  <si>
    <t>Checked by:  ……………………………………………..</t>
  </si>
  <si>
    <t>Table E3a: PPP Cost Analysis</t>
  </si>
  <si>
    <t>E3a.0</t>
  </si>
  <si>
    <t>Sewerage Costs</t>
  </si>
  <si>
    <t>E3a.1</t>
  </si>
  <si>
    <t>Estimated direct operating cost</t>
  </si>
  <si>
    <t>£m</t>
  </si>
  <si>
    <t>D6</t>
  </si>
  <si>
    <t>DX</t>
  </si>
  <si>
    <t>E3a.2</t>
  </si>
  <si>
    <t>Rates paid by the PPP contractor</t>
  </si>
  <si>
    <t>E3a.3</t>
  </si>
  <si>
    <t>SEPA charges paid by the PPP contractor</t>
  </si>
  <si>
    <t>A2</t>
  </si>
  <si>
    <t>E3a.4</t>
  </si>
  <si>
    <t>Total direct cost</t>
  </si>
  <si>
    <t>C</t>
  </si>
  <si>
    <t>E3a.5</t>
  </si>
  <si>
    <t>Scottish Water general &amp; support expenditure</t>
  </si>
  <si>
    <t>CX</t>
  </si>
  <si>
    <t>C4</t>
  </si>
  <si>
    <t>E3a.6</t>
  </si>
  <si>
    <t>Scottish Water SEPA charges</t>
  </si>
  <si>
    <t>BX</t>
  </si>
  <si>
    <t>E3a.7</t>
  </si>
  <si>
    <t>Total sewerage cost</t>
  </si>
  <si>
    <t>Sewage Treatment Costs</t>
  </si>
  <si>
    <t>E3a.8</t>
  </si>
  <si>
    <t>E3a.9</t>
  </si>
  <si>
    <t>E3a.10</t>
  </si>
  <si>
    <t>E3a.11</t>
  </si>
  <si>
    <t>E3a.12</t>
  </si>
  <si>
    <t>E3a.13</t>
  </si>
  <si>
    <t>E3a.14</t>
  </si>
  <si>
    <t>Total sewage treatment cost</t>
  </si>
  <si>
    <t>E3a.15</t>
  </si>
  <si>
    <t>Estimated terminal pumping cost</t>
  </si>
  <si>
    <t>M</t>
  </si>
  <si>
    <t>A3</t>
  </si>
  <si>
    <t>Sludge Treatment and Disposal Costs</t>
  </si>
  <si>
    <t>E3a.16</t>
  </si>
  <si>
    <t>E3a.17</t>
  </si>
  <si>
    <t>E3a.18</t>
  </si>
  <si>
    <t>E3a.19</t>
  </si>
  <si>
    <t>E3a.20</t>
  </si>
  <si>
    <t>E3a.21</t>
  </si>
  <si>
    <t>E3a.22</t>
  </si>
  <si>
    <t>Total sludge treatment &amp; disposal cost</t>
  </si>
  <si>
    <t>Total Cost Analysis</t>
  </si>
  <si>
    <t>E3a.23</t>
  </si>
  <si>
    <t>E3a.24</t>
  </si>
  <si>
    <t>Total Scottish Water cost</t>
  </si>
  <si>
    <t>E3a.25</t>
  </si>
  <si>
    <t>Total operating cost</t>
  </si>
  <si>
    <t>E3a.26</t>
  </si>
  <si>
    <t>Annual charge</t>
  </si>
  <si>
    <t>E3a.27</t>
  </si>
  <si>
    <t>Public sector capital equivalent value</t>
  </si>
  <si>
    <t>Contract Information</t>
  </si>
  <si>
    <t>E3a.28</t>
  </si>
  <si>
    <t>Contract period</t>
  </si>
  <si>
    <t>years</t>
  </si>
  <si>
    <t>E3a.29</t>
  </si>
  <si>
    <t>Contract end date</t>
  </si>
  <si>
    <t>dd/mm/yy</t>
  </si>
  <si>
    <t>Table E4: Water Resources and Treatment</t>
  </si>
  <si>
    <t>Number of Own Sources</t>
  </si>
  <si>
    <t>Total Number of Sources</t>
  </si>
  <si>
    <t>Own Source Outputs</t>
  </si>
  <si>
    <t>Total Source Outputs</t>
  </si>
  <si>
    <t>Area 1</t>
  </si>
  <si>
    <t>Area 2</t>
  </si>
  <si>
    <t>Area 3</t>
  </si>
  <si>
    <t>Area 4</t>
  </si>
  <si>
    <t>Source Types</t>
  </si>
  <si>
    <t xml:space="preserve">number </t>
  </si>
  <si>
    <t>average daily output (Ml/d)</t>
  </si>
  <si>
    <t>Ml/d</t>
  </si>
  <si>
    <t>E4.0</t>
  </si>
  <si>
    <t>Area Name</t>
  </si>
  <si>
    <t>-</t>
  </si>
  <si>
    <t>North</t>
  </si>
  <si>
    <t>East</t>
  </si>
  <si>
    <t>South</t>
  </si>
  <si>
    <t>West</t>
  </si>
  <si>
    <t>E4.1</t>
  </si>
  <si>
    <t>Impounding reservoirs</t>
  </si>
  <si>
    <t>nr, Ml/d</t>
  </si>
  <si>
    <t>E4.2</t>
  </si>
  <si>
    <t>Lochs</t>
  </si>
  <si>
    <t>E4.3</t>
  </si>
  <si>
    <t>River and burn abstractions</t>
  </si>
  <si>
    <t>E4.4</t>
  </si>
  <si>
    <t>Boreholes</t>
  </si>
  <si>
    <t>E4.5</t>
  </si>
  <si>
    <t>E4.6</t>
  </si>
  <si>
    <t>Bulk water exports</t>
  </si>
  <si>
    <t>E4.7</t>
  </si>
  <si>
    <t>Bulk water imports</t>
  </si>
  <si>
    <t>Proportional Breakdown of Source output produced</t>
  </si>
  <si>
    <t>Proportion of Own Source Output</t>
  </si>
  <si>
    <t>E4.8</t>
  </si>
  <si>
    <t>E4.9</t>
  </si>
  <si>
    <t>E4.10</t>
  </si>
  <si>
    <t>E4.11</t>
  </si>
  <si>
    <t>E4.12</t>
  </si>
  <si>
    <t>Peak demand and Pumping Head</t>
  </si>
  <si>
    <t>E4.13</t>
  </si>
  <si>
    <t>Peak demand - peak to average ratio</t>
  </si>
  <si>
    <t>C3</t>
  </si>
  <si>
    <t>E4.14</t>
  </si>
  <si>
    <t>Average pumping head - resources and treatment</t>
  </si>
  <si>
    <t>m</t>
  </si>
  <si>
    <t>Resource and treatment - Costs</t>
  </si>
  <si>
    <t>Resources and Treatment costs (operational area)</t>
  </si>
  <si>
    <t>E4.15</t>
  </si>
  <si>
    <t>Power</t>
  </si>
  <si>
    <t>E4.16</t>
  </si>
  <si>
    <t>Service charges by SEPA</t>
  </si>
  <si>
    <t>E4.17</t>
  </si>
  <si>
    <t>Total direct costs</t>
  </si>
  <si>
    <t>E4.18</t>
  </si>
  <si>
    <t>General and support costs</t>
  </si>
  <si>
    <t>E4.19</t>
  </si>
  <si>
    <t>Functional expenditure</t>
  </si>
  <si>
    <t>Total Nr of Works</t>
  </si>
  <si>
    <t>Total volume Dist'n input</t>
  </si>
  <si>
    <t>Tot. prop'n of D.I.</t>
  </si>
  <si>
    <t>Operating Costs</t>
  </si>
  <si>
    <t>Water Treatment Works by Process Type</t>
  </si>
  <si>
    <t>Prop'n (0-1)</t>
  </si>
  <si>
    <t>E4.20</t>
  </si>
  <si>
    <t>Simple Disinfection</t>
  </si>
  <si>
    <t>nr, Ml/d, £m</t>
  </si>
  <si>
    <t>E4.21</t>
  </si>
  <si>
    <t>W1</t>
  </si>
  <si>
    <t>E4.22</t>
  </si>
  <si>
    <t>W2</t>
  </si>
  <si>
    <t>E4.23</t>
  </si>
  <si>
    <t>W3</t>
  </si>
  <si>
    <t>E4.24</t>
  </si>
  <si>
    <t>W4</t>
  </si>
  <si>
    <t>E4.25</t>
  </si>
  <si>
    <t>Total numbers of works</t>
  </si>
  <si>
    <t>E4.26</t>
  </si>
  <si>
    <t>Total distribution input</t>
  </si>
  <si>
    <t>E4.27</t>
  </si>
  <si>
    <t>Total Operating costs</t>
  </si>
  <si>
    <t>Nr of Works</t>
  </si>
  <si>
    <t>Prop'n of D.I.</t>
  </si>
  <si>
    <t>Water Treatment Works by Size Band</t>
  </si>
  <si>
    <t>E4.28</t>
  </si>
  <si>
    <t>Size band &lt;=1 Ml/d</t>
  </si>
  <si>
    <t>nr, £m</t>
  </si>
  <si>
    <t>E4.29</t>
  </si>
  <si>
    <t>Size band &gt;1 - &lt;=2.5 Ml/d</t>
  </si>
  <si>
    <t>E4.30</t>
  </si>
  <si>
    <t>Size band &gt;2.5 - &lt;=5 Ml/d</t>
  </si>
  <si>
    <t>E4.31</t>
  </si>
  <si>
    <t>Size band &gt;5 - &lt;=10 Ml/d</t>
  </si>
  <si>
    <t>E4.32</t>
  </si>
  <si>
    <t>Size band &gt;10 - &lt;=25 Ml/d</t>
  </si>
  <si>
    <t>E4.33</t>
  </si>
  <si>
    <t>Size band &gt;25 - &lt;=50 Ml/d</t>
  </si>
  <si>
    <t>E4.34</t>
  </si>
  <si>
    <t>Size band &gt;50 - &lt;=100 Ml/d</t>
  </si>
  <si>
    <t>E4.35</t>
  </si>
  <si>
    <t>Size band &gt;100 - &lt;=175 Ml/d</t>
  </si>
  <si>
    <t>E4.36</t>
  </si>
  <si>
    <t>Size band &gt;175 Ml/d</t>
  </si>
  <si>
    <t>E4.37</t>
  </si>
  <si>
    <t>Total number of works</t>
  </si>
  <si>
    <t>E4.38</t>
  </si>
  <si>
    <t>Proportion of distribution input - total</t>
  </si>
  <si>
    <t>E4.39</t>
  </si>
  <si>
    <t>Total operating costs</t>
  </si>
  <si>
    <t xml:space="preserve">Table E6: Water Distribution            </t>
  </si>
  <si>
    <t>Report Year 2021-22</t>
  </si>
  <si>
    <t>Area 5</t>
  </si>
  <si>
    <t>Area 6</t>
  </si>
  <si>
    <t>Area 7</t>
  </si>
  <si>
    <t>Area 8</t>
  </si>
  <si>
    <t>Area Data</t>
  </si>
  <si>
    <t>E6.0</t>
  </si>
  <si>
    <t>E6.1</t>
  </si>
  <si>
    <t>E6.2</t>
  </si>
  <si>
    <t>Total connected properties</t>
  </si>
  <si>
    <t>E6.3</t>
  </si>
  <si>
    <t>Volume of water delivered to households</t>
  </si>
  <si>
    <t>E6.4</t>
  </si>
  <si>
    <t>Volume of water delivered to non-households</t>
  </si>
  <si>
    <t>E6.5</t>
  </si>
  <si>
    <t xml:space="preserve">Area  </t>
  </si>
  <si>
    <r>
      <t>km</t>
    </r>
    <r>
      <rPr>
        <vertAlign val="superscript"/>
        <sz val="10"/>
        <rFont val="CG Omega"/>
        <family val="2"/>
      </rPr>
      <t>2</t>
    </r>
  </si>
  <si>
    <t>E6.6</t>
  </si>
  <si>
    <t>Number of supply zones</t>
  </si>
  <si>
    <t>Distribution costs</t>
  </si>
  <si>
    <t>E6.7</t>
  </si>
  <si>
    <t>E6.8</t>
  </si>
  <si>
    <t>E6.9</t>
  </si>
  <si>
    <t>E6.10</t>
  </si>
  <si>
    <t>E6.11</t>
  </si>
  <si>
    <t>Water mains data</t>
  </si>
  <si>
    <t>E6.12</t>
  </si>
  <si>
    <t>Potable mains: Band 1  ( &lt;=165mm)</t>
  </si>
  <si>
    <t>E6.13</t>
  </si>
  <si>
    <t>Potable mains: Band 2  ( 166 - 320mm)</t>
  </si>
  <si>
    <t>E6.14</t>
  </si>
  <si>
    <t>Potable mains: Band 3  ( 321 - 625mm)</t>
  </si>
  <si>
    <t>E6.15</t>
  </si>
  <si>
    <t>Potable mains: Band 4  ( &gt;625mm)</t>
  </si>
  <si>
    <t>E6.16</t>
  </si>
  <si>
    <t>Total length of mains</t>
  </si>
  <si>
    <t>E6.17</t>
  </si>
  <si>
    <t>Total length of unlined iron mains</t>
  </si>
  <si>
    <t>E6.18</t>
  </si>
  <si>
    <t>Total length of mains &gt; 320mm diameter</t>
  </si>
  <si>
    <t>E6.19</t>
  </si>
  <si>
    <t>Water mains bursts</t>
  </si>
  <si>
    <t>E6.20</t>
  </si>
  <si>
    <t>Leakage level</t>
  </si>
  <si>
    <t>E6.21</t>
  </si>
  <si>
    <t>Properties reported for low pressure</t>
  </si>
  <si>
    <t>Pumping Stations</t>
  </si>
  <si>
    <t>E6.22</t>
  </si>
  <si>
    <t>Total number of pumping stations</t>
  </si>
  <si>
    <t>E6.23</t>
  </si>
  <si>
    <t>Total capacity of pumping stations</t>
  </si>
  <si>
    <r>
      <t>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</t>
    </r>
  </si>
  <si>
    <t>E6.24</t>
  </si>
  <si>
    <t>Total capacity of booster pumping stations</t>
  </si>
  <si>
    <t>Kw</t>
  </si>
  <si>
    <t>E6.25</t>
  </si>
  <si>
    <t>Average pumping head</t>
  </si>
  <si>
    <t>Service Reservoirs</t>
  </si>
  <si>
    <t>E6.26</t>
  </si>
  <si>
    <t>Total number of service reservoirs</t>
  </si>
  <si>
    <t>E6.27</t>
  </si>
  <si>
    <t>Total capacity of service reservoirs</t>
  </si>
  <si>
    <t>Ml</t>
  </si>
  <si>
    <t>Water Towers</t>
  </si>
  <si>
    <t>E6.28</t>
  </si>
  <si>
    <t>Total number of water towers</t>
  </si>
  <si>
    <t>E6.29</t>
  </si>
  <si>
    <t>Total capacity of tower towers</t>
  </si>
  <si>
    <t>Table E7: Wastewater Explanatory Factors - Sewerage &amp; Sewage treatment by area</t>
  </si>
  <si>
    <t>E7.0</t>
  </si>
  <si>
    <t>E7.1</t>
  </si>
  <si>
    <t>E7.2</t>
  </si>
  <si>
    <t>E7.3</t>
  </si>
  <si>
    <t>Volume of sewage collected (daily average)</t>
  </si>
  <si>
    <t>E7.4</t>
  </si>
  <si>
    <t>E7.5</t>
  </si>
  <si>
    <t>Area of Sewerage District</t>
  </si>
  <si>
    <t>E7.6</t>
  </si>
  <si>
    <t>Drained Area</t>
  </si>
  <si>
    <t>km2</t>
  </si>
  <si>
    <t>E7.7</t>
  </si>
  <si>
    <t>Annual Precipitation</t>
  </si>
  <si>
    <t>mm</t>
  </si>
  <si>
    <t>E7.8</t>
  </si>
  <si>
    <t>E7.9</t>
  </si>
  <si>
    <t>Total length of lateral sewer</t>
  </si>
  <si>
    <t>E7.10</t>
  </si>
  <si>
    <t>Length of combined sewer</t>
  </si>
  <si>
    <t>E7.11</t>
  </si>
  <si>
    <t>Length of separate stormwater sewer</t>
  </si>
  <si>
    <t>E7.12</t>
  </si>
  <si>
    <t>Length of sewer &gt; 1000 mm diameter</t>
  </si>
  <si>
    <t>E7.14</t>
  </si>
  <si>
    <t>Sewerage costs</t>
  </si>
  <si>
    <t>E7.15</t>
  </si>
  <si>
    <t>E7.16</t>
  </si>
  <si>
    <t>E7.17</t>
  </si>
  <si>
    <t>E7.18</t>
  </si>
  <si>
    <t>E7.19</t>
  </si>
  <si>
    <t>Sustainable Urban Drainage Systems (SUDS)</t>
  </si>
  <si>
    <t>E7.20</t>
  </si>
  <si>
    <t>SUDS ponds</t>
  </si>
  <si>
    <t>E7.21</t>
  </si>
  <si>
    <t>SUDS basins</t>
  </si>
  <si>
    <t>E7.22</t>
  </si>
  <si>
    <t>Filter trenches</t>
  </si>
  <si>
    <t>E7.23</t>
  </si>
  <si>
    <t>Swales</t>
  </si>
  <si>
    <t>E7.24</t>
  </si>
  <si>
    <t>Other (e.g. wetland)</t>
  </si>
  <si>
    <t>E7.25</t>
  </si>
  <si>
    <t>Total SUDS</t>
  </si>
  <si>
    <t>SUDS costs</t>
  </si>
  <si>
    <t>E7.26</t>
  </si>
  <si>
    <t>E7.27</t>
  </si>
  <si>
    <t>E7.28</t>
  </si>
  <si>
    <t>E7.29</t>
  </si>
  <si>
    <t>E7.30</t>
  </si>
  <si>
    <t>E7.31</t>
  </si>
  <si>
    <t>E7.32</t>
  </si>
  <si>
    <r>
      <t>Total 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</si>
  <si>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E7.33</t>
  </si>
  <si>
    <t>Total capacity of pumping stations (kw)</t>
  </si>
  <si>
    <t>E7.34</t>
  </si>
  <si>
    <t xml:space="preserve">m </t>
  </si>
  <si>
    <t>C5</t>
  </si>
  <si>
    <t>E7.35</t>
  </si>
  <si>
    <t>Total number of combined pumping stations</t>
  </si>
  <si>
    <t>E7.36</t>
  </si>
  <si>
    <t>Total capacity of combined pumping stations</t>
  </si>
  <si>
    <t>m3/d</t>
  </si>
  <si>
    <t>E7.37</t>
  </si>
  <si>
    <t>Total number of stormwater pumping stations</t>
  </si>
  <si>
    <t>E7.38</t>
  </si>
  <si>
    <t>Total capacity of stormwater pumping stations</t>
  </si>
  <si>
    <t>E7.39</t>
  </si>
  <si>
    <t xml:space="preserve">Number of combined sewer overflows </t>
  </si>
  <si>
    <t>E7.40</t>
  </si>
  <si>
    <t>Sewage treatment works</t>
  </si>
  <si>
    <t>E7.41</t>
  </si>
  <si>
    <t>Number of sewage treatment works</t>
  </si>
  <si>
    <t>E7.42</t>
  </si>
  <si>
    <t>Total Load</t>
  </si>
  <si>
    <t>kg BOD/day</t>
  </si>
  <si>
    <t>Sewage treatment costs</t>
  </si>
  <si>
    <t>E7.43</t>
  </si>
  <si>
    <t>E7.44</t>
  </si>
  <si>
    <t>E7.45</t>
  </si>
  <si>
    <t>E7.46</t>
  </si>
  <si>
    <t>E7.47</t>
  </si>
  <si>
    <t>Table E8: Wastewater Explanatory Factors - Sewage Treatment Works</t>
  </si>
  <si>
    <t>Treatment Category</t>
  </si>
  <si>
    <t>Sec Activated Sludge</t>
  </si>
  <si>
    <t>Sec biological</t>
  </si>
  <si>
    <t>Septic Tanks</t>
  </si>
  <si>
    <t>Sea Preliminary</t>
  </si>
  <si>
    <t>Sea Screened</t>
  </si>
  <si>
    <t>Sea Unscreened</t>
  </si>
  <si>
    <t>Numbers</t>
  </si>
  <si>
    <t>E8.1</t>
  </si>
  <si>
    <t>Size Band 0</t>
  </si>
  <si>
    <t>AX</t>
  </si>
  <si>
    <t>E8.2</t>
  </si>
  <si>
    <t>Size Band 1</t>
  </si>
  <si>
    <t>E8.3</t>
  </si>
  <si>
    <t>Size Band 2</t>
  </si>
  <si>
    <t>E8.4</t>
  </si>
  <si>
    <t>Size Band 3</t>
  </si>
  <si>
    <t>E8.5</t>
  </si>
  <si>
    <t>Size Band 4</t>
  </si>
  <si>
    <t>E8.6</t>
  </si>
  <si>
    <t>Size Band 5</t>
  </si>
  <si>
    <t>E8.7</t>
  </si>
  <si>
    <t>Size Band 6 (Large Works)</t>
  </si>
  <si>
    <t>E8.8</t>
  </si>
  <si>
    <t>Total Sewage Treatment Works</t>
  </si>
  <si>
    <t>E8.9</t>
  </si>
  <si>
    <t>Small Sewage treatment works with ammonia consent 5 - 10 mg/l</t>
  </si>
  <si>
    <t>E8.10</t>
  </si>
  <si>
    <t>Small Sewage treatment works with ammonia consent &lt;= 5 mg/l</t>
  </si>
  <si>
    <t>Loading (average daily load)</t>
  </si>
  <si>
    <t>Total excluding Septic Tanks</t>
  </si>
  <si>
    <t>E8.11</t>
  </si>
  <si>
    <t>E8.12</t>
  </si>
  <si>
    <t>E8.13</t>
  </si>
  <si>
    <t>E8.14</t>
  </si>
  <si>
    <t>E8.15</t>
  </si>
  <si>
    <t>E8.16</t>
  </si>
  <si>
    <t>E8.17</t>
  </si>
  <si>
    <t>Size Band 6 (large works)</t>
  </si>
  <si>
    <t>E8.18</t>
  </si>
  <si>
    <t>Total Load Received</t>
  </si>
  <si>
    <t>E8.19</t>
  </si>
  <si>
    <t>E8.20</t>
  </si>
  <si>
    <t>Compliance</t>
  </si>
  <si>
    <t>E8.21</t>
  </si>
  <si>
    <t>E8.22</t>
  </si>
  <si>
    <t>E8.23</t>
  </si>
  <si>
    <t>E8.24</t>
  </si>
  <si>
    <t>E8.25</t>
  </si>
  <si>
    <t>E8.26</t>
  </si>
  <si>
    <t>E8.27</t>
  </si>
  <si>
    <t>E8.28</t>
  </si>
  <si>
    <t>E8.29</t>
  </si>
  <si>
    <t>E8.30</t>
  </si>
  <si>
    <t>Costs</t>
  </si>
  <si>
    <t>E8.31</t>
  </si>
  <si>
    <t>Direct costs for works in size band 0</t>
  </si>
  <si>
    <t>£000</t>
  </si>
  <si>
    <t>E8.32</t>
  </si>
  <si>
    <t>Direct costs for works in size band 1</t>
  </si>
  <si>
    <t>E8.33</t>
  </si>
  <si>
    <t>Direct costs for works in size band 2</t>
  </si>
  <si>
    <t>E8.34</t>
  </si>
  <si>
    <t>Direct costs for works in size band 3</t>
  </si>
  <si>
    <t>E8.35</t>
  </si>
  <si>
    <t>Direct costs for works in size band 4</t>
  </si>
  <si>
    <t>E8.36</t>
  </si>
  <si>
    <t>Direct costs for works in size band 5</t>
  </si>
  <si>
    <t>E8.37</t>
  </si>
  <si>
    <t>Direct costs for works in size band 6 (large works)</t>
  </si>
  <si>
    <t>E8.38</t>
  </si>
  <si>
    <t>Direct costs for all sewage treatment works</t>
  </si>
  <si>
    <t>E8.39</t>
  </si>
  <si>
    <t>General and support expenditure</t>
  </si>
  <si>
    <t>E8.40</t>
  </si>
  <si>
    <t>E8.41</t>
  </si>
  <si>
    <t>Power costs</t>
  </si>
  <si>
    <t>E8.42</t>
  </si>
  <si>
    <t>Service charges SEPA</t>
  </si>
  <si>
    <t>Table E9: Large Sewage Treatment Works Information Database</t>
  </si>
  <si>
    <t>Works Size</t>
  </si>
  <si>
    <t>STW000011</t>
  </si>
  <si>
    <t>STW001979</t>
  </si>
  <si>
    <t>STW000033</t>
  </si>
  <si>
    <t>STW000125</t>
  </si>
  <si>
    <t>STW001975</t>
  </si>
  <si>
    <t>STW000218</t>
  </si>
  <si>
    <t>STW000222</t>
  </si>
  <si>
    <t>STW001984</t>
  </si>
  <si>
    <t>STW000265</t>
  </si>
  <si>
    <t>STW000281</t>
  </si>
  <si>
    <t>STW001989</t>
  </si>
  <si>
    <t>STW000355</t>
  </si>
  <si>
    <t>STW001491</t>
  </si>
  <si>
    <t>STW001977</t>
  </si>
  <si>
    <t>STW001982</t>
  </si>
  <si>
    <t>STW000455</t>
  </si>
  <si>
    <t>STW001712</t>
  </si>
  <si>
    <t>STW000576</t>
  </si>
  <si>
    <t>STW000642</t>
  </si>
  <si>
    <t>STW002268</t>
  </si>
  <si>
    <t>STW000719</t>
  </si>
  <si>
    <t>E9.0</t>
  </si>
  <si>
    <t>Allers</t>
  </si>
  <si>
    <t>Alloa</t>
  </si>
  <si>
    <t>Ardoch</t>
  </si>
  <si>
    <t>Carbarns</t>
  </si>
  <si>
    <t>Dalderse</t>
  </si>
  <si>
    <t>Dalmarnock</t>
  </si>
  <si>
    <t>Dunfermline</t>
  </si>
  <si>
    <t>Dunnswood</t>
  </si>
  <si>
    <t>Erskine</t>
  </si>
  <si>
    <t>Galashiels</t>
  </si>
  <si>
    <t>Hamilton</t>
  </si>
  <si>
    <t>Inverurie</t>
  </si>
  <si>
    <t>Kinneil Kerse</t>
  </si>
  <si>
    <t>Kirkcaldy</t>
  </si>
  <si>
    <t>Laighpark (Paisley)</t>
  </si>
  <si>
    <t>Perth</t>
  </si>
  <si>
    <t>Philipshill</t>
  </si>
  <si>
    <t>Shieldhall</t>
  </si>
  <si>
    <t>Stirling</t>
  </si>
  <si>
    <t>Troqueer</t>
  </si>
  <si>
    <t>E9.0a</t>
  </si>
  <si>
    <t>Name of operational area</t>
  </si>
  <si>
    <t>E9.1</t>
  </si>
  <si>
    <t>E9.2</t>
  </si>
  <si>
    <t>Annual average non-resident connected population</t>
  </si>
  <si>
    <t>E9.3</t>
  </si>
  <si>
    <t>Trade effluent load received by works</t>
  </si>
  <si>
    <t>kg/COD/day</t>
  </si>
  <si>
    <t>E9.4</t>
  </si>
  <si>
    <t>Tanker load received by works</t>
  </si>
  <si>
    <t>E9.5</t>
  </si>
  <si>
    <t>E9.6</t>
  </si>
  <si>
    <t>E9.7</t>
  </si>
  <si>
    <t>E9.8</t>
  </si>
  <si>
    <t>E9.9</t>
  </si>
  <si>
    <t>E9.10</t>
  </si>
  <si>
    <t>E9.11</t>
  </si>
  <si>
    <t>E9.12</t>
  </si>
  <si>
    <t>E9.13</t>
  </si>
  <si>
    <t>E9.14</t>
  </si>
  <si>
    <t>E9.15</t>
  </si>
  <si>
    <t>E9.16</t>
  </si>
  <si>
    <t>E9.17</t>
  </si>
  <si>
    <t>E9.18</t>
  </si>
  <si>
    <t>Sludge</t>
  </si>
  <si>
    <t>E9.19</t>
  </si>
  <si>
    <t>Own sludge</t>
  </si>
  <si>
    <t>E9.20</t>
  </si>
  <si>
    <t xml:space="preserve">Own sludge costs </t>
  </si>
  <si>
    <t>£'000</t>
  </si>
  <si>
    <t>E9.21</t>
  </si>
  <si>
    <t>Sludge centre</t>
  </si>
  <si>
    <t>E9.22</t>
  </si>
  <si>
    <t xml:space="preserve">Sludge centre costs </t>
  </si>
  <si>
    <t>Works Cost</t>
  </si>
  <si>
    <t>E9.23</t>
  </si>
  <si>
    <t>E9.24</t>
  </si>
  <si>
    <t>E9.25</t>
  </si>
  <si>
    <t>E9.26</t>
  </si>
  <si>
    <t>E9.27</t>
  </si>
  <si>
    <t>Functional Expenditure</t>
  </si>
  <si>
    <t>E9.28</t>
  </si>
  <si>
    <t>Estimated terminal pumping station costs</t>
  </si>
  <si>
    <t>ANNUAL RETURN INFORMATION REQUIREMENTS 2022</t>
  </si>
  <si>
    <t>Table E10: Sludge Treatment and Disposal</t>
  </si>
  <si>
    <t>Disposal category</t>
  </si>
  <si>
    <t>Other</t>
  </si>
  <si>
    <t>Sludge volumes</t>
  </si>
  <si>
    <t>E10.1</t>
  </si>
  <si>
    <t>Resident population served</t>
  </si>
  <si>
    <t>E10.2</t>
  </si>
  <si>
    <t>Amount of sewage sludge</t>
  </si>
  <si>
    <t>Sludge Treatment and Disposal costs</t>
  </si>
  <si>
    <t>E10.3</t>
  </si>
  <si>
    <t>Sludge Treatment direct costs</t>
  </si>
  <si>
    <t>E10.4</t>
  </si>
  <si>
    <t>Sludge disposal direct costs</t>
  </si>
  <si>
    <t>E10.5</t>
  </si>
  <si>
    <t>Sludge treatment &amp; disposal: Power costs</t>
  </si>
  <si>
    <t>E10.6</t>
  </si>
  <si>
    <t>Sludge treatment &amp; disposal: Service charges SEPA</t>
  </si>
  <si>
    <t>E10.7</t>
  </si>
  <si>
    <t>Sludge treatment &amp; disposal: Total direct costs</t>
  </si>
  <si>
    <t>E10.8</t>
  </si>
  <si>
    <t>Sludge treatment and disposal: General and support expenditure</t>
  </si>
  <si>
    <t>E10.9</t>
  </si>
  <si>
    <t>Sludge Treatment and disposal: Functional Expenditure</t>
  </si>
  <si>
    <t>Table E11: Employee numbers - Full-time equivalents</t>
  </si>
  <si>
    <t>Report year</t>
  </si>
  <si>
    <t>2021-22</t>
  </si>
  <si>
    <t>Delivery of water and wastewater services</t>
  </si>
  <si>
    <t>E11.1</t>
  </si>
  <si>
    <t>Operations</t>
  </si>
  <si>
    <t>E11.2</t>
  </si>
  <si>
    <t>Capital planning and delivery</t>
  </si>
  <si>
    <t>E11.3</t>
  </si>
  <si>
    <t>Laboratory services</t>
  </si>
  <si>
    <t>E11.4</t>
  </si>
  <si>
    <t>Customer service and billing</t>
  </si>
  <si>
    <t>E11.5</t>
  </si>
  <si>
    <t>Directors, management and support including regulation and strategy</t>
  </si>
  <si>
    <t>E11.6</t>
  </si>
  <si>
    <t>Total employee numbers (core services)</t>
  </si>
  <si>
    <t>Commercial or non-core services</t>
  </si>
  <si>
    <t>E11.7</t>
  </si>
  <si>
    <t>Total employee numbers (commercial or non-core services)</t>
  </si>
  <si>
    <t>Prepared by:  ……………………………………………...…..</t>
  </si>
  <si>
    <t>Checked by:  ……………………………………………...…..</t>
  </si>
  <si>
    <t xml:space="preserve">Authorised by:  …………………………………………….. </t>
  </si>
  <si>
    <t>Date:  ….................</t>
  </si>
  <si>
    <t>Date:  …..............</t>
  </si>
  <si>
    <t>Date:  …...............</t>
  </si>
  <si>
    <t>Sewer Collapses</t>
  </si>
  <si>
    <t>Average compliance by works - all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</si>
</sst>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dd/mm/yy;@"/>
    <numFmt numFmtId="168" formatCode="_-* #,##0.000_-;\-* #,##0.000_-;_-* &quot;-&quot;??_-;_-@_-"/>
    <numFmt numFmtId="169" formatCode="_-* #,##0.000_-;\-* #,##0.000_-;_-* &quot;-&quot;???_-;_-@_-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sz val="16"/>
      <name val="CG Omega"/>
      <family val="2"/>
    </font>
    <font>
      <b/>
      <sz val="16"/>
      <color indexed="48"/>
      <name val="CG Omega"/>
      <family val="2"/>
    </font>
    <font>
      <sz val="16"/>
      <name val="Arial"/>
      <family val="2"/>
    </font>
    <font>
      <sz val="10"/>
      <name val="CG Omega"/>
      <family val="2"/>
    </font>
    <font>
      <b/>
      <sz val="14"/>
      <name val="CG Omega"/>
      <family val="2"/>
    </font>
    <font>
      <b/>
      <sz val="12"/>
      <color indexed="8"/>
      <name val="CG Omega"/>
      <family val="2"/>
    </font>
    <font>
      <b/>
      <sz val="10"/>
      <name val="CG Omega"/>
      <family val="2"/>
    </font>
    <font>
      <sz val="10"/>
      <color indexed="8"/>
      <name val="CG Omega"/>
      <family val="2"/>
    </font>
    <font>
      <b/>
      <sz val="12"/>
      <name val="Arial"/>
      <family val="2"/>
    </font>
    <font>
      <b/>
      <sz val="9"/>
      <name val="CG Omega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CG Omeg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6"/>
      <color rgb="FFFF0000"/>
      <name val="CG Omega"/>
    </font>
    <font>
      <b/>
      <sz val="10"/>
      <name val="CG Omega"/>
    </font>
    <font>
      <sz val="10"/>
      <name val="CG Omega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b/>
      <sz val="11"/>
      <name val="CG Omeg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9"/>
      </patternFill>
    </fill>
    <fill>
      <patternFill patternType="solid">
        <fgColor rgb="FFFF99CC"/>
        <bgColor indexed="64"/>
      </patternFill>
    </fill>
  </fills>
  <borders count="22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5" fillId="0" borderId="0"/>
    <xf numFmtId="0" fontId="4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" fillId="0" borderId="0"/>
    <xf numFmtId="0" fontId="33" fillId="0" borderId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" fillId="0" borderId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0" fontId="1" fillId="0" borderId="0"/>
  </cellStyleXfs>
  <cellXfs count="1294">
    <xf numFmtId="0" fontId="0" fillId="0" borderId="0" xfId="0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8" fillId="2" borderId="10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12" xfId="1" applyFont="1" applyFill="1" applyBorder="1" applyAlignment="1">
      <alignment horizontal="center" vertical="top"/>
    </xf>
    <xf numFmtId="0" fontId="8" fillId="2" borderId="14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14" fillId="2" borderId="15" xfId="1" applyFont="1" applyFill="1" applyBorder="1"/>
    <xf numFmtId="0" fontId="14" fillId="2" borderId="27" xfId="1" applyFont="1" applyFill="1" applyBorder="1"/>
    <xf numFmtId="0" fontId="7" fillId="0" borderId="0" xfId="1" applyFont="1" applyAlignment="1">
      <alignment horizontal="center"/>
    </xf>
    <xf numFmtId="0" fontId="7" fillId="0" borderId="0" xfId="1" applyFont="1"/>
    <xf numFmtId="0" fontId="7" fillId="2" borderId="16" xfId="1" applyFont="1" applyFill="1" applyBorder="1"/>
    <xf numFmtId="0" fontId="14" fillId="2" borderId="27" xfId="1" applyFont="1" applyFill="1" applyBorder="1" applyAlignment="1">
      <alignment horizontal="center"/>
    </xf>
    <xf numFmtId="0" fontId="16" fillId="2" borderId="3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7" fillId="0" borderId="45" xfId="1" applyFont="1" applyBorder="1" applyAlignment="1">
      <alignment horizontal="center"/>
    </xf>
    <xf numFmtId="0" fontId="7" fillId="0" borderId="54" xfId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1" applyFont="1"/>
    <xf numFmtId="0" fontId="20" fillId="0" borderId="0" xfId="1" applyFont="1"/>
    <xf numFmtId="0" fontId="0" fillId="0" borderId="0" xfId="1" applyFont="1" applyAlignment="1">
      <alignment horizontal="center"/>
    </xf>
    <xf numFmtId="0" fontId="17" fillId="0" borderId="57" xfId="1" applyFont="1" applyBorder="1"/>
    <xf numFmtId="0" fontId="15" fillId="2" borderId="3" xfId="1" applyFont="1" applyFill="1" applyBorder="1"/>
    <xf numFmtId="0" fontId="7" fillId="2" borderId="47" xfId="1" applyFont="1" applyFill="1" applyBorder="1"/>
    <xf numFmtId="0" fontId="0" fillId="2" borderId="47" xfId="1" applyFont="1" applyFill="1" applyBorder="1"/>
    <xf numFmtId="0" fontId="0" fillId="2" borderId="59" xfId="1" applyFont="1" applyFill="1" applyBorder="1"/>
    <xf numFmtId="0" fontId="7" fillId="2" borderId="61" xfId="1" applyFont="1" applyFill="1" applyBorder="1"/>
    <xf numFmtId="0" fontId="0" fillId="2" borderId="61" xfId="1" applyFont="1" applyFill="1" applyBorder="1"/>
    <xf numFmtId="0" fontId="0" fillId="2" borderId="53" xfId="1" applyFont="1" applyFill="1" applyBorder="1"/>
    <xf numFmtId="0" fontId="9" fillId="0" borderId="0" xfId="1" applyFont="1"/>
    <xf numFmtId="0" fontId="11" fillId="0" borderId="0" xfId="1" applyFont="1"/>
    <xf numFmtId="0" fontId="10" fillId="0" borderId="0" xfId="1" applyFont="1"/>
    <xf numFmtId="0" fontId="12" fillId="0" borderId="0" xfId="1" applyFont="1"/>
    <xf numFmtId="0" fontId="8" fillId="0" borderId="0" xfId="1" applyFont="1" applyAlignment="1">
      <alignment horizontal="left"/>
    </xf>
    <xf numFmtId="0" fontId="6" fillId="0" borderId="0" xfId="1" applyFont="1"/>
    <xf numFmtId="0" fontId="10" fillId="0" borderId="0" xfId="1" applyFont="1" applyAlignment="1">
      <alignment horizontal="center"/>
    </xf>
    <xf numFmtId="0" fontId="4" fillId="0" borderId="0" xfId="1" applyFont="1"/>
    <xf numFmtId="0" fontId="17" fillId="0" borderId="0" xfId="1" applyFont="1" applyAlignment="1">
      <alignment horizontal="center"/>
    </xf>
    <xf numFmtId="0" fontId="15" fillId="2" borderId="26" xfId="1" applyFont="1" applyFill="1" applyBorder="1"/>
    <xf numFmtId="0" fontId="15" fillId="0" borderId="0" xfId="1" applyFont="1"/>
    <xf numFmtId="0" fontId="4" fillId="0" borderId="0" xfId="1" applyFont="1" applyAlignment="1">
      <alignment horizontal="center"/>
    </xf>
    <xf numFmtId="0" fontId="7" fillId="2" borderId="59" xfId="1" applyFont="1" applyFill="1" applyBorder="1"/>
    <xf numFmtId="0" fontId="0" fillId="2" borderId="47" xfId="1" applyFont="1" applyFill="1" applyBorder="1" applyAlignment="1">
      <alignment horizontal="center"/>
    </xf>
    <xf numFmtId="0" fontId="0" fillId="2" borderId="59" xfId="1" applyFont="1" applyFill="1" applyBorder="1" applyAlignment="1">
      <alignment horizontal="center"/>
    </xf>
    <xf numFmtId="0" fontId="0" fillId="2" borderId="61" xfId="1" applyFont="1" applyFill="1" applyBorder="1" applyAlignment="1">
      <alignment horizontal="center"/>
    </xf>
    <xf numFmtId="0" fontId="0" fillId="2" borderId="53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7" fillId="0" borderId="48" xfId="1" applyFont="1" applyBorder="1"/>
    <xf numFmtId="0" fontId="14" fillId="2" borderId="26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/>
    <xf numFmtId="0" fontId="0" fillId="0" borderId="35" xfId="1" applyFont="1" applyBorder="1"/>
    <xf numFmtId="0" fontId="7" fillId="0" borderId="48" xfId="1" applyFont="1" applyBorder="1"/>
    <xf numFmtId="0" fontId="7" fillId="0" borderId="48" xfId="1" applyFont="1" applyBorder="1" applyAlignment="1">
      <alignment horizontal="center"/>
    </xf>
    <xf numFmtId="49" fontId="0" fillId="0" borderId="48" xfId="1" applyNumberFormat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0" borderId="35" xfId="1" applyFont="1" applyBorder="1"/>
    <xf numFmtId="0" fontId="7" fillId="0" borderId="35" xfId="1" applyFont="1" applyBorder="1" applyAlignment="1">
      <alignment horizontal="center"/>
    </xf>
    <xf numFmtId="49" fontId="0" fillId="0" borderId="35" xfId="1" applyNumberFormat="1" applyFont="1" applyBorder="1" applyAlignment="1">
      <alignment horizontal="center"/>
    </xf>
    <xf numFmtId="0" fontId="7" fillId="0" borderId="41" xfId="1" applyFont="1" applyBorder="1" applyAlignment="1">
      <alignment horizontal="center"/>
    </xf>
    <xf numFmtId="0" fontId="4" fillId="0" borderId="54" xfId="1" applyFont="1" applyBorder="1" applyAlignment="1">
      <alignment horizontal="center"/>
    </xf>
    <xf numFmtId="0" fontId="0" fillId="0" borderId="41" xfId="1" applyFont="1" applyBorder="1" applyAlignment="1">
      <alignment horizontal="center"/>
    </xf>
    <xf numFmtId="0" fontId="7" fillId="0" borderId="62" xfId="1" applyFont="1" applyBorder="1" applyAlignment="1">
      <alignment horizontal="center"/>
    </xf>
    <xf numFmtId="0" fontId="7" fillId="0" borderId="63" xfId="1" applyFont="1" applyBorder="1"/>
    <xf numFmtId="0" fontId="7" fillId="0" borderId="64" xfId="1" applyFont="1" applyBorder="1" applyAlignment="1">
      <alignment horizontal="center"/>
    </xf>
    <xf numFmtId="0" fontId="7" fillId="0" borderId="49" xfId="1" applyFont="1" applyBorder="1"/>
    <xf numFmtId="0" fontId="7" fillId="0" borderId="49" xfId="1" applyFont="1" applyBorder="1" applyAlignment="1">
      <alignment horizontal="center"/>
    </xf>
    <xf numFmtId="49" fontId="0" fillId="0" borderId="49" xfId="1" applyNumberFormat="1" applyFont="1" applyBorder="1" applyAlignment="1">
      <alignment horizontal="center"/>
    </xf>
    <xf numFmtId="0" fontId="7" fillId="0" borderId="50" xfId="1" applyFont="1" applyBorder="1" applyAlignment="1">
      <alignment horizontal="center"/>
    </xf>
    <xf numFmtId="0" fontId="0" fillId="0" borderId="66" xfId="1" applyFont="1" applyBorder="1"/>
    <xf numFmtId="0" fontId="0" fillId="0" borderId="0" xfId="1" applyFont="1" applyAlignment="1">
      <alignment horizontal="right"/>
    </xf>
    <xf numFmtId="0" fontId="17" fillId="0" borderId="71" xfId="1" applyFont="1" applyBorder="1"/>
    <xf numFmtId="0" fontId="17" fillId="0" borderId="35" xfId="1" applyFont="1" applyBorder="1"/>
    <xf numFmtId="0" fontId="7" fillId="0" borderId="88" xfId="1" applyFont="1" applyBorder="1" applyAlignment="1">
      <alignment horizontal="center"/>
    </xf>
    <xf numFmtId="0" fontId="17" fillId="0" borderId="89" xfId="1" applyFont="1" applyBorder="1"/>
    <xf numFmtId="0" fontId="0" fillId="0" borderId="35" xfId="1" applyFont="1" applyBorder="1" applyAlignment="1">
      <alignment horizontal="center"/>
    </xf>
    <xf numFmtId="0" fontId="0" fillId="0" borderId="48" xfId="1" applyFont="1" applyBorder="1" applyAlignment="1">
      <alignment horizontal="center"/>
    </xf>
    <xf numFmtId="0" fontId="0" fillId="0" borderId="49" xfId="1" applyFont="1" applyBorder="1" applyAlignment="1">
      <alignment horizontal="center"/>
    </xf>
    <xf numFmtId="0" fontId="18" fillId="2" borderId="79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/>
    </xf>
    <xf numFmtId="0" fontId="17" fillId="6" borderId="48" xfId="1" applyFont="1" applyFill="1" applyBorder="1"/>
    <xf numFmtId="0" fontId="17" fillId="6" borderId="49" xfId="1" applyFont="1" applyFill="1" applyBorder="1"/>
    <xf numFmtId="0" fontId="17" fillId="6" borderId="35" xfId="1" applyFont="1" applyFill="1" applyBorder="1"/>
    <xf numFmtId="0" fontId="7" fillId="6" borderId="45" xfId="1" applyFont="1" applyFill="1" applyBorder="1" applyAlignment="1">
      <alignment horizontal="center"/>
    </xf>
    <xf numFmtId="0" fontId="7" fillId="6" borderId="54" xfId="1" applyFont="1" applyFill="1" applyBorder="1" applyAlignment="1">
      <alignment horizontal="center"/>
    </xf>
    <xf numFmtId="0" fontId="7" fillId="6" borderId="55" xfId="1" applyFont="1" applyFill="1" applyBorder="1" applyAlignment="1">
      <alignment horizontal="center"/>
    </xf>
    <xf numFmtId="0" fontId="4" fillId="6" borderId="0" xfId="1" applyFont="1" applyFill="1" applyAlignment="1">
      <alignment horizontal="center"/>
    </xf>
    <xf numFmtId="0" fontId="0" fillId="6" borderId="0" xfId="1" applyFont="1" applyFill="1"/>
    <xf numFmtId="0" fontId="0" fillId="6" borderId="0" xfId="1" applyFont="1" applyFill="1" applyAlignment="1">
      <alignment horizontal="center"/>
    </xf>
    <xf numFmtId="0" fontId="7" fillId="6" borderId="49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0" xfId="1" applyFont="1" applyFill="1"/>
    <xf numFmtId="0" fontId="7" fillId="6" borderId="35" xfId="1" applyFont="1" applyFill="1" applyBorder="1" applyAlignment="1">
      <alignment horizontal="center"/>
    </xf>
    <xf numFmtId="0" fontId="0" fillId="0" borderId="50" xfId="1" applyFont="1" applyBorder="1" applyAlignment="1">
      <alignment horizontal="center"/>
    </xf>
    <xf numFmtId="0" fontId="0" fillId="0" borderId="54" xfId="1" applyFont="1" applyBorder="1" applyAlignment="1">
      <alignment horizontal="center"/>
    </xf>
    <xf numFmtId="0" fontId="0" fillId="0" borderId="55" xfId="1" applyFont="1" applyBorder="1" applyAlignment="1">
      <alignment horizontal="center"/>
    </xf>
    <xf numFmtId="0" fontId="0" fillId="0" borderId="49" xfId="1" applyFont="1" applyBorder="1"/>
    <xf numFmtId="0" fontId="0" fillId="0" borderId="48" xfId="1" applyFont="1" applyBorder="1"/>
    <xf numFmtId="0" fontId="0" fillId="5" borderId="40" xfId="1" applyFont="1" applyFill="1" applyBorder="1" applyAlignment="1" applyProtection="1">
      <alignment horizontal="left"/>
      <protection locked="0"/>
    </xf>
    <xf numFmtId="0" fontId="0" fillId="5" borderId="41" xfId="1" applyFont="1" applyFill="1" applyBorder="1" applyAlignment="1" applyProtection="1">
      <alignment horizontal="left"/>
      <protection locked="0"/>
    </xf>
    <xf numFmtId="0" fontId="0" fillId="5" borderId="120" xfId="1" applyFont="1" applyFill="1" applyBorder="1" applyAlignment="1" applyProtection="1">
      <alignment horizontal="left"/>
      <protection locked="0"/>
    </xf>
    <xf numFmtId="0" fontId="0" fillId="5" borderId="117" xfId="1" applyFont="1" applyFill="1" applyBorder="1" applyAlignment="1" applyProtection="1">
      <alignment horizontal="left"/>
      <protection locked="0"/>
    </xf>
    <xf numFmtId="0" fontId="7" fillId="5" borderId="41" xfId="1" applyFont="1" applyFill="1" applyBorder="1" applyAlignment="1" applyProtection="1">
      <alignment horizontal="left"/>
      <protection locked="0"/>
    </xf>
    <xf numFmtId="0" fontId="7" fillId="5" borderId="50" xfId="1" applyFont="1" applyFill="1" applyBorder="1" applyAlignment="1" applyProtection="1">
      <alignment horizontal="left"/>
      <protection locked="0"/>
    </xf>
    <xf numFmtId="165" fontId="0" fillId="5" borderId="55" xfId="1" applyNumberFormat="1" applyFont="1" applyFill="1" applyBorder="1" applyAlignment="1" applyProtection="1">
      <alignment horizontal="right"/>
      <protection locked="0"/>
    </xf>
    <xf numFmtId="0" fontId="0" fillId="0" borderId="63" xfId="1" applyFont="1" applyBorder="1" applyAlignment="1">
      <alignment horizontal="center"/>
    </xf>
    <xf numFmtId="0" fontId="0" fillId="0" borderId="64" xfId="1" applyFont="1" applyBorder="1" applyAlignment="1">
      <alignment horizontal="center"/>
    </xf>
    <xf numFmtId="0" fontId="15" fillId="2" borderId="140" xfId="1" applyFont="1" applyFill="1" applyBorder="1"/>
    <xf numFmtId="0" fontId="14" fillId="2" borderId="140" xfId="1" applyFont="1" applyFill="1" applyBorder="1" applyAlignment="1">
      <alignment horizontal="center"/>
    </xf>
    <xf numFmtId="0" fontId="14" fillId="2" borderId="141" xfId="1" applyFont="1" applyFill="1" applyBorder="1" applyAlignment="1">
      <alignment horizontal="center"/>
    </xf>
    <xf numFmtId="0" fontId="0" fillId="0" borderId="62" xfId="1" applyFont="1" applyBorder="1" applyAlignment="1">
      <alignment horizontal="center"/>
    </xf>
    <xf numFmtId="0" fontId="0" fillId="0" borderId="63" xfId="1" applyFont="1" applyBorder="1"/>
    <xf numFmtId="1" fontId="7" fillId="5" borderId="54" xfId="1" applyNumberFormat="1" applyFont="1" applyFill="1" applyBorder="1" applyAlignment="1" applyProtection="1">
      <alignment horizontal="right"/>
      <protection locked="0"/>
    </xf>
    <xf numFmtId="1" fontId="7" fillId="5" borderId="55" xfId="1" applyNumberFormat="1" applyFont="1" applyFill="1" applyBorder="1" applyAlignment="1" applyProtection="1">
      <alignment horizontal="right"/>
      <protection locked="0"/>
    </xf>
    <xf numFmtId="0" fontId="0" fillId="0" borderId="10" xfId="1" applyFont="1" applyBorder="1"/>
    <xf numFmtId="0" fontId="20" fillId="0" borderId="0" xfId="11"/>
    <xf numFmtId="0" fontId="20" fillId="0" borderId="0" xfId="11" applyAlignment="1">
      <alignment horizontal="center"/>
    </xf>
    <xf numFmtId="0" fontId="7" fillId="0" borderId="0" xfId="11" applyFont="1"/>
    <xf numFmtId="0" fontId="7" fillId="0" borderId="0" xfId="11" applyFont="1" applyAlignment="1">
      <alignment horizontal="center"/>
    </xf>
    <xf numFmtId="0" fontId="7" fillId="7" borderId="4" xfId="11" applyFont="1" applyFill="1" applyBorder="1" applyAlignment="1" applyProtection="1">
      <alignment horizontal="left"/>
      <protection locked="0"/>
    </xf>
    <xf numFmtId="1" fontId="7" fillId="7" borderId="30" xfId="11" applyNumberFormat="1" applyFont="1" applyFill="1" applyBorder="1" applyAlignment="1" applyProtection="1">
      <alignment horizontal="right"/>
      <protection locked="0"/>
    </xf>
    <xf numFmtId="0" fontId="7" fillId="0" borderId="21" xfId="11" applyFont="1" applyBorder="1" applyAlignment="1">
      <alignment horizontal="center"/>
    </xf>
    <xf numFmtId="0" fontId="7" fillId="0" borderId="19" xfId="11" applyFont="1" applyBorder="1" applyAlignment="1">
      <alignment horizontal="center"/>
    </xf>
    <xf numFmtId="0" fontId="7" fillId="0" borderId="30" xfId="11" applyFont="1" applyBorder="1" applyAlignment="1">
      <alignment horizontal="center"/>
    </xf>
    <xf numFmtId="0" fontId="7" fillId="7" borderId="32" xfId="11" applyFont="1" applyFill="1" applyBorder="1" applyAlignment="1" applyProtection="1">
      <alignment horizontal="left"/>
      <protection locked="0"/>
    </xf>
    <xf numFmtId="1" fontId="7" fillId="7" borderId="28" xfId="11" applyNumberFormat="1" applyFont="1" applyFill="1" applyBorder="1" applyAlignment="1" applyProtection="1">
      <alignment horizontal="right"/>
      <protection locked="0"/>
    </xf>
    <xf numFmtId="0" fontId="7" fillId="0" borderId="23" xfId="11" applyFont="1" applyBorder="1" applyAlignment="1">
      <alignment horizontal="center"/>
    </xf>
    <xf numFmtId="0" fontId="7" fillId="0" borderId="22" xfId="11" applyFont="1" applyBorder="1" applyAlignment="1">
      <alignment horizontal="center"/>
    </xf>
    <xf numFmtId="0" fontId="7" fillId="0" borderId="28" xfId="11" applyFont="1" applyBorder="1" applyAlignment="1">
      <alignment horizontal="center"/>
    </xf>
    <xf numFmtId="1" fontId="20" fillId="0" borderId="0" xfId="11" applyNumberFormat="1"/>
    <xf numFmtId="0" fontId="7" fillId="7" borderId="34" xfId="11" applyFont="1" applyFill="1" applyBorder="1" applyAlignment="1" applyProtection="1">
      <alignment horizontal="left"/>
      <protection locked="0"/>
    </xf>
    <xf numFmtId="1" fontId="7" fillId="8" borderId="107" xfId="11" applyNumberFormat="1" applyFont="1" applyFill="1" applyBorder="1" applyAlignment="1">
      <alignment horizontal="right"/>
    </xf>
    <xf numFmtId="1" fontId="7" fillId="8" borderId="30" xfId="11" applyNumberFormat="1" applyFont="1" applyFill="1" applyBorder="1" applyAlignment="1">
      <alignment horizontal="right"/>
    </xf>
    <xf numFmtId="0" fontId="7" fillId="7" borderId="106" xfId="11" applyFont="1" applyFill="1" applyBorder="1" applyAlignment="1" applyProtection="1">
      <alignment horizontal="left"/>
      <protection locked="0"/>
    </xf>
    <xf numFmtId="1" fontId="7" fillId="7" borderId="104" xfId="11" applyNumberFormat="1" applyFont="1" applyFill="1" applyBorder="1" applyAlignment="1" applyProtection="1">
      <alignment horizontal="right"/>
      <protection locked="0"/>
    </xf>
    <xf numFmtId="0" fontId="7" fillId="7" borderId="33" xfId="11" applyFont="1" applyFill="1" applyBorder="1" applyAlignment="1" applyProtection="1">
      <alignment horizontal="left"/>
      <protection locked="0"/>
    </xf>
    <xf numFmtId="1" fontId="7" fillId="7" borderId="29" xfId="11" applyNumberFormat="1" applyFont="1" applyFill="1" applyBorder="1" applyAlignment="1" applyProtection="1">
      <alignment horizontal="right"/>
      <protection locked="0"/>
    </xf>
    <xf numFmtId="0" fontId="7" fillId="0" borderId="17" xfId="1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0" borderId="29" xfId="11" applyFont="1" applyBorder="1" applyAlignment="1">
      <alignment horizontal="center"/>
    </xf>
    <xf numFmtId="165" fontId="7" fillId="7" borderId="104" xfId="11" applyNumberFormat="1" applyFont="1" applyFill="1" applyBorder="1" applyAlignment="1" applyProtection="1">
      <alignment horizontal="right"/>
      <protection locked="0"/>
    </xf>
    <xf numFmtId="0" fontId="7" fillId="7" borderId="105" xfId="11" applyFont="1" applyFill="1" applyBorder="1" applyAlignment="1" applyProtection="1">
      <alignment horizontal="left"/>
      <protection locked="0"/>
    </xf>
    <xf numFmtId="1" fontId="7" fillId="7" borderId="46" xfId="11" applyNumberFormat="1" applyFont="1" applyFill="1" applyBorder="1" applyAlignment="1" applyProtection="1">
      <alignment horizontal="right"/>
      <protection locked="0"/>
    </xf>
    <xf numFmtId="0" fontId="7" fillId="0" borderId="153" xfId="11" applyFont="1" applyBorder="1" applyAlignment="1">
      <alignment horizontal="center"/>
    </xf>
    <xf numFmtId="0" fontId="7" fillId="0" borderId="24" xfId="11" applyFont="1" applyBorder="1" applyAlignment="1">
      <alignment horizontal="center"/>
    </xf>
    <xf numFmtId="0" fontId="7" fillId="0" borderId="100" xfId="11" applyFont="1" applyBorder="1" applyAlignment="1">
      <alignment horizontal="center"/>
    </xf>
    <xf numFmtId="0" fontId="8" fillId="2" borderId="26" xfId="11" applyFont="1" applyFill="1" applyBorder="1" applyAlignment="1">
      <alignment horizontal="center"/>
    </xf>
    <xf numFmtId="0" fontId="8" fillId="2" borderId="26" xfId="11" applyFont="1" applyFill="1" applyBorder="1"/>
    <xf numFmtId="0" fontId="7" fillId="2" borderId="25" xfId="11" applyFont="1" applyFill="1" applyBorder="1"/>
    <xf numFmtId="0" fontId="7" fillId="7" borderId="30" xfId="11" applyFont="1" applyFill="1" applyBorder="1" applyAlignment="1" applyProtection="1">
      <alignment horizontal="right"/>
      <protection locked="0"/>
    </xf>
    <xf numFmtId="0" fontId="7" fillId="0" borderId="38" xfId="11" applyFont="1" applyBorder="1" applyAlignment="1">
      <alignment horizontal="center"/>
    </xf>
    <xf numFmtId="0" fontId="7" fillId="0" borderId="39" xfId="11" applyFont="1" applyBorder="1" applyAlignment="1">
      <alignment horizontal="center"/>
    </xf>
    <xf numFmtId="0" fontId="7" fillId="0" borderId="57" xfId="11" applyFont="1" applyBorder="1"/>
    <xf numFmtId="0" fontId="7" fillId="0" borderId="107" xfId="11" applyFont="1" applyBorder="1" applyAlignment="1">
      <alignment horizontal="center"/>
    </xf>
    <xf numFmtId="0" fontId="7" fillId="7" borderId="29" xfId="11" applyFont="1" applyFill="1" applyBorder="1" applyAlignment="1" applyProtection="1">
      <alignment horizontal="right"/>
      <protection locked="0"/>
    </xf>
    <xf numFmtId="0" fontId="7" fillId="0" borderId="37" xfId="11" applyFont="1" applyBorder="1" applyAlignment="1">
      <alignment horizontal="center"/>
    </xf>
    <xf numFmtId="0" fontId="7" fillId="0" borderId="9" xfId="11" applyFont="1" applyBorder="1"/>
    <xf numFmtId="0" fontId="7" fillId="0" borderId="104" xfId="11" applyFont="1" applyBorder="1" applyAlignment="1">
      <alignment horizontal="center"/>
    </xf>
    <xf numFmtId="0" fontId="7" fillId="7" borderId="28" xfId="11" applyFont="1" applyFill="1" applyBorder="1" applyAlignment="1" applyProtection="1">
      <alignment horizontal="right"/>
      <protection locked="0"/>
    </xf>
    <xf numFmtId="0" fontId="7" fillId="0" borderId="36" xfId="11" applyFont="1" applyBorder="1" applyAlignment="1">
      <alignment horizontal="center"/>
    </xf>
    <xf numFmtId="0" fontId="7" fillId="0" borderId="42" xfId="11" applyFont="1" applyBorder="1" applyAlignment="1">
      <alignment horizontal="center"/>
    </xf>
    <xf numFmtId="0" fontId="7" fillId="0" borderId="46" xfId="11" applyFont="1" applyBorder="1" applyAlignment="1">
      <alignment horizontal="center"/>
    </xf>
    <xf numFmtId="0" fontId="8" fillId="2" borderId="3" xfId="11" applyFont="1" applyFill="1" applyBorder="1" applyAlignment="1">
      <alignment horizontal="center"/>
    </xf>
    <xf numFmtId="0" fontId="8" fillId="2" borderId="3" xfId="11" applyFont="1" applyFill="1" applyBorder="1"/>
    <xf numFmtId="0" fontId="7" fillId="2" borderId="16" xfId="11" applyFont="1" applyFill="1" applyBorder="1"/>
    <xf numFmtId="0" fontId="7" fillId="0" borderId="31" xfId="11" applyFont="1" applyBorder="1"/>
    <xf numFmtId="0" fontId="7" fillId="0" borderId="3" xfId="11" applyFont="1" applyBorder="1"/>
    <xf numFmtId="0" fontId="7" fillId="3" borderId="0" xfId="11" applyFont="1" applyFill="1" applyAlignment="1">
      <alignment horizontal="center"/>
    </xf>
    <xf numFmtId="0" fontId="7" fillId="0" borderId="50" xfId="11" applyFont="1" applyBorder="1" applyAlignment="1">
      <alignment horizontal="center"/>
    </xf>
    <xf numFmtId="0" fontId="7" fillId="0" borderId="49" xfId="11" quotePrefix="1" applyFont="1" applyBorder="1" applyAlignment="1">
      <alignment horizontal="center"/>
    </xf>
    <xf numFmtId="0" fontId="7" fillId="0" borderId="49" xfId="11" applyFont="1" applyBorder="1"/>
    <xf numFmtId="0" fontId="7" fillId="0" borderId="55" xfId="11" applyFont="1" applyBorder="1" applyAlignment="1">
      <alignment horizontal="center"/>
    </xf>
    <xf numFmtId="0" fontId="7" fillId="0" borderId="60" xfId="11" applyFont="1" applyBorder="1"/>
    <xf numFmtId="0" fontId="7" fillId="7" borderId="155" xfId="11" applyFont="1" applyFill="1" applyBorder="1" applyAlignment="1" applyProtection="1">
      <alignment horizontal="right"/>
      <protection locked="0"/>
    </xf>
    <xf numFmtId="0" fontId="7" fillId="0" borderId="85" xfId="11" applyFont="1" applyBorder="1" applyAlignment="1">
      <alignment horizontal="center"/>
    </xf>
    <xf numFmtId="0" fontId="7" fillId="0" borderId="156" xfId="11" applyFont="1" applyBorder="1" applyAlignment="1">
      <alignment horizontal="center"/>
    </xf>
    <xf numFmtId="0" fontId="7" fillId="0" borderId="156" xfId="11" applyFont="1" applyBorder="1"/>
    <xf numFmtId="0" fontId="7" fillId="0" borderId="84" xfId="11" applyFont="1" applyBorder="1" applyAlignment="1">
      <alignment horizontal="center"/>
    </xf>
    <xf numFmtId="0" fontId="7" fillId="0" borderId="66" xfId="11" applyFont="1" applyBorder="1"/>
    <xf numFmtId="0" fontId="7" fillId="7" borderId="157" xfId="11" applyFont="1" applyFill="1" applyBorder="1" applyAlignment="1" applyProtection="1">
      <alignment horizontal="right"/>
      <protection locked="0"/>
    </xf>
    <xf numFmtId="0" fontId="7" fillId="0" borderId="1" xfId="11" applyFont="1" applyBorder="1"/>
    <xf numFmtId="0" fontId="7" fillId="0" borderId="40" xfId="11" applyFont="1" applyBorder="1" applyAlignment="1">
      <alignment horizontal="center"/>
    </xf>
    <xf numFmtId="0" fontId="7" fillId="0" borderId="48" xfId="11" applyFont="1" applyBorder="1" applyAlignment="1">
      <alignment horizontal="center"/>
    </xf>
    <xf numFmtId="0" fontId="7" fillId="0" borderId="48" xfId="11" applyFont="1" applyBorder="1"/>
    <xf numFmtId="0" fontId="7" fillId="0" borderId="45" xfId="11" applyFont="1" applyBorder="1" applyAlignment="1">
      <alignment horizontal="center"/>
    </xf>
    <xf numFmtId="0" fontId="7" fillId="0" borderId="0" xfId="11" applyFont="1" applyAlignment="1">
      <alignment horizontal="left"/>
    </xf>
    <xf numFmtId="0" fontId="8" fillId="2" borderId="51" xfId="11" applyFont="1" applyFill="1" applyBorder="1" applyAlignment="1">
      <alignment horizontal="center"/>
    </xf>
    <xf numFmtId="0" fontId="7" fillId="4" borderId="0" xfId="11" applyFont="1" applyFill="1" applyAlignment="1">
      <alignment horizontal="centerContinuous"/>
    </xf>
    <xf numFmtId="0" fontId="8" fillId="2" borderId="12" xfId="11" applyFont="1" applyFill="1" applyBorder="1" applyAlignment="1">
      <alignment horizontal="center" vertical="top"/>
    </xf>
    <xf numFmtId="0" fontId="8" fillId="2" borderId="11" xfId="11" applyFont="1" applyFill="1" applyBorder="1" applyAlignment="1">
      <alignment horizontal="center" vertical="top"/>
    </xf>
    <xf numFmtId="0" fontId="8" fillId="2" borderId="10" xfId="11" applyFont="1" applyFill="1" applyBorder="1" applyAlignment="1">
      <alignment horizontal="center" vertical="top"/>
    </xf>
    <xf numFmtId="0" fontId="8" fillId="2" borderId="13" xfId="11" applyFont="1" applyFill="1" applyBorder="1" applyAlignment="1">
      <alignment horizontal="center" vertical="top"/>
    </xf>
    <xf numFmtId="0" fontId="8" fillId="2" borderId="1" xfId="11" applyFont="1" applyFill="1" applyBorder="1" applyAlignment="1">
      <alignment horizontal="center"/>
    </xf>
    <xf numFmtId="0" fontId="8" fillId="2" borderId="2" xfId="11" applyFont="1" applyFill="1" applyBorder="1" applyAlignment="1">
      <alignment horizontal="center"/>
    </xf>
    <xf numFmtId="0" fontId="8" fillId="2" borderId="0" xfId="11" applyFont="1" applyFill="1"/>
    <xf numFmtId="0" fontId="8" fillId="2" borderId="8" xfId="11" applyFont="1" applyFill="1" applyBorder="1" applyAlignment="1">
      <alignment horizontal="center"/>
    </xf>
    <xf numFmtId="0" fontId="8" fillId="2" borderId="15" xfId="11" applyFont="1" applyFill="1" applyBorder="1" applyAlignment="1">
      <alignment horizontal="center"/>
    </xf>
    <xf numFmtId="0" fontId="8" fillId="2" borderId="14" xfId="11" applyFont="1" applyFill="1" applyBorder="1" applyAlignment="1">
      <alignment horizontal="center"/>
    </xf>
    <xf numFmtId="0" fontId="8" fillId="2" borderId="3" xfId="11" applyFont="1" applyFill="1" applyBorder="1" applyAlignment="1">
      <alignment horizontal="left"/>
    </xf>
    <xf numFmtId="0" fontId="8" fillId="2" borderId="7" xfId="11" applyFont="1" applyFill="1" applyBorder="1" applyAlignment="1">
      <alignment horizontal="center"/>
    </xf>
    <xf numFmtId="0" fontId="20" fillId="2" borderId="53" xfId="11" applyFill="1" applyBorder="1"/>
    <xf numFmtId="0" fontId="20" fillId="2" borderId="61" xfId="11" applyFill="1" applyBorder="1"/>
    <xf numFmtId="0" fontId="7" fillId="2" borderId="61" xfId="11" applyFont="1" applyFill="1" applyBorder="1"/>
    <xf numFmtId="0" fontId="9" fillId="2" borderId="60" xfId="11" applyFont="1" applyFill="1" applyBorder="1" applyAlignment="1">
      <alignment horizontal="left"/>
    </xf>
    <xf numFmtId="0" fontId="20" fillId="2" borderId="59" xfId="11" applyFill="1" applyBorder="1"/>
    <xf numFmtId="0" fontId="20" fillId="2" borderId="47" xfId="11" applyFill="1" applyBorder="1"/>
    <xf numFmtId="0" fontId="7" fillId="2" borderId="59" xfId="11" applyFont="1" applyFill="1" applyBorder="1"/>
    <xf numFmtId="0" fontId="9" fillId="2" borderId="58" xfId="11" applyFont="1" applyFill="1" applyBorder="1" applyAlignment="1">
      <alignment horizontal="left"/>
    </xf>
    <xf numFmtId="0" fontId="6" fillId="0" borderId="0" xfId="11" applyFont="1"/>
    <xf numFmtId="0" fontId="5" fillId="0" borderId="0" xfId="11" applyFont="1"/>
    <xf numFmtId="0" fontId="10" fillId="0" borderId="0" xfId="11" applyFont="1"/>
    <xf numFmtId="0" fontId="10" fillId="0" borderId="0" xfId="11" applyFont="1" applyAlignment="1">
      <alignment horizontal="left" indent="1"/>
    </xf>
    <xf numFmtId="0" fontId="11" fillId="0" borderId="0" xfId="11" applyFont="1"/>
    <xf numFmtId="0" fontId="9" fillId="0" borderId="0" xfId="11" applyFont="1"/>
    <xf numFmtId="0" fontId="10" fillId="0" borderId="0" xfId="11" applyFont="1" applyAlignment="1">
      <alignment horizontal="center"/>
    </xf>
    <xf numFmtId="164" fontId="7" fillId="8" borderId="30" xfId="11" applyNumberFormat="1" applyFont="1" applyFill="1" applyBorder="1" applyAlignment="1">
      <alignment horizontal="right"/>
    </xf>
    <xf numFmtId="0" fontId="7" fillId="6" borderId="21" xfId="11" applyFont="1" applyFill="1" applyBorder="1" applyAlignment="1">
      <alignment horizontal="center"/>
    </xf>
    <xf numFmtId="0" fontId="7" fillId="6" borderId="19" xfId="11" quotePrefix="1" applyFont="1" applyFill="1" applyBorder="1" applyAlignment="1">
      <alignment horizontal="center"/>
    </xf>
    <xf numFmtId="0" fontId="7" fillId="6" borderId="30" xfId="11" applyFont="1" applyFill="1" applyBorder="1" applyAlignment="1">
      <alignment horizontal="center"/>
    </xf>
    <xf numFmtId="164" fontId="7" fillId="8" borderId="28" xfId="11" applyNumberFormat="1" applyFont="1" applyFill="1" applyBorder="1" applyAlignment="1">
      <alignment horizontal="right"/>
    </xf>
    <xf numFmtId="0" fontId="7" fillId="6" borderId="23" xfId="11" applyFont="1" applyFill="1" applyBorder="1" applyAlignment="1">
      <alignment horizontal="center"/>
    </xf>
    <xf numFmtId="0" fontId="7" fillId="6" borderId="22" xfId="11" quotePrefix="1" applyFont="1" applyFill="1" applyBorder="1" applyAlignment="1">
      <alignment horizontal="center"/>
    </xf>
    <xf numFmtId="0" fontId="7" fillId="6" borderId="28" xfId="11" applyFont="1" applyFill="1" applyBorder="1" applyAlignment="1">
      <alignment horizontal="center"/>
    </xf>
    <xf numFmtId="0" fontId="7" fillId="0" borderId="158" xfId="11" applyFont="1" applyBorder="1"/>
    <xf numFmtId="0" fontId="7" fillId="0" borderId="99" xfId="11" applyFont="1" applyBorder="1"/>
    <xf numFmtId="0" fontId="7" fillId="6" borderId="0" xfId="11" applyFont="1" applyFill="1" applyAlignment="1">
      <alignment horizontal="center"/>
    </xf>
    <xf numFmtId="0" fontId="7" fillId="7" borderId="50" xfId="11" applyFont="1" applyFill="1" applyBorder="1" applyAlignment="1" applyProtection="1">
      <alignment horizontal="left"/>
      <protection locked="0"/>
    </xf>
    <xf numFmtId="164" fontId="7" fillId="8" borderId="55" xfId="11" applyNumberFormat="1" applyFont="1" applyFill="1" applyBorder="1" applyAlignment="1">
      <alignment horizontal="right"/>
    </xf>
    <xf numFmtId="0" fontId="7" fillId="7" borderId="41" xfId="11" applyFont="1" applyFill="1" applyBorder="1" applyAlignment="1" applyProtection="1">
      <alignment horizontal="left"/>
      <protection locked="0"/>
    </xf>
    <xf numFmtId="164" fontId="7" fillId="8" borderId="54" xfId="11" applyNumberFormat="1" applyFont="1" applyFill="1" applyBorder="1" applyAlignment="1">
      <alignment horizontal="right"/>
    </xf>
    <xf numFmtId="0" fontId="7" fillId="6" borderId="17" xfId="11" applyFont="1" applyFill="1" applyBorder="1" applyAlignment="1">
      <alignment horizontal="center"/>
    </xf>
    <xf numFmtId="0" fontId="7" fillId="6" borderId="5" xfId="11" quotePrefix="1" applyFont="1" applyFill="1" applyBorder="1" applyAlignment="1">
      <alignment horizontal="center"/>
    </xf>
    <xf numFmtId="0" fontId="7" fillId="6" borderId="29" xfId="11" applyFont="1" applyFill="1" applyBorder="1" applyAlignment="1">
      <alignment horizontal="center"/>
    </xf>
    <xf numFmtId="0" fontId="7" fillId="7" borderId="40" xfId="11" applyFont="1" applyFill="1" applyBorder="1" applyAlignment="1" applyProtection="1">
      <alignment horizontal="left"/>
      <protection locked="0"/>
    </xf>
    <xf numFmtId="164" fontId="7" fillId="8" borderId="45" xfId="11" applyNumberFormat="1" applyFont="1" applyFill="1" applyBorder="1" applyAlignment="1">
      <alignment horizontal="right"/>
    </xf>
    <xf numFmtId="6" fontId="7" fillId="6" borderId="22" xfId="11" quotePrefix="1" applyNumberFormat="1" applyFont="1" applyFill="1" applyBorder="1" applyAlignment="1">
      <alignment horizontal="center"/>
    </xf>
    <xf numFmtId="0" fontId="7" fillId="0" borderId="18" xfId="11" applyFont="1" applyBorder="1"/>
    <xf numFmtId="0" fontId="7" fillId="0" borderId="22" xfId="11" quotePrefix="1" applyFont="1" applyBorder="1" applyAlignment="1">
      <alignment horizontal="center"/>
    </xf>
    <xf numFmtId="0" fontId="7" fillId="6" borderId="35" xfId="1" applyFont="1" applyFill="1" applyBorder="1"/>
    <xf numFmtId="0" fontId="4" fillId="0" borderId="0" xfId="11" applyFont="1"/>
    <xf numFmtId="0" fontId="26" fillId="0" borderId="0" xfId="1" applyFont="1"/>
    <xf numFmtId="0" fontId="26" fillId="0" borderId="0" xfId="11" applyFont="1"/>
    <xf numFmtId="0" fontId="7" fillId="7" borderId="32" xfId="1" applyFont="1" applyFill="1" applyBorder="1" applyAlignment="1" applyProtection="1">
      <alignment horizontal="left"/>
      <protection locked="0"/>
    </xf>
    <xf numFmtId="0" fontId="7" fillId="7" borderId="9" xfId="1" applyFont="1" applyFill="1" applyBorder="1" applyAlignment="1" applyProtection="1">
      <alignment horizontal="left"/>
      <protection locked="0"/>
    </xf>
    <xf numFmtId="0" fontId="7" fillId="7" borderId="33" xfId="1" applyFont="1" applyFill="1" applyBorder="1" applyAlignment="1" applyProtection="1">
      <alignment horizontal="left"/>
      <protection locked="0"/>
    </xf>
    <xf numFmtId="0" fontId="7" fillId="7" borderId="44" xfId="1" applyFont="1" applyFill="1" applyBorder="1" applyAlignment="1" applyProtection="1">
      <alignment horizontal="left"/>
      <protection locked="0"/>
    </xf>
    <xf numFmtId="0" fontId="7" fillId="7" borderId="41" xfId="1" applyFont="1" applyFill="1" applyBorder="1" applyAlignment="1" applyProtection="1">
      <alignment horizontal="left"/>
      <protection locked="0"/>
    </xf>
    <xf numFmtId="0" fontId="7" fillId="7" borderId="123" xfId="1" applyFont="1" applyFill="1" applyBorder="1" applyAlignment="1" applyProtection="1">
      <alignment horizontal="left"/>
      <protection locked="0"/>
    </xf>
    <xf numFmtId="0" fontId="7" fillId="7" borderId="73" xfId="1" applyFont="1" applyFill="1" applyBorder="1" applyAlignment="1" applyProtection="1">
      <alignment horizontal="left"/>
      <protection locked="0"/>
    </xf>
    <xf numFmtId="0" fontId="7" fillId="5" borderId="73" xfId="1" applyFont="1" applyFill="1" applyBorder="1" applyAlignment="1" applyProtection="1">
      <alignment horizontal="left"/>
      <protection locked="0"/>
    </xf>
    <xf numFmtId="0" fontId="7" fillId="7" borderId="40" xfId="12" applyFont="1" applyFill="1" applyBorder="1" applyAlignment="1" applyProtection="1">
      <alignment horizontal="left"/>
      <protection locked="0"/>
    </xf>
    <xf numFmtId="0" fontId="27" fillId="0" borderId="0" xfId="1" applyFont="1"/>
    <xf numFmtId="0" fontId="28" fillId="0" borderId="0" xfId="1" applyFont="1"/>
    <xf numFmtId="0" fontId="7" fillId="5" borderId="161" xfId="1" applyFont="1" applyFill="1" applyBorder="1" applyAlignment="1" applyProtection="1">
      <alignment horizontal="left"/>
      <protection locked="0"/>
    </xf>
    <xf numFmtId="0" fontId="7" fillId="5" borderId="35" xfId="1" applyFont="1" applyFill="1" applyBorder="1" applyAlignment="1" applyProtection="1">
      <alignment horizontal="left"/>
      <protection locked="0"/>
    </xf>
    <xf numFmtId="0" fontId="26" fillId="0" borderId="0" xfId="1" quotePrefix="1" applyFont="1" applyAlignment="1">
      <alignment horizontal="center"/>
    </xf>
    <xf numFmtId="165" fontId="28" fillId="0" borderId="0" xfId="1" applyNumberFormat="1" applyFont="1"/>
    <xf numFmtId="1" fontId="28" fillId="0" borderId="0" xfId="1" applyNumberFormat="1" applyFont="1"/>
    <xf numFmtId="165" fontId="4" fillId="0" borderId="0" xfId="11" applyNumberFormat="1" applyFont="1"/>
    <xf numFmtId="166" fontId="4" fillId="0" borderId="0" xfId="11" applyNumberFormat="1" applyFont="1"/>
    <xf numFmtId="0" fontId="7" fillId="5" borderId="49" xfId="1" applyFont="1" applyFill="1" applyBorder="1" applyAlignment="1" applyProtection="1">
      <alignment horizontal="left"/>
      <protection locked="0"/>
    </xf>
    <xf numFmtId="164" fontId="0" fillId="0" borderId="0" xfId="1" applyNumberFormat="1" applyFont="1"/>
    <xf numFmtId="0" fontId="10" fillId="0" borderId="0" xfId="5" applyFont="1"/>
    <xf numFmtId="0" fontId="7" fillId="0" borderId="58" xfId="12" applyFont="1" applyBorder="1" applyProtection="1">
      <protection locked="0"/>
    </xf>
    <xf numFmtId="0" fontId="7" fillId="0" borderId="47" xfId="12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56" xfId="0" applyFont="1" applyBorder="1" applyProtection="1">
      <protection locked="0"/>
    </xf>
    <xf numFmtId="0" fontId="7" fillId="0" borderId="66" xfId="12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6" xfId="12" applyFont="1" applyBorder="1" applyProtection="1">
      <protection locked="0"/>
    </xf>
    <xf numFmtId="0" fontId="7" fillId="0" borderId="60" xfId="12" applyFont="1" applyBorder="1" applyProtection="1">
      <protection locked="0"/>
    </xf>
    <xf numFmtId="0" fontId="7" fillId="0" borderId="61" xfId="12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8" fillId="2" borderId="3" xfId="1" applyFont="1" applyFill="1" applyBorder="1"/>
    <xf numFmtId="0" fontId="29" fillId="0" borderId="0" xfId="1" applyFont="1"/>
    <xf numFmtId="1" fontId="30" fillId="7" borderId="45" xfId="1" applyNumberFormat="1" applyFont="1" applyFill="1" applyBorder="1" applyAlignment="1" applyProtection="1">
      <alignment horizontal="right"/>
      <protection locked="0"/>
    </xf>
    <xf numFmtId="1" fontId="30" fillId="7" borderId="48" xfId="1" applyNumberFormat="1" applyFont="1" applyFill="1" applyBorder="1" applyAlignment="1" applyProtection="1">
      <alignment horizontal="right"/>
      <protection locked="0"/>
    </xf>
    <xf numFmtId="165" fontId="0" fillId="5" borderId="49" xfId="1" applyNumberFormat="1" applyFont="1" applyFill="1" applyBorder="1" applyAlignment="1" applyProtection="1">
      <alignment horizontal="right"/>
      <protection locked="0"/>
    </xf>
    <xf numFmtId="165" fontId="0" fillId="5" borderId="50" xfId="1" applyNumberFormat="1" applyFont="1" applyFill="1" applyBorder="1" applyAlignment="1" applyProtection="1">
      <alignment horizontal="right"/>
      <protection locked="0"/>
    </xf>
    <xf numFmtId="0" fontId="7" fillId="7" borderId="78" xfId="1" applyFont="1" applyFill="1" applyBorder="1" applyAlignment="1" applyProtection="1">
      <alignment horizontal="left"/>
      <protection locked="0"/>
    </xf>
    <xf numFmtId="0" fontId="7" fillId="7" borderId="122" xfId="1" applyFont="1" applyFill="1" applyBorder="1" applyAlignment="1" applyProtection="1">
      <alignment horizontal="left"/>
      <protection locked="0"/>
    </xf>
    <xf numFmtId="0" fontId="7" fillId="7" borderId="34" xfId="1" applyFont="1" applyFill="1" applyBorder="1" applyAlignment="1" applyProtection="1">
      <alignment horizontal="left"/>
      <protection locked="0"/>
    </xf>
    <xf numFmtId="0" fontId="0" fillId="0" borderId="0" xfId="14" applyFont="1"/>
    <xf numFmtId="0" fontId="7" fillId="0" borderId="0" xfId="14" applyFont="1"/>
    <xf numFmtId="0" fontId="7" fillId="7" borderId="44" xfId="14" applyFont="1" applyFill="1" applyBorder="1" applyAlignment="1" applyProtection="1">
      <alignment horizontal="left"/>
      <protection locked="0"/>
    </xf>
    <xf numFmtId="0" fontId="7" fillId="7" borderId="90" xfId="14" applyFont="1" applyFill="1" applyBorder="1" applyAlignment="1" applyProtection="1">
      <alignment horizontal="left"/>
      <protection locked="0"/>
    </xf>
    <xf numFmtId="165" fontId="7" fillId="7" borderId="34" xfId="14" applyNumberFormat="1" applyFont="1" applyFill="1" applyBorder="1" applyAlignment="1" applyProtection="1">
      <alignment horizontal="left"/>
      <protection locked="0"/>
    </xf>
    <xf numFmtId="165" fontId="7" fillId="7" borderId="39" xfId="14" applyNumberFormat="1" applyFont="1" applyFill="1" applyBorder="1" applyAlignment="1" applyProtection="1">
      <alignment horizontal="left"/>
      <protection locked="0"/>
    </xf>
    <xf numFmtId="165" fontId="7" fillId="7" borderId="57" xfId="14" applyNumberFormat="1" applyFont="1" applyFill="1" applyBorder="1" applyAlignment="1" applyProtection="1">
      <alignment horizontal="left"/>
      <protection locked="0"/>
    </xf>
    <xf numFmtId="0" fontId="4" fillId="0" borderId="0" xfId="12"/>
    <xf numFmtId="0" fontId="7" fillId="0" borderId="0" xfId="12" applyFont="1"/>
    <xf numFmtId="0" fontId="7" fillId="7" borderId="30" xfId="12" applyFont="1" applyFill="1" applyBorder="1" applyAlignment="1" applyProtection="1">
      <alignment horizontal="right"/>
      <protection locked="0"/>
    </xf>
    <xf numFmtId="0" fontId="7" fillId="7" borderId="29" xfId="12" applyFont="1" applyFill="1" applyBorder="1" applyAlignment="1" applyProtection="1">
      <alignment horizontal="right"/>
      <protection locked="0"/>
    </xf>
    <xf numFmtId="0" fontId="7" fillId="7" borderId="28" xfId="12" applyFont="1" applyFill="1" applyBorder="1" applyAlignment="1" applyProtection="1">
      <alignment horizontal="right"/>
      <protection locked="0"/>
    </xf>
    <xf numFmtId="0" fontId="7" fillId="0" borderId="60" xfId="12" applyFont="1" applyBorder="1"/>
    <xf numFmtId="0" fontId="7" fillId="7" borderId="155" xfId="12" applyFont="1" applyFill="1" applyBorder="1" applyAlignment="1" applyProtection="1">
      <alignment horizontal="right"/>
      <protection locked="0"/>
    </xf>
    <xf numFmtId="0" fontId="7" fillId="0" borderId="66" xfId="12" applyFont="1" applyBorder="1"/>
    <xf numFmtId="0" fontId="7" fillId="7" borderId="157" xfId="12" applyFont="1" applyFill="1" applyBorder="1" applyAlignment="1" applyProtection="1">
      <alignment horizontal="right"/>
      <protection locked="0"/>
    </xf>
    <xf numFmtId="165" fontId="7" fillId="7" borderId="102" xfId="12" applyNumberFormat="1" applyFont="1" applyFill="1" applyBorder="1" applyAlignment="1" applyProtection="1">
      <alignment horizontal="right"/>
      <protection locked="0"/>
    </xf>
    <xf numFmtId="165" fontId="7" fillId="7" borderId="131" xfId="12" applyNumberFormat="1" applyFont="1" applyFill="1" applyBorder="1" applyAlignment="1" applyProtection="1">
      <alignment horizontal="right"/>
      <protection locked="0"/>
    </xf>
    <xf numFmtId="165" fontId="7" fillId="7" borderId="28" xfId="12" applyNumberFormat="1" applyFont="1" applyFill="1" applyBorder="1" applyAlignment="1" applyProtection="1">
      <alignment horizontal="right"/>
      <protection locked="0"/>
    </xf>
    <xf numFmtId="0" fontId="7" fillId="5" borderId="124" xfId="14" applyFont="1" applyFill="1" applyBorder="1" applyAlignment="1" applyProtection="1">
      <alignment horizontal="left"/>
      <protection locked="0"/>
    </xf>
    <xf numFmtId="0" fontId="7" fillId="5" borderId="111" xfId="14" applyFont="1" applyFill="1" applyBorder="1" applyAlignment="1" applyProtection="1">
      <alignment horizontal="left"/>
      <protection locked="0"/>
    </xf>
    <xf numFmtId="0" fontId="7" fillId="5" borderId="83" xfId="14" applyFont="1" applyFill="1" applyBorder="1" applyAlignment="1" applyProtection="1">
      <alignment horizontal="left"/>
      <protection locked="0"/>
    </xf>
    <xf numFmtId="1" fontId="7" fillId="5" borderId="54" xfId="14" applyNumberFormat="1" applyFont="1" applyFill="1" applyBorder="1" applyAlignment="1" applyProtection="1">
      <alignment horizontal="right"/>
      <protection locked="0"/>
    </xf>
    <xf numFmtId="1" fontId="7" fillId="5" borderId="55" xfId="14" applyNumberFormat="1" applyFont="1" applyFill="1" applyBorder="1" applyAlignment="1" applyProtection="1">
      <alignment horizontal="right"/>
      <protection locked="0"/>
    </xf>
    <xf numFmtId="1" fontId="7" fillId="5" borderId="45" xfId="14" applyNumberFormat="1" applyFont="1" applyFill="1" applyBorder="1" applyAlignment="1" applyProtection="1">
      <alignment horizontal="right"/>
      <protection locked="0"/>
    </xf>
    <xf numFmtId="0" fontId="7" fillId="5" borderId="160" xfId="14" applyFont="1" applyFill="1" applyBorder="1" applyAlignment="1" applyProtection="1">
      <alignment horizontal="right"/>
      <protection locked="0"/>
    </xf>
    <xf numFmtId="164" fontId="7" fillId="5" borderId="143" xfId="14" applyNumberFormat="1" applyFont="1" applyFill="1" applyBorder="1" applyAlignment="1" applyProtection="1">
      <alignment horizontal="right"/>
      <protection locked="0"/>
    </xf>
    <xf numFmtId="164" fontId="7" fillId="5" borderId="93" xfId="14" applyNumberFormat="1" applyFont="1" applyFill="1" applyBorder="1" applyAlignment="1" applyProtection="1">
      <alignment horizontal="right"/>
      <protection locked="0"/>
    </xf>
    <xf numFmtId="0" fontId="7" fillId="7" borderId="64" xfId="14" applyFont="1" applyFill="1" applyBorder="1" applyAlignment="1" applyProtection="1">
      <alignment horizontal="left"/>
      <protection locked="0"/>
    </xf>
    <xf numFmtId="1" fontId="7" fillId="7" borderId="45" xfId="14" applyNumberFormat="1" applyFont="1" applyFill="1" applyBorder="1" applyAlignment="1" applyProtection="1">
      <alignment horizontal="right"/>
      <protection locked="0"/>
    </xf>
    <xf numFmtId="164" fontId="7" fillId="7" borderId="62" xfId="14" applyNumberFormat="1" applyFont="1" applyFill="1" applyBorder="1" applyAlignment="1" applyProtection="1">
      <alignment horizontal="right"/>
      <protection locked="0"/>
    </xf>
    <xf numFmtId="0" fontId="7" fillId="7" borderId="118" xfId="14" applyFont="1" applyFill="1" applyBorder="1" applyAlignment="1" applyProtection="1">
      <alignment horizontal="left"/>
      <protection locked="0"/>
    </xf>
    <xf numFmtId="0" fontId="4" fillId="5" borderId="50" xfId="14" applyFill="1" applyBorder="1" applyAlignment="1" applyProtection="1">
      <alignment horizontal="left"/>
      <protection locked="0"/>
    </xf>
    <xf numFmtId="0" fontId="7" fillId="7" borderId="40" xfId="14" applyFont="1" applyFill="1" applyBorder="1" applyAlignment="1" applyProtection="1">
      <alignment horizontal="left"/>
      <protection locked="0"/>
    </xf>
    <xf numFmtId="165" fontId="4" fillId="5" borderId="55" xfId="14" applyNumberFormat="1" applyFill="1" applyBorder="1" applyAlignment="1" applyProtection="1">
      <alignment horizontal="right"/>
      <protection locked="0"/>
    </xf>
    <xf numFmtId="0" fontId="7" fillId="7" borderId="40" xfId="0" applyFont="1" applyFill="1" applyBorder="1" applyAlignment="1" applyProtection="1">
      <alignment horizontal="left"/>
      <protection locked="0"/>
    </xf>
    <xf numFmtId="0" fontId="7" fillId="0" borderId="0" xfId="0" applyFont="1"/>
    <xf numFmtId="0" fontId="31" fillId="0" borderId="0" xfId="0" applyFont="1"/>
    <xf numFmtId="0" fontId="31" fillId="7" borderId="102" xfId="0" applyFont="1" applyFill="1" applyBorder="1" applyProtection="1">
      <protection locked="0"/>
    </xf>
    <xf numFmtId="0" fontId="31" fillId="7" borderId="113" xfId="0" applyFont="1" applyFill="1" applyBorder="1" applyProtection="1">
      <protection locked="0"/>
    </xf>
    <xf numFmtId="0" fontId="31" fillId="7" borderId="46" xfId="0" applyFont="1" applyFill="1" applyBorder="1" applyProtection="1">
      <protection locked="0"/>
    </xf>
    <xf numFmtId="0" fontId="31" fillId="7" borderId="36" xfId="0" applyFont="1" applyFill="1" applyBorder="1" applyProtection="1">
      <protection locked="0"/>
    </xf>
    <xf numFmtId="0" fontId="31" fillId="7" borderId="131" xfId="0" applyFont="1" applyFill="1" applyBorder="1" applyProtection="1">
      <protection locked="0"/>
    </xf>
    <xf numFmtId="0" fontId="31" fillId="7" borderId="173" xfId="0" applyFont="1" applyFill="1" applyBorder="1" applyProtection="1">
      <protection locked="0"/>
    </xf>
    <xf numFmtId="0" fontId="31" fillId="7" borderId="29" xfId="0" applyFont="1" applyFill="1" applyBorder="1" applyProtection="1">
      <protection locked="0"/>
    </xf>
    <xf numFmtId="0" fontId="31" fillId="7" borderId="96" xfId="0" applyFont="1" applyFill="1" applyBorder="1" applyProtection="1">
      <protection locked="0"/>
    </xf>
    <xf numFmtId="0" fontId="31" fillId="7" borderId="9" xfId="0" applyFont="1" applyFill="1" applyBorder="1" applyProtection="1">
      <protection locked="0"/>
    </xf>
    <xf numFmtId="0" fontId="31" fillId="7" borderId="104" xfId="0" applyFont="1" applyFill="1" applyBorder="1" applyProtection="1">
      <protection locked="0"/>
    </xf>
    <xf numFmtId="0" fontId="31" fillId="7" borderId="37" xfId="0" applyFont="1" applyFill="1" applyBorder="1" applyProtection="1">
      <protection locked="0"/>
    </xf>
    <xf numFmtId="0" fontId="31" fillId="7" borderId="99" xfId="0" applyFont="1" applyFill="1" applyBorder="1" applyProtection="1">
      <protection locked="0"/>
    </xf>
    <xf numFmtId="0" fontId="31" fillId="7" borderId="106" xfId="0" applyFont="1" applyFill="1" applyBorder="1" applyProtection="1">
      <protection locked="0"/>
    </xf>
    <xf numFmtId="0" fontId="31" fillId="7" borderId="30" xfId="0" applyFont="1" applyFill="1" applyBorder="1" applyProtection="1">
      <protection locked="0"/>
    </xf>
    <xf numFmtId="0" fontId="31" fillId="7" borderId="103" xfId="0" applyFont="1" applyFill="1" applyBorder="1" applyProtection="1">
      <protection locked="0"/>
    </xf>
    <xf numFmtId="0" fontId="31" fillId="7" borderId="31" xfId="0" applyFont="1" applyFill="1" applyBorder="1" applyProtection="1">
      <protection locked="0"/>
    </xf>
    <xf numFmtId="0" fontId="31" fillId="7" borderId="107" xfId="0" applyFont="1" applyFill="1" applyBorder="1" applyProtection="1">
      <protection locked="0"/>
    </xf>
    <xf numFmtId="0" fontId="31" fillId="7" borderId="38" xfId="0" applyFont="1" applyFill="1" applyBorder="1" applyProtection="1">
      <protection locked="0"/>
    </xf>
    <xf numFmtId="0" fontId="31" fillId="7" borderId="18" xfId="0" applyFont="1" applyFill="1" applyBorder="1" applyProtection="1">
      <protection locked="0"/>
    </xf>
    <xf numFmtId="0" fontId="31" fillId="7" borderId="174" xfId="0" applyFont="1" applyFill="1" applyBorder="1" applyProtection="1">
      <protection locked="0"/>
    </xf>
    <xf numFmtId="0" fontId="31" fillId="7" borderId="105" xfId="0" applyFont="1" applyFill="1" applyBorder="1" applyProtection="1">
      <protection locked="0"/>
    </xf>
    <xf numFmtId="0" fontId="31" fillId="7" borderId="95" xfId="0" applyFont="1" applyFill="1" applyBorder="1" applyProtection="1">
      <protection locked="0"/>
    </xf>
    <xf numFmtId="0" fontId="31" fillId="7" borderId="119" xfId="0" applyFont="1" applyFill="1" applyBorder="1" applyProtection="1">
      <protection locked="0"/>
    </xf>
    <xf numFmtId="0" fontId="31" fillId="7" borderId="134" xfId="0" applyFont="1" applyFill="1" applyBorder="1" applyProtection="1">
      <protection locked="0"/>
    </xf>
    <xf numFmtId="0" fontId="31" fillId="7" borderId="114" xfId="0" applyFont="1" applyFill="1" applyBorder="1" applyProtection="1">
      <protection locked="0"/>
    </xf>
    <xf numFmtId="0" fontId="31" fillId="7" borderId="133" xfId="0" applyFont="1" applyFill="1" applyBorder="1" applyProtection="1">
      <protection locked="0"/>
    </xf>
    <xf numFmtId="0" fontId="31" fillId="7" borderId="33" xfId="0" applyFont="1" applyFill="1" applyBorder="1" applyProtection="1">
      <protection locked="0"/>
    </xf>
    <xf numFmtId="0" fontId="31" fillId="7" borderId="4" xfId="0" applyFont="1" applyFill="1" applyBorder="1" applyProtection="1">
      <protection locked="0"/>
    </xf>
    <xf numFmtId="0" fontId="31" fillId="7" borderId="34" xfId="0" applyFont="1" applyFill="1" applyBorder="1" applyProtection="1">
      <protection locked="0"/>
    </xf>
    <xf numFmtId="43" fontId="31" fillId="0" borderId="0" xfId="15" applyFont="1" applyProtection="1"/>
    <xf numFmtId="0" fontId="31" fillId="7" borderId="32" xfId="0" applyFont="1" applyFill="1" applyBorder="1" applyProtection="1">
      <protection locked="0"/>
    </xf>
    <xf numFmtId="0" fontId="31" fillId="7" borderId="108" xfId="0" applyFont="1" applyFill="1" applyBorder="1" applyProtection="1">
      <protection locked="0"/>
    </xf>
    <xf numFmtId="0" fontId="31" fillId="7" borderId="44" xfId="0" applyFont="1" applyFill="1" applyBorder="1" applyProtection="1">
      <protection locked="0"/>
    </xf>
    <xf numFmtId="165" fontId="31" fillId="7" borderId="45" xfId="0" applyNumberFormat="1" applyFont="1" applyFill="1" applyBorder="1" applyAlignment="1" applyProtection="1">
      <alignment horizontal="right"/>
      <protection locked="0"/>
    </xf>
    <xf numFmtId="1" fontId="7" fillId="5" borderId="54" xfId="0" applyNumberFormat="1" applyFont="1" applyFill="1" applyBorder="1" applyAlignment="1" applyProtection="1">
      <alignment horizontal="right"/>
      <protection locked="0"/>
    </xf>
    <xf numFmtId="3" fontId="7" fillId="5" borderId="54" xfId="0" applyNumberFormat="1" applyFont="1" applyFill="1" applyBorder="1" applyAlignment="1" applyProtection="1">
      <alignment horizontal="right"/>
      <protection locked="0"/>
    </xf>
    <xf numFmtId="1" fontId="7" fillId="5" borderId="55" xfId="0" applyNumberFormat="1" applyFont="1" applyFill="1" applyBorder="1" applyAlignment="1" applyProtection="1">
      <alignment horizontal="right"/>
      <protection locked="0"/>
    </xf>
    <xf numFmtId="164" fontId="31" fillId="7" borderId="45" xfId="0" applyNumberFormat="1" applyFont="1" applyFill="1" applyBorder="1" applyAlignment="1" applyProtection="1">
      <alignment horizontal="center"/>
      <protection locked="0"/>
    </xf>
    <xf numFmtId="0" fontId="31" fillId="7" borderId="120" xfId="0" applyFont="1" applyFill="1" applyBorder="1" applyAlignment="1" applyProtection="1">
      <alignment horizontal="center"/>
      <protection locked="0"/>
    </xf>
    <xf numFmtId="0" fontId="31" fillId="7" borderId="40" xfId="0" applyFont="1" applyFill="1" applyBorder="1" applyAlignment="1" applyProtection="1">
      <alignment horizontal="center"/>
      <protection locked="0"/>
    </xf>
    <xf numFmtId="164" fontId="7" fillId="5" borderId="54" xfId="0" applyNumberFormat="1" applyFont="1" applyFill="1" applyBorder="1" applyAlignment="1" applyProtection="1">
      <alignment horizontal="center"/>
      <protection locked="0"/>
    </xf>
    <xf numFmtId="0" fontId="7" fillId="5" borderId="117" xfId="0" applyFont="1" applyFill="1" applyBorder="1" applyAlignment="1" applyProtection="1">
      <alignment horizontal="center"/>
      <protection locked="0"/>
    </xf>
    <xf numFmtId="0" fontId="7" fillId="5" borderId="41" xfId="0" applyFont="1" applyFill="1" applyBorder="1" applyAlignment="1" applyProtection="1">
      <alignment horizontal="center"/>
      <protection locked="0"/>
    </xf>
    <xf numFmtId="165" fontId="7" fillId="5" borderId="41" xfId="0" applyNumberFormat="1" applyFont="1" applyFill="1" applyBorder="1" applyAlignment="1" applyProtection="1">
      <alignment horizontal="center"/>
      <protection locked="0"/>
    </xf>
    <xf numFmtId="164" fontId="7" fillId="5" borderId="55" xfId="0" applyNumberFormat="1" applyFont="1" applyFill="1" applyBorder="1" applyAlignment="1" applyProtection="1">
      <alignment horizontal="center"/>
      <protection locked="0"/>
    </xf>
    <xf numFmtId="0" fontId="7" fillId="5" borderId="82" xfId="0" applyFont="1" applyFill="1" applyBorder="1" applyAlignment="1" applyProtection="1">
      <alignment horizontal="center"/>
      <protection locked="0"/>
    </xf>
    <xf numFmtId="0" fontId="7" fillId="5" borderId="50" xfId="0" applyFont="1" applyFill="1" applyBorder="1" applyAlignment="1" applyProtection="1">
      <alignment horizontal="center"/>
      <protection locked="0"/>
    </xf>
    <xf numFmtId="168" fontId="31" fillId="7" borderId="28" xfId="15" applyNumberFormat="1" applyFont="1" applyFill="1" applyBorder="1" applyProtection="1">
      <protection locked="0"/>
    </xf>
    <xf numFmtId="168" fontId="31" fillId="7" borderId="29" xfId="15" applyNumberFormat="1" applyFont="1" applyFill="1" applyBorder="1" applyProtection="1">
      <protection locked="0"/>
    </xf>
    <xf numFmtId="0" fontId="31" fillId="7" borderId="28" xfId="0" applyFont="1" applyFill="1" applyBorder="1" applyProtection="1">
      <protection locked="0"/>
    </xf>
    <xf numFmtId="169" fontId="31" fillId="7" borderId="54" xfId="0" applyNumberFormat="1" applyFont="1" applyFill="1" applyBorder="1" applyProtection="1">
      <protection locked="0"/>
    </xf>
    <xf numFmtId="169" fontId="31" fillId="5" borderId="54" xfId="0" applyNumberFormat="1" applyFont="1" applyFill="1" applyBorder="1" applyProtection="1">
      <protection locked="0"/>
    </xf>
    <xf numFmtId="169" fontId="31" fillId="7" borderId="51" xfId="0" applyNumberFormat="1" applyFont="1" applyFill="1" applyBorder="1" applyProtection="1">
      <protection locked="0"/>
    </xf>
    <xf numFmtId="9" fontId="31" fillId="0" borderId="0" xfId="16" applyFont="1" applyProtection="1"/>
    <xf numFmtId="165" fontId="31" fillId="0" borderId="0" xfId="0" applyNumberFormat="1" applyFont="1"/>
    <xf numFmtId="0" fontId="30" fillId="0" borderId="0" xfId="0" applyFont="1"/>
    <xf numFmtId="167" fontId="31" fillId="7" borderId="30" xfId="0" applyNumberFormat="1" applyFont="1" applyFill="1" applyBorder="1" applyProtection="1">
      <protection locked="0"/>
    </xf>
    <xf numFmtId="0" fontId="31" fillId="5" borderId="33" xfId="0" applyFont="1" applyFill="1" applyBorder="1" applyProtection="1">
      <protection locked="0"/>
    </xf>
    <xf numFmtId="0" fontId="31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1" fillId="7" borderId="130" xfId="0" applyFont="1" applyFill="1" applyBorder="1" applyProtection="1">
      <protection locked="0"/>
    </xf>
    <xf numFmtId="0" fontId="31" fillId="7" borderId="41" xfId="0" applyFont="1" applyFill="1" applyBorder="1" applyProtection="1">
      <protection locked="0"/>
    </xf>
    <xf numFmtId="0" fontId="31" fillId="7" borderId="125" xfId="0" applyFont="1" applyFill="1" applyBorder="1" applyProtection="1">
      <protection locked="0"/>
    </xf>
    <xf numFmtId="0" fontId="31" fillId="7" borderId="41" xfId="0" applyFont="1" applyFill="1" applyBorder="1" applyAlignment="1" applyProtection="1">
      <alignment horizontal="left"/>
      <protection locked="0"/>
    </xf>
    <xf numFmtId="0" fontId="31" fillId="7" borderId="90" xfId="0" applyFont="1" applyFill="1" applyBorder="1" applyAlignment="1" applyProtection="1">
      <alignment horizontal="left"/>
      <protection locked="0"/>
    </xf>
    <xf numFmtId="0" fontId="31" fillId="7" borderId="34" xfId="0" applyFont="1" applyFill="1" applyBorder="1" applyAlignment="1" applyProtection="1">
      <alignment horizontal="left"/>
      <protection locked="0"/>
    </xf>
    <xf numFmtId="0" fontId="31" fillId="7" borderId="40" xfId="0" applyFont="1" applyFill="1" applyBorder="1" applyAlignment="1" applyProtection="1">
      <alignment horizontal="left"/>
      <protection locked="0"/>
    </xf>
    <xf numFmtId="0" fontId="7" fillId="5" borderId="41" xfId="0" applyFont="1" applyFill="1" applyBorder="1" applyAlignment="1" applyProtection="1">
      <alignment horizontal="left"/>
      <protection locked="0"/>
    </xf>
    <xf numFmtId="0" fontId="7" fillId="5" borderId="50" xfId="0" applyFont="1" applyFill="1" applyBorder="1" applyAlignment="1" applyProtection="1">
      <alignment horizontal="left"/>
      <protection locked="0"/>
    </xf>
    <xf numFmtId="1" fontId="7" fillId="7" borderId="137" xfId="14" applyNumberFormat="1" applyFont="1" applyFill="1" applyBorder="1" applyAlignment="1" applyProtection="1">
      <alignment horizontal="right"/>
      <protection locked="0"/>
    </xf>
    <xf numFmtId="0" fontId="7" fillId="7" borderId="35" xfId="1" applyFont="1" applyFill="1" applyBorder="1" applyAlignment="1" applyProtection="1">
      <alignment horizontal="left"/>
      <protection locked="0"/>
    </xf>
    <xf numFmtId="0" fontId="7" fillId="7" borderId="41" xfId="14" applyFont="1" applyFill="1" applyBorder="1" applyAlignment="1" applyProtection="1">
      <alignment horizontal="left"/>
      <protection locked="0"/>
    </xf>
    <xf numFmtId="0" fontId="7" fillId="7" borderId="106" xfId="14" applyFont="1" applyFill="1" applyBorder="1" applyAlignment="1" applyProtection="1">
      <alignment horizontal="left"/>
      <protection locked="0"/>
    </xf>
    <xf numFmtId="0" fontId="7" fillId="7" borderId="35" xfId="14" applyFont="1" applyFill="1" applyBorder="1" applyAlignment="1" applyProtection="1">
      <alignment horizontal="left"/>
      <protection locked="0"/>
    </xf>
    <xf numFmtId="0" fontId="7" fillId="7" borderId="116" xfId="14" applyFont="1" applyFill="1" applyBorder="1" applyAlignment="1" applyProtection="1">
      <alignment horizontal="left"/>
      <protection locked="0"/>
    </xf>
    <xf numFmtId="165" fontId="7" fillId="7" borderId="35" xfId="14" applyNumberFormat="1" applyFont="1" applyFill="1" applyBorder="1" applyAlignment="1" applyProtection="1">
      <alignment horizontal="right"/>
      <protection locked="0"/>
    </xf>
    <xf numFmtId="1" fontId="7" fillId="7" borderId="54" xfId="14" applyNumberFormat="1" applyFont="1" applyFill="1" applyBorder="1" applyAlignment="1" applyProtection="1">
      <alignment horizontal="right"/>
      <protection locked="0"/>
    </xf>
    <xf numFmtId="1" fontId="7" fillId="9" borderId="55" xfId="14" applyNumberFormat="1" applyFont="1" applyFill="1" applyBorder="1" applyAlignment="1" applyProtection="1">
      <alignment horizontal="right"/>
      <protection locked="0"/>
    </xf>
    <xf numFmtId="1" fontId="7" fillId="7" borderId="35" xfId="14" applyNumberFormat="1" applyFont="1" applyFill="1" applyBorder="1" applyAlignment="1" applyProtection="1">
      <alignment horizontal="right"/>
      <protection locked="0"/>
    </xf>
    <xf numFmtId="1" fontId="7" fillId="9" borderId="49" xfId="14" applyNumberFormat="1" applyFont="1" applyFill="1" applyBorder="1" applyAlignment="1" applyProtection="1">
      <alignment horizontal="right"/>
      <protection locked="0"/>
    </xf>
    <xf numFmtId="164" fontId="7" fillId="7" borderId="35" xfId="14" applyNumberFormat="1" applyFont="1" applyFill="1" applyBorder="1" applyAlignment="1" applyProtection="1">
      <alignment horizontal="right"/>
      <protection locked="0"/>
    </xf>
    <xf numFmtId="1" fontId="7" fillId="9" borderId="77" xfId="14" applyNumberFormat="1" applyFont="1" applyFill="1" applyBorder="1" applyAlignment="1" applyProtection="1">
      <alignment horizontal="right"/>
      <protection locked="0"/>
    </xf>
    <xf numFmtId="1" fontId="7" fillId="9" borderId="57" xfId="14" applyNumberFormat="1" applyFont="1" applyFill="1" applyBorder="1" applyAlignment="1" applyProtection="1">
      <alignment horizontal="right"/>
      <protection locked="0"/>
    </xf>
    <xf numFmtId="0" fontId="7" fillId="7" borderId="50" xfId="12" applyFont="1" applyFill="1" applyBorder="1" applyAlignment="1" applyProtection="1">
      <alignment horizontal="left"/>
      <protection locked="0"/>
    </xf>
    <xf numFmtId="0" fontId="7" fillId="7" borderId="41" xfId="12" applyFont="1" applyFill="1" applyBorder="1" applyAlignment="1" applyProtection="1">
      <alignment horizontal="left"/>
      <protection locked="0"/>
    </xf>
    <xf numFmtId="0" fontId="7" fillId="7" borderId="5" xfId="14" applyFont="1" applyFill="1" applyBorder="1" applyAlignment="1" applyProtection="1">
      <alignment horizontal="right"/>
      <protection locked="0"/>
    </xf>
    <xf numFmtId="2" fontId="7" fillId="7" borderId="4" xfId="12" applyNumberFormat="1" applyFont="1" applyFill="1" applyBorder="1" applyAlignment="1" applyProtection="1">
      <alignment horizontal="left"/>
      <protection locked="0"/>
    </xf>
    <xf numFmtId="165" fontId="7" fillId="7" borderId="30" xfId="12" applyNumberFormat="1" applyFont="1" applyFill="1" applyBorder="1" applyAlignment="1" applyProtection="1">
      <alignment horizontal="right"/>
      <protection locked="0"/>
    </xf>
    <xf numFmtId="165" fontId="7" fillId="7" borderId="18" xfId="12" applyNumberFormat="1" applyFont="1" applyFill="1" applyBorder="1" applyAlignment="1" applyProtection="1">
      <alignment horizontal="right"/>
      <protection locked="0"/>
    </xf>
    <xf numFmtId="165" fontId="7" fillId="7" borderId="103" xfId="12" applyNumberFormat="1" applyFont="1" applyFill="1" applyBorder="1" applyAlignment="1" applyProtection="1">
      <alignment horizontal="right"/>
      <protection locked="0"/>
    </xf>
    <xf numFmtId="168" fontId="31" fillId="7" borderId="45" xfId="15" applyNumberFormat="1" applyFont="1" applyFill="1" applyBorder="1" applyProtection="1">
      <protection locked="0"/>
    </xf>
    <xf numFmtId="0" fontId="31" fillId="7" borderId="40" xfId="0" applyFont="1" applyFill="1" applyBorder="1" applyProtection="1">
      <protection locked="0"/>
    </xf>
    <xf numFmtId="168" fontId="31" fillId="7" borderId="54" xfId="15" applyNumberFormat="1" applyFont="1" applyFill="1" applyBorder="1" applyProtection="1">
      <protection locked="0"/>
    </xf>
    <xf numFmtId="0" fontId="31" fillId="5" borderId="41" xfId="0" applyFont="1" applyFill="1" applyBorder="1" applyProtection="1">
      <protection locked="0"/>
    </xf>
    <xf numFmtId="0" fontId="31" fillId="7" borderId="55" xfId="0" applyFont="1" applyFill="1" applyBorder="1" applyProtection="1">
      <protection locked="0"/>
    </xf>
    <xf numFmtId="0" fontId="31" fillId="7" borderId="50" xfId="0" applyFont="1" applyFill="1" applyBorder="1" applyProtection="1">
      <protection locked="0"/>
    </xf>
    <xf numFmtId="0" fontId="31" fillId="7" borderId="120" xfId="0" applyFont="1" applyFill="1" applyBorder="1" applyProtection="1">
      <protection locked="0"/>
    </xf>
    <xf numFmtId="0" fontId="31" fillId="7" borderId="117" xfId="0" applyFont="1" applyFill="1" applyBorder="1" applyProtection="1">
      <protection locked="0"/>
    </xf>
    <xf numFmtId="0" fontId="31" fillId="5" borderId="117" xfId="0" applyFont="1" applyFill="1" applyBorder="1" applyProtection="1">
      <protection locked="0"/>
    </xf>
    <xf numFmtId="0" fontId="31" fillId="7" borderId="82" xfId="0" applyFont="1" applyFill="1" applyBorder="1" applyProtection="1">
      <protection locked="0"/>
    </xf>
    <xf numFmtId="164" fontId="31" fillId="7" borderId="55" xfId="0" applyNumberFormat="1" applyFont="1" applyFill="1" applyBorder="1" applyProtection="1">
      <protection locked="0"/>
    </xf>
    <xf numFmtId="0" fontId="7" fillId="7" borderId="69" xfId="1" applyFont="1" applyFill="1" applyBorder="1" applyAlignment="1" applyProtection="1">
      <alignment horizontal="left"/>
      <protection locked="0"/>
    </xf>
    <xf numFmtId="0" fontId="7" fillId="7" borderId="110" xfId="1" applyFont="1" applyFill="1" applyBorder="1" applyAlignment="1" applyProtection="1">
      <alignment horizontal="left"/>
      <protection locked="0"/>
    </xf>
    <xf numFmtId="0" fontId="7" fillId="7" borderId="111" xfId="1" applyFont="1" applyFill="1" applyBorder="1" applyAlignment="1" applyProtection="1">
      <alignment horizontal="left"/>
      <protection locked="0"/>
    </xf>
    <xf numFmtId="0" fontId="7" fillId="7" borderId="36" xfId="1" applyFont="1" applyFill="1" applyBorder="1" applyAlignment="1" applyProtection="1">
      <alignment horizontal="left"/>
      <protection locked="0"/>
    </xf>
    <xf numFmtId="0" fontId="7" fillId="7" borderId="37" xfId="1" applyFont="1" applyFill="1" applyBorder="1" applyAlignment="1" applyProtection="1">
      <alignment horizontal="left"/>
      <protection locked="0"/>
    </xf>
    <xf numFmtId="164" fontId="7" fillId="9" borderId="54" xfId="14" applyNumberFormat="1" applyFont="1" applyFill="1" applyBorder="1" applyAlignment="1" applyProtection="1">
      <alignment horizontal="right"/>
      <protection locked="0"/>
    </xf>
    <xf numFmtId="164" fontId="7" fillId="9" borderId="35" xfId="14" applyNumberFormat="1" applyFont="1" applyFill="1" applyBorder="1" applyAlignment="1" applyProtection="1">
      <alignment horizontal="right"/>
      <protection locked="0"/>
    </xf>
    <xf numFmtId="164" fontId="7" fillId="7" borderId="45" xfId="14" applyNumberFormat="1" applyFont="1" applyFill="1" applyBorder="1" applyAlignment="1" applyProtection="1">
      <alignment horizontal="right"/>
      <protection locked="0"/>
    </xf>
    <xf numFmtId="164" fontId="7" fillId="7" borderId="54" xfId="14" applyNumberFormat="1" applyFont="1" applyFill="1" applyBorder="1" applyAlignment="1" applyProtection="1">
      <alignment horizontal="right"/>
      <protection locked="0"/>
    </xf>
    <xf numFmtId="164" fontId="7" fillId="7" borderId="55" xfId="14" applyNumberFormat="1" applyFont="1" applyFill="1" applyBorder="1" applyAlignment="1" applyProtection="1">
      <alignment horizontal="right"/>
      <protection locked="0"/>
    </xf>
    <xf numFmtId="0" fontId="7" fillId="5" borderId="35" xfId="14" applyFont="1" applyFill="1" applyBorder="1" applyAlignment="1" applyProtection="1">
      <alignment horizontal="left"/>
      <protection locked="0"/>
    </xf>
    <xf numFmtId="0" fontId="7" fillId="5" borderId="48" xfId="14" applyFont="1" applyFill="1" applyBorder="1" applyAlignment="1" applyProtection="1">
      <alignment horizontal="left"/>
      <protection locked="0"/>
    </xf>
    <xf numFmtId="164" fontId="7" fillId="5" borderId="45" xfId="14" applyNumberFormat="1" applyFont="1" applyFill="1" applyBorder="1" applyAlignment="1" applyProtection="1">
      <alignment horizontal="right"/>
      <protection locked="0"/>
    </xf>
    <xf numFmtId="164" fontId="7" fillId="5" borderId="54" xfId="14" applyNumberFormat="1" applyFont="1" applyFill="1" applyBorder="1" applyAlignment="1" applyProtection="1">
      <alignment horizontal="right"/>
      <protection locked="0"/>
    </xf>
    <xf numFmtId="164" fontId="7" fillId="5" borderId="35" xfId="14" applyNumberFormat="1" applyFont="1" applyFill="1" applyBorder="1" applyAlignment="1" applyProtection="1">
      <alignment horizontal="right"/>
      <protection locked="0"/>
    </xf>
    <xf numFmtId="164" fontId="7" fillId="5" borderId="48" xfId="14" applyNumberFormat="1" applyFont="1" applyFill="1" applyBorder="1" applyAlignment="1" applyProtection="1">
      <alignment horizontal="right"/>
      <protection locked="0"/>
    </xf>
    <xf numFmtId="164" fontId="7" fillId="7" borderId="28" xfId="14" applyNumberFormat="1" applyFont="1" applyFill="1" applyBorder="1" applyAlignment="1" applyProtection="1">
      <alignment horizontal="right"/>
      <protection locked="0"/>
    </xf>
    <xf numFmtId="164" fontId="7" fillId="7" borderId="29" xfId="14" applyNumberFormat="1" applyFont="1" applyFill="1" applyBorder="1" applyAlignment="1" applyProtection="1">
      <alignment horizontal="right"/>
      <protection locked="0"/>
    </xf>
    <xf numFmtId="164" fontId="7" fillId="7" borderId="102" xfId="14" applyNumberFormat="1" applyFont="1" applyFill="1" applyBorder="1" applyAlignment="1" applyProtection="1">
      <alignment horizontal="right"/>
      <protection locked="0"/>
    </xf>
    <xf numFmtId="164" fontId="7" fillId="7" borderId="96" xfId="14" applyNumberFormat="1" applyFont="1" applyFill="1" applyBorder="1" applyAlignment="1" applyProtection="1">
      <alignment horizontal="right"/>
      <protection locked="0"/>
    </xf>
    <xf numFmtId="164" fontId="7" fillId="7" borderId="22" xfId="14" applyNumberFormat="1" applyFont="1" applyFill="1" applyBorder="1" applyAlignment="1" applyProtection="1">
      <alignment horizontal="right"/>
      <protection locked="0"/>
    </xf>
    <xf numFmtId="164" fontId="7" fillId="7" borderId="5" xfId="14" applyNumberFormat="1" applyFont="1" applyFill="1" applyBorder="1" applyAlignment="1" applyProtection="1">
      <alignment horizontal="right"/>
      <protection locked="0"/>
    </xf>
    <xf numFmtId="164" fontId="7" fillId="7" borderId="20" xfId="14" applyNumberFormat="1" applyFont="1" applyFill="1" applyBorder="1" applyAlignment="1" applyProtection="1">
      <alignment horizontal="right"/>
      <protection locked="0"/>
    </xf>
    <xf numFmtId="164" fontId="7" fillId="7" borderId="108" xfId="14" applyNumberFormat="1" applyFont="1" applyFill="1" applyBorder="1" applyAlignment="1" applyProtection="1">
      <alignment horizontal="right"/>
      <protection locked="0"/>
    </xf>
    <xf numFmtId="164" fontId="7" fillId="7" borderId="97" xfId="14" applyNumberFormat="1" applyFont="1" applyFill="1" applyBorder="1" applyAlignment="1" applyProtection="1">
      <alignment horizontal="right"/>
      <protection locked="0"/>
    </xf>
    <xf numFmtId="164" fontId="7" fillId="7" borderId="2" xfId="14" applyNumberFormat="1" applyFont="1" applyFill="1" applyBorder="1" applyAlignment="1" applyProtection="1">
      <alignment horizontal="right"/>
      <protection locked="0"/>
    </xf>
    <xf numFmtId="164" fontId="7" fillId="7" borderId="30" xfId="14" applyNumberFormat="1" applyFont="1" applyFill="1" applyBorder="1" applyAlignment="1" applyProtection="1">
      <alignment horizontal="right"/>
      <protection locked="0"/>
    </xf>
    <xf numFmtId="164" fontId="7" fillId="7" borderId="103" xfId="14" applyNumberFormat="1" applyFont="1" applyFill="1" applyBorder="1" applyAlignment="1" applyProtection="1">
      <alignment horizontal="right"/>
      <protection locked="0"/>
    </xf>
    <xf numFmtId="164" fontId="7" fillId="7" borderId="24" xfId="14" applyNumberFormat="1" applyFont="1" applyFill="1" applyBorder="1" applyAlignment="1" applyProtection="1">
      <alignment horizontal="right"/>
      <protection locked="0"/>
    </xf>
    <xf numFmtId="164" fontId="7" fillId="7" borderId="100" xfId="14" applyNumberFormat="1" applyFont="1" applyFill="1" applyBorder="1" applyAlignment="1" applyProtection="1">
      <alignment horizontal="right"/>
      <protection locked="0"/>
    </xf>
    <xf numFmtId="164" fontId="7" fillId="7" borderId="19" xfId="14" applyNumberFormat="1" applyFont="1" applyFill="1" applyBorder="1" applyAlignment="1" applyProtection="1">
      <alignment horizontal="right"/>
      <protection locked="0"/>
    </xf>
    <xf numFmtId="164" fontId="7" fillId="7" borderId="139" xfId="14" applyNumberFormat="1" applyFont="1" applyFill="1" applyBorder="1" applyAlignment="1" applyProtection="1">
      <alignment horizontal="right"/>
      <protection locked="0"/>
    </xf>
    <xf numFmtId="0" fontId="7" fillId="7" borderId="115" xfId="14" applyFont="1" applyFill="1" applyBorder="1" applyAlignment="1" applyProtection="1">
      <alignment horizontal="left"/>
      <protection locked="0"/>
    </xf>
    <xf numFmtId="0" fontId="7" fillId="7" borderId="106" xfId="12" applyFont="1" applyFill="1" applyBorder="1" applyAlignment="1" applyProtection="1">
      <alignment horizontal="left"/>
      <protection locked="0"/>
    </xf>
    <xf numFmtId="1" fontId="7" fillId="7" borderId="104" xfId="12" applyNumberFormat="1" applyFont="1" applyFill="1" applyBorder="1" applyAlignment="1" applyProtection="1">
      <alignment horizontal="right"/>
      <protection locked="0"/>
    </xf>
    <xf numFmtId="1" fontId="7" fillId="7" borderId="29" xfId="12" applyNumberFormat="1" applyFont="1" applyFill="1" applyBorder="1" applyAlignment="1" applyProtection="1">
      <alignment horizontal="right"/>
      <protection locked="0"/>
    </xf>
    <xf numFmtId="165" fontId="7" fillId="7" borderId="104" xfId="12" applyNumberFormat="1" applyFont="1" applyFill="1" applyBorder="1" applyAlignment="1" applyProtection="1">
      <alignment horizontal="right"/>
      <protection locked="0"/>
    </xf>
    <xf numFmtId="0" fontId="7" fillId="7" borderId="105" xfId="12" applyFont="1" applyFill="1" applyBorder="1" applyAlignment="1" applyProtection="1">
      <alignment horizontal="left"/>
      <protection locked="0"/>
    </xf>
    <xf numFmtId="1" fontId="7" fillId="7" borderId="46" xfId="12" applyNumberFormat="1" applyFont="1" applyFill="1" applyBorder="1" applyAlignment="1" applyProtection="1">
      <alignment horizontal="right"/>
      <protection locked="0"/>
    </xf>
    <xf numFmtId="0" fontId="7" fillId="7" borderId="4" xfId="12" applyFont="1" applyFill="1" applyBorder="1" applyAlignment="1" applyProtection="1">
      <alignment horizontal="left"/>
      <protection locked="0"/>
    </xf>
    <xf numFmtId="1" fontId="7" fillId="7" borderId="28" xfId="12" applyNumberFormat="1" applyFont="1" applyFill="1" applyBorder="1" applyAlignment="1" applyProtection="1">
      <alignment horizontal="right"/>
      <protection locked="0"/>
    </xf>
    <xf numFmtId="0" fontId="7" fillId="7" borderId="33" xfId="12" applyFont="1" applyFill="1" applyBorder="1" applyAlignment="1" applyProtection="1">
      <alignment horizontal="left"/>
      <protection locked="0"/>
    </xf>
    <xf numFmtId="164" fontId="7" fillId="7" borderId="29" xfId="12" applyNumberFormat="1" applyFont="1" applyFill="1" applyBorder="1" applyAlignment="1" applyProtection="1">
      <alignment horizontal="right"/>
      <protection locked="0"/>
    </xf>
    <xf numFmtId="164" fontId="7" fillId="7" borderId="99" xfId="12" applyNumberFormat="1" applyFont="1" applyFill="1" applyBorder="1" applyAlignment="1" applyProtection="1">
      <alignment horizontal="right"/>
      <protection locked="0"/>
    </xf>
    <xf numFmtId="0" fontId="7" fillId="7" borderId="32" xfId="12" applyFont="1" applyFill="1" applyBorder="1" applyAlignment="1" applyProtection="1">
      <alignment horizontal="left"/>
      <protection locked="0"/>
    </xf>
    <xf numFmtId="164" fontId="7" fillId="7" borderId="28" xfId="12" applyNumberFormat="1" applyFont="1" applyFill="1" applyBorder="1" applyAlignment="1" applyProtection="1">
      <alignment horizontal="right"/>
      <protection locked="0"/>
    </xf>
    <xf numFmtId="164" fontId="7" fillId="7" borderId="131" xfId="12" applyNumberFormat="1" applyFont="1" applyFill="1" applyBorder="1" applyAlignment="1" applyProtection="1">
      <alignment horizontal="right"/>
      <protection locked="0"/>
    </xf>
    <xf numFmtId="0" fontId="7" fillId="7" borderId="72" xfId="1" applyFont="1" applyFill="1" applyBorder="1" applyAlignment="1" applyProtection="1">
      <alignment horizontal="left"/>
      <protection locked="0"/>
    </xf>
    <xf numFmtId="0" fontId="7" fillId="7" borderId="78" xfId="14" applyFont="1" applyFill="1" applyBorder="1" applyAlignment="1" applyProtection="1">
      <alignment horizontal="left"/>
      <protection locked="0"/>
    </xf>
    <xf numFmtId="0" fontId="7" fillId="7" borderId="122" xfId="14" applyFont="1" applyFill="1" applyBorder="1" applyAlignment="1" applyProtection="1">
      <alignment horizontal="left"/>
      <protection locked="0"/>
    </xf>
    <xf numFmtId="0" fontId="7" fillId="7" borderId="123" xfId="14" applyFont="1" applyFill="1" applyBorder="1" applyAlignment="1" applyProtection="1">
      <alignment horizontal="left"/>
      <protection locked="0"/>
    </xf>
    <xf numFmtId="0" fontId="7" fillId="5" borderId="73" xfId="0" applyFont="1" applyFill="1" applyBorder="1"/>
    <xf numFmtId="0" fontId="7" fillId="7" borderId="116" xfId="1" applyFont="1" applyFill="1" applyBorder="1" applyAlignment="1" applyProtection="1">
      <alignment horizontal="left"/>
      <protection locked="0"/>
    </xf>
    <xf numFmtId="0" fontId="7" fillId="7" borderId="106" xfId="1" applyFont="1" applyFill="1" applyBorder="1" applyAlignment="1" applyProtection="1">
      <alignment horizontal="left"/>
      <protection locked="0"/>
    </xf>
    <xf numFmtId="0" fontId="7" fillId="7" borderId="105" xfId="1" applyFont="1" applyFill="1" applyBorder="1" applyAlignment="1" applyProtection="1">
      <alignment horizontal="left"/>
      <protection locked="0"/>
    </xf>
    <xf numFmtId="164" fontId="7" fillId="7" borderId="104" xfId="14" applyNumberFormat="1" applyFont="1" applyFill="1" applyBorder="1" applyAlignment="1" applyProtection="1">
      <alignment horizontal="right"/>
      <protection locked="0"/>
    </xf>
    <xf numFmtId="0" fontId="7" fillId="7" borderId="32" xfId="14" applyFont="1" applyFill="1" applyBorder="1" applyAlignment="1" applyProtection="1">
      <alignment horizontal="left"/>
      <protection locked="0"/>
    </xf>
    <xf numFmtId="0" fontId="7" fillId="7" borderId="113" xfId="14" applyFont="1" applyFill="1" applyBorder="1" applyAlignment="1" applyProtection="1">
      <alignment horizontal="left"/>
      <protection locked="0"/>
    </xf>
    <xf numFmtId="0" fontId="7" fillId="7" borderId="89" xfId="14" applyFont="1" applyFill="1" applyBorder="1" applyAlignment="1" applyProtection="1">
      <alignment horizontal="left"/>
      <protection locked="0"/>
    </xf>
    <xf numFmtId="0" fontId="7" fillId="7" borderId="22" xfId="14" applyFont="1" applyFill="1" applyBorder="1" applyAlignment="1" applyProtection="1">
      <alignment horizontal="left"/>
      <protection locked="0"/>
    </xf>
    <xf numFmtId="0" fontId="7" fillId="7" borderId="24" xfId="14" applyFont="1" applyFill="1" applyBorder="1" applyAlignment="1" applyProtection="1">
      <alignment horizontal="left"/>
      <protection locked="0"/>
    </xf>
    <xf numFmtId="0" fontId="7" fillId="7" borderId="43" xfId="14" applyFont="1" applyFill="1" applyBorder="1" applyAlignment="1" applyProtection="1">
      <alignment horizontal="left"/>
      <protection locked="0"/>
    </xf>
    <xf numFmtId="1" fontId="7" fillId="7" borderId="28" xfId="14" applyNumberFormat="1" applyFont="1" applyFill="1" applyBorder="1" applyAlignment="1" applyProtection="1">
      <alignment horizontal="right"/>
      <protection locked="0"/>
    </xf>
    <xf numFmtId="1" fontId="7" fillId="7" borderId="100" xfId="14" applyNumberFormat="1" applyFont="1" applyFill="1" applyBorder="1" applyAlignment="1" applyProtection="1">
      <alignment horizontal="right"/>
      <protection locked="0"/>
    </xf>
    <xf numFmtId="1" fontId="7" fillId="7" borderId="22" xfId="14" applyNumberFormat="1" applyFont="1" applyFill="1" applyBorder="1" applyAlignment="1" applyProtection="1">
      <alignment horizontal="right"/>
      <protection locked="0"/>
    </xf>
    <xf numFmtId="0" fontId="7" fillId="7" borderId="4" xfId="14" applyFont="1" applyFill="1" applyBorder="1" applyAlignment="1" applyProtection="1">
      <alignment horizontal="left"/>
      <protection locked="0"/>
    </xf>
    <xf numFmtId="0" fontId="7" fillId="7" borderId="33" xfId="14" applyFont="1" applyFill="1" applyBorder="1" applyAlignment="1" applyProtection="1">
      <alignment horizontal="left"/>
      <protection locked="0"/>
    </xf>
    <xf numFmtId="0" fontId="7" fillId="7" borderId="9" xfId="14" applyFont="1" applyFill="1" applyBorder="1" applyAlignment="1" applyProtection="1">
      <alignment horizontal="left"/>
      <protection locked="0"/>
    </xf>
    <xf numFmtId="0" fontId="7" fillId="7" borderId="31" xfId="14" applyFont="1" applyFill="1" applyBorder="1" applyAlignment="1" applyProtection="1">
      <alignment horizontal="left"/>
      <protection locked="0"/>
    </xf>
    <xf numFmtId="0" fontId="7" fillId="7" borderId="19" xfId="14" applyFont="1" applyFill="1" applyBorder="1" applyAlignment="1" applyProtection="1">
      <alignment horizontal="left"/>
      <protection locked="0"/>
    </xf>
    <xf numFmtId="1" fontId="7" fillId="7" borderId="29" xfId="14" applyNumberFormat="1" applyFont="1" applyFill="1" applyBorder="1" applyAlignment="1" applyProtection="1">
      <alignment horizontal="right"/>
      <protection locked="0"/>
    </xf>
    <xf numFmtId="0" fontId="7" fillId="7" borderId="50" xfId="14" applyFont="1" applyFill="1" applyBorder="1" applyAlignment="1" applyProtection="1">
      <alignment horizontal="left"/>
      <protection locked="0"/>
    </xf>
    <xf numFmtId="0" fontId="7" fillId="7" borderId="105" xfId="14" applyFont="1" applyFill="1" applyBorder="1" applyAlignment="1" applyProtection="1">
      <alignment horizontal="left"/>
      <protection locked="0"/>
    </xf>
    <xf numFmtId="0" fontId="7" fillId="7" borderId="5" xfId="14" applyFont="1" applyFill="1" applyBorder="1" applyAlignment="1" applyProtection="1">
      <alignment horizontal="left"/>
      <protection locked="0"/>
    </xf>
    <xf numFmtId="0" fontId="7" fillId="7" borderId="42" xfId="14" applyFont="1" applyFill="1" applyBorder="1" applyAlignment="1" applyProtection="1">
      <alignment horizontal="left"/>
      <protection locked="0"/>
    </xf>
    <xf numFmtId="0" fontId="7" fillId="7" borderId="39" xfId="14" applyFont="1" applyFill="1" applyBorder="1" applyAlignment="1" applyProtection="1">
      <alignment horizontal="left"/>
      <protection locked="0"/>
    </xf>
    <xf numFmtId="0" fontId="7" fillId="7" borderId="20" xfId="14" applyFont="1" applyFill="1" applyBorder="1" applyAlignment="1" applyProtection="1">
      <alignment horizontal="left"/>
      <protection locked="0"/>
    </xf>
    <xf numFmtId="0" fontId="7" fillId="7" borderId="49" xfId="14" applyFont="1" applyFill="1" applyBorder="1" applyAlignment="1" applyProtection="1">
      <alignment horizontal="left"/>
      <protection locked="0"/>
    </xf>
    <xf numFmtId="1" fontId="7" fillId="7" borderId="46" xfId="14" applyNumberFormat="1" applyFont="1" applyFill="1" applyBorder="1" applyAlignment="1" applyProtection="1">
      <alignment horizontal="right"/>
      <protection locked="0"/>
    </xf>
    <xf numFmtId="1" fontId="7" fillId="7" borderId="104" xfId="14" applyNumberFormat="1" applyFont="1" applyFill="1" applyBorder="1" applyAlignment="1" applyProtection="1">
      <alignment horizontal="right"/>
      <protection locked="0"/>
    </xf>
    <xf numFmtId="1" fontId="7" fillId="7" borderId="24" xfId="14" applyNumberFormat="1" applyFont="1" applyFill="1" applyBorder="1" applyAlignment="1" applyProtection="1">
      <alignment horizontal="right"/>
      <protection locked="0"/>
    </xf>
    <xf numFmtId="1" fontId="7" fillId="7" borderId="5" xfId="14" applyNumberFormat="1" applyFont="1" applyFill="1" applyBorder="1" applyAlignment="1" applyProtection="1">
      <alignment horizontal="right"/>
      <protection locked="0"/>
    </xf>
    <xf numFmtId="165" fontId="7" fillId="7" borderId="20" xfId="14" applyNumberFormat="1" applyFont="1" applyFill="1" applyBorder="1" applyAlignment="1" applyProtection="1">
      <alignment horizontal="right"/>
      <protection locked="0"/>
    </xf>
    <xf numFmtId="1" fontId="7" fillId="7" borderId="42" xfId="14" applyNumberFormat="1" applyFont="1" applyFill="1" applyBorder="1" applyAlignment="1" applyProtection="1">
      <alignment horizontal="right"/>
      <protection locked="0"/>
    </xf>
    <xf numFmtId="1" fontId="7" fillId="7" borderId="20" xfId="14" applyNumberFormat="1" applyFont="1" applyFill="1" applyBorder="1" applyAlignment="1" applyProtection="1">
      <alignment horizontal="right"/>
      <protection locked="0"/>
    </xf>
    <xf numFmtId="165" fontId="7" fillId="7" borderId="137" xfId="14" applyNumberFormat="1" applyFont="1" applyFill="1" applyBorder="1" applyAlignment="1" applyProtection="1">
      <alignment horizontal="right"/>
      <protection locked="0"/>
    </xf>
    <xf numFmtId="1" fontId="7" fillId="7" borderId="55" xfId="14" applyNumberFormat="1" applyFont="1" applyFill="1" applyBorder="1" applyAlignment="1" applyProtection="1">
      <alignment horizontal="right"/>
      <protection locked="0"/>
    </xf>
    <xf numFmtId="1" fontId="7" fillId="7" borderId="49" xfId="14" applyNumberFormat="1" applyFont="1" applyFill="1" applyBorder="1" applyAlignment="1" applyProtection="1">
      <alignment horizontal="right"/>
      <protection locked="0"/>
    </xf>
    <xf numFmtId="1" fontId="7" fillId="7" borderId="30" xfId="12" applyNumberFormat="1" applyFont="1" applyFill="1" applyBorder="1" applyAlignment="1" applyProtection="1">
      <alignment horizontal="right"/>
      <protection locked="0"/>
    </xf>
    <xf numFmtId="0" fontId="7" fillId="0" borderId="66" xfId="12" quotePrefix="1" applyFont="1" applyBorder="1" applyAlignment="1" applyProtection="1">
      <alignment horizontal="left"/>
      <protection locked="0"/>
    </xf>
    <xf numFmtId="0" fontId="7" fillId="0" borderId="0" xfId="12" applyFont="1" applyProtection="1">
      <protection locked="0"/>
    </xf>
    <xf numFmtId="0" fontId="7" fillId="0" borderId="0" xfId="12" quotePrefix="1" applyFont="1" applyAlignment="1" applyProtection="1">
      <alignment horizontal="left"/>
      <protection locked="0"/>
    </xf>
    <xf numFmtId="0" fontId="31" fillId="7" borderId="35" xfId="14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center"/>
    </xf>
    <xf numFmtId="0" fontId="8" fillId="2" borderId="0" xfId="1" applyFont="1" applyFill="1"/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4" fillId="2" borderId="51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5" borderId="78" xfId="1" applyFont="1" applyFill="1" applyBorder="1"/>
    <xf numFmtId="0" fontId="7" fillId="0" borderId="60" xfId="1" applyFont="1" applyBorder="1"/>
    <xf numFmtId="0" fontId="4" fillId="0" borderId="61" xfId="1" applyFont="1" applyBorder="1"/>
    <xf numFmtId="165" fontId="7" fillId="7" borderId="142" xfId="1" applyNumberFormat="1" applyFont="1" applyFill="1" applyBorder="1" applyAlignment="1" applyProtection="1">
      <alignment horizontal="right"/>
      <protection locked="0"/>
    </xf>
    <xf numFmtId="0" fontId="7" fillId="7" borderId="64" xfId="1" applyFont="1" applyFill="1" applyBorder="1" applyAlignment="1" applyProtection="1">
      <alignment horizontal="left"/>
      <protection locked="0"/>
    </xf>
    <xf numFmtId="0" fontId="7" fillId="0" borderId="24" xfId="1" applyFont="1" applyBorder="1" applyAlignment="1">
      <alignment horizontal="center"/>
    </xf>
    <xf numFmtId="0" fontId="7" fillId="0" borderId="90" xfId="1" applyFont="1" applyBorder="1" applyAlignment="1">
      <alignment horizontal="center"/>
    </xf>
    <xf numFmtId="165" fontId="7" fillId="7" borderId="104" xfId="1" applyNumberFormat="1" applyFont="1" applyFill="1" applyBorder="1" applyAlignment="1" applyProtection="1">
      <alignment horizontal="right"/>
      <protection locked="0"/>
    </xf>
    <xf numFmtId="0" fontId="7" fillId="7" borderId="90" xfId="1" applyFont="1" applyFill="1" applyBorder="1" applyAlignment="1" applyProtection="1">
      <alignment horizontal="left"/>
      <protection locked="0"/>
    </xf>
    <xf numFmtId="0" fontId="7" fillId="0" borderId="39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1" fontId="7" fillId="7" borderId="107" xfId="1" applyNumberFormat="1" applyFont="1" applyFill="1" applyBorder="1" applyAlignment="1" applyProtection="1">
      <alignment horizontal="right"/>
      <protection locked="0"/>
    </xf>
    <xf numFmtId="0" fontId="7" fillId="2" borderId="25" xfId="1" applyFont="1" applyFill="1" applyBorder="1"/>
    <xf numFmtId="0" fontId="7" fillId="0" borderId="28" xfId="1" applyFont="1" applyBorder="1" applyAlignment="1">
      <alignment horizontal="center"/>
    </xf>
    <xf numFmtId="0" fontId="7" fillId="0" borderId="3" xfId="1" applyFont="1" applyBorder="1"/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7" borderId="46" xfId="1" applyFont="1" applyFill="1" applyBorder="1" applyAlignment="1" applyProtection="1">
      <alignment horizontal="right"/>
      <protection locked="0"/>
    </xf>
    <xf numFmtId="0" fontId="7" fillId="7" borderId="102" xfId="1" applyFont="1" applyFill="1" applyBorder="1" applyAlignment="1" applyProtection="1">
      <alignment horizontal="right"/>
      <protection locked="0"/>
    </xf>
    <xf numFmtId="0" fontId="7" fillId="7" borderId="131" xfId="1" applyFont="1" applyFill="1" applyBorder="1" applyAlignment="1" applyProtection="1">
      <alignment horizontal="left"/>
      <protection locked="0"/>
    </xf>
    <xf numFmtId="0" fontId="7" fillId="0" borderId="29" xfId="1" applyFont="1" applyBorder="1" applyAlignment="1">
      <alignment horizontal="center"/>
    </xf>
    <xf numFmtId="0" fontId="7" fillId="0" borderId="6" xfId="1" applyFont="1" applyBorder="1"/>
    <xf numFmtId="0" fontId="7" fillId="0" borderId="5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7" borderId="104" xfId="1" applyFont="1" applyFill="1" applyBorder="1" applyAlignment="1" applyProtection="1">
      <alignment horizontal="right"/>
      <protection locked="0"/>
    </xf>
    <xf numFmtId="0" fontId="7" fillId="7" borderId="96" xfId="1" applyFont="1" applyFill="1" applyBorder="1" applyAlignment="1" applyProtection="1">
      <alignment horizontal="right"/>
      <protection locked="0"/>
    </xf>
    <xf numFmtId="0" fontId="7" fillId="7" borderId="99" xfId="1" applyFont="1" applyFill="1" applyBorder="1" applyAlignment="1" applyProtection="1">
      <alignment horizontal="left"/>
      <protection locked="0"/>
    </xf>
    <xf numFmtId="0" fontId="7" fillId="0" borderId="30" xfId="1" applyFont="1" applyBorder="1" applyAlignment="1">
      <alignment horizontal="center"/>
    </xf>
    <xf numFmtId="0" fontId="7" fillId="0" borderId="18" xfId="1" applyFont="1" applyBorder="1"/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7" borderId="107" xfId="1" applyFont="1" applyFill="1" applyBorder="1" applyAlignment="1" applyProtection="1">
      <alignment horizontal="right"/>
      <protection locked="0"/>
    </xf>
    <xf numFmtId="0" fontId="7" fillId="7" borderId="38" xfId="1" applyFont="1" applyFill="1" applyBorder="1" applyAlignment="1" applyProtection="1">
      <alignment horizontal="left"/>
      <protection locked="0"/>
    </xf>
    <xf numFmtId="0" fontId="7" fillId="7" borderId="103" xfId="1" applyFont="1" applyFill="1" applyBorder="1" applyAlignment="1" applyProtection="1">
      <alignment horizontal="right"/>
      <protection locked="0"/>
    </xf>
    <xf numFmtId="0" fontId="7" fillId="7" borderId="18" xfId="1" applyFont="1" applyFill="1" applyBorder="1" applyAlignment="1" applyProtection="1">
      <alignment horizontal="left"/>
      <protection locked="0"/>
    </xf>
    <xf numFmtId="0" fontId="7" fillId="7" borderId="4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>
      <alignment horizontal="center"/>
    </xf>
    <xf numFmtId="1" fontId="7" fillId="7" borderId="46" xfId="1" applyNumberFormat="1" applyFont="1" applyFill="1" applyBorder="1" applyAlignment="1" applyProtection="1">
      <alignment horizontal="right"/>
      <protection locked="0"/>
    </xf>
    <xf numFmtId="1" fontId="7" fillId="7" borderId="95" xfId="1" applyNumberFormat="1" applyFont="1" applyFill="1" applyBorder="1" applyAlignment="1" applyProtection="1">
      <alignment horizontal="right"/>
      <protection locked="0"/>
    </xf>
    <xf numFmtId="0" fontId="7" fillId="7" borderId="133" xfId="1" applyFont="1" applyFill="1" applyBorder="1" applyAlignment="1" applyProtection="1">
      <alignment horizontal="left"/>
      <protection locked="0"/>
    </xf>
    <xf numFmtId="1" fontId="7" fillId="7" borderId="104" xfId="1" applyNumberFormat="1" applyFont="1" applyFill="1" applyBorder="1" applyAlignment="1" applyProtection="1">
      <alignment horizontal="right"/>
      <protection locked="0"/>
    </xf>
    <xf numFmtId="1" fontId="7" fillId="7" borderId="96" xfId="1" applyNumberFormat="1" applyFont="1" applyFill="1" applyBorder="1" applyAlignment="1" applyProtection="1">
      <alignment horizontal="right"/>
      <protection locked="0"/>
    </xf>
    <xf numFmtId="0" fontId="7" fillId="0" borderId="9" xfId="1" applyFont="1" applyBorder="1"/>
    <xf numFmtId="0" fontId="7" fillId="0" borderId="31" xfId="1" applyFont="1" applyBorder="1"/>
    <xf numFmtId="1" fontId="7" fillId="7" borderId="98" xfId="1" applyNumberFormat="1" applyFont="1" applyFill="1" applyBorder="1" applyAlignment="1" applyProtection="1">
      <alignment horizontal="right"/>
      <protection locked="0"/>
    </xf>
    <xf numFmtId="0" fontId="7" fillId="7" borderId="52" xfId="1" applyFont="1" applyFill="1" applyBorder="1" applyAlignment="1" applyProtection="1">
      <alignment horizontal="left"/>
      <protection locked="0"/>
    </xf>
    <xf numFmtId="0" fontId="7" fillId="7" borderId="28" xfId="1" applyFont="1" applyFill="1" applyBorder="1" applyAlignment="1" applyProtection="1">
      <alignment horizontal="right"/>
      <protection locked="0"/>
    </xf>
    <xf numFmtId="0" fontId="7" fillId="7" borderId="29" xfId="1" applyFont="1" applyFill="1" applyBorder="1" applyAlignment="1" applyProtection="1">
      <alignment horizontal="right"/>
      <protection locked="0"/>
    </xf>
    <xf numFmtId="0" fontId="7" fillId="7" borderId="108" xfId="1" applyFont="1" applyFill="1" applyBorder="1" applyAlignment="1" applyProtection="1">
      <alignment horizontal="right"/>
      <protection locked="0"/>
    </xf>
    <xf numFmtId="0" fontId="7" fillId="7" borderId="30" xfId="1" applyFont="1" applyFill="1" applyBorder="1" applyAlignment="1" applyProtection="1">
      <alignment horizontal="right"/>
      <protection locked="0"/>
    </xf>
    <xf numFmtId="0" fontId="7" fillId="2" borderId="121" xfId="1" applyFont="1" applyFill="1" applyBorder="1"/>
    <xf numFmtId="2" fontId="7" fillId="7" borderId="45" xfId="1" applyNumberFormat="1" applyFont="1" applyFill="1" applyBorder="1" applyAlignment="1" applyProtection="1">
      <alignment horizontal="right"/>
      <protection locked="0"/>
    </xf>
    <xf numFmtId="0" fontId="7" fillId="7" borderId="40" xfId="1" applyFont="1" applyFill="1" applyBorder="1" applyAlignment="1" applyProtection="1">
      <alignment horizontal="left"/>
      <protection locked="0"/>
    </xf>
    <xf numFmtId="0" fontId="4" fillId="0" borderId="35" xfId="1" applyFont="1" applyBorder="1" applyAlignment="1">
      <alignment horizontal="center"/>
    </xf>
    <xf numFmtId="0" fontId="4" fillId="0" borderId="49" xfId="1" applyFont="1" applyBorder="1" applyAlignment="1">
      <alignment horizontal="center"/>
    </xf>
    <xf numFmtId="1" fontId="7" fillId="7" borderId="45" xfId="1" applyNumberFormat="1" applyFont="1" applyFill="1" applyBorder="1" applyAlignment="1" applyProtection="1">
      <alignment horizontal="right"/>
      <protection locked="0"/>
    </xf>
    <xf numFmtId="0" fontId="7" fillId="0" borderId="70" xfId="1" applyFont="1" applyBorder="1" applyAlignment="1">
      <alignment horizontal="center"/>
    </xf>
    <xf numFmtId="0" fontId="7" fillId="0" borderId="71" xfId="1" applyFont="1" applyBorder="1" applyAlignment="1">
      <alignment horizontal="center"/>
    </xf>
    <xf numFmtId="0" fontId="7" fillId="0" borderId="72" xfId="1" applyFont="1" applyBorder="1" applyAlignment="1">
      <alignment horizontal="center"/>
    </xf>
    <xf numFmtId="0" fontId="7" fillId="5" borderId="73" xfId="1" applyFont="1" applyFill="1" applyBorder="1"/>
    <xf numFmtId="0" fontId="7" fillId="0" borderId="74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164" fontId="7" fillId="7" borderId="28" xfId="1" applyNumberFormat="1" applyFont="1" applyFill="1" applyBorder="1" applyAlignment="1" applyProtection="1">
      <alignment horizontal="right"/>
      <protection locked="0"/>
    </xf>
    <xf numFmtId="164" fontId="7" fillId="7" borderId="102" xfId="1" applyNumberFormat="1" applyFont="1" applyFill="1" applyBorder="1" applyAlignment="1" applyProtection="1">
      <alignment horizontal="right"/>
      <protection locked="0"/>
    </xf>
    <xf numFmtId="0" fontId="7" fillId="7" borderId="102" xfId="1" applyFont="1" applyFill="1" applyBorder="1" applyAlignment="1" applyProtection="1">
      <alignment horizontal="left"/>
      <protection locked="0"/>
    </xf>
    <xf numFmtId="164" fontId="7" fillId="8" borderId="45" xfId="1" applyNumberFormat="1" applyFont="1" applyFill="1" applyBorder="1" applyAlignment="1">
      <alignment horizontal="right"/>
    </xf>
    <xf numFmtId="0" fontId="7" fillId="0" borderId="75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164" fontId="7" fillId="7" borderId="29" xfId="1" applyNumberFormat="1" applyFont="1" applyFill="1" applyBorder="1" applyAlignment="1" applyProtection="1">
      <alignment horizontal="right"/>
      <protection locked="0"/>
    </xf>
    <xf numFmtId="164" fontId="7" fillId="7" borderId="96" xfId="1" applyNumberFormat="1" applyFont="1" applyFill="1" applyBorder="1" applyAlignment="1" applyProtection="1">
      <alignment horizontal="right"/>
      <protection locked="0"/>
    </xf>
    <xf numFmtId="0" fontId="7" fillId="7" borderId="96" xfId="1" applyFont="1" applyFill="1" applyBorder="1" applyAlignment="1" applyProtection="1">
      <alignment horizontal="left"/>
      <protection locked="0"/>
    </xf>
    <xf numFmtId="164" fontId="7" fillId="8" borderId="29" xfId="1" applyNumberFormat="1" applyFont="1" applyFill="1" applyBorder="1" applyAlignment="1">
      <alignment horizontal="right"/>
    </xf>
    <xf numFmtId="0" fontId="7" fillId="0" borderId="76" xfId="1" applyFont="1" applyBorder="1" applyAlignment="1">
      <alignment horizontal="center"/>
    </xf>
    <xf numFmtId="0" fontId="7" fillId="0" borderId="69" xfId="1" applyFont="1" applyBorder="1" applyAlignment="1">
      <alignment horizontal="center"/>
    </xf>
    <xf numFmtId="164" fontId="7" fillId="7" borderId="108" xfId="1" applyNumberFormat="1" applyFont="1" applyFill="1" applyBorder="1" applyAlignment="1" applyProtection="1">
      <alignment horizontal="right"/>
      <protection locked="0"/>
    </xf>
    <xf numFmtId="164" fontId="7" fillId="7" borderId="97" xfId="1" applyNumberFormat="1" applyFont="1" applyFill="1" applyBorder="1" applyAlignment="1" applyProtection="1">
      <alignment horizontal="right"/>
      <protection locked="0"/>
    </xf>
    <xf numFmtId="0" fontId="7" fillId="7" borderId="97" xfId="1" applyFont="1" applyFill="1" applyBorder="1" applyAlignment="1" applyProtection="1">
      <alignment horizontal="left"/>
      <protection locked="0"/>
    </xf>
    <xf numFmtId="164" fontId="7" fillId="8" borderId="108" xfId="1" applyNumberFormat="1" applyFont="1" applyFill="1" applyBorder="1" applyAlignment="1">
      <alignment horizontal="right"/>
    </xf>
    <xf numFmtId="0" fontId="7" fillId="0" borderId="7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164" fontId="7" fillId="8" borderId="30" xfId="1" applyNumberFormat="1" applyFont="1" applyFill="1" applyBorder="1" applyAlignment="1">
      <alignment horizontal="right"/>
    </xf>
    <xf numFmtId="0" fontId="7" fillId="7" borderId="103" xfId="1" applyFont="1" applyFill="1" applyBorder="1" applyAlignment="1" applyProtection="1">
      <alignment horizontal="left"/>
      <protection locked="0"/>
    </xf>
    <xf numFmtId="164" fontId="7" fillId="8" borderId="54" xfId="1" applyNumberFormat="1" applyFont="1" applyFill="1" applyBorder="1" applyAlignment="1">
      <alignment horizontal="right"/>
    </xf>
    <xf numFmtId="164" fontId="7" fillId="8" borderId="96" xfId="1" applyNumberFormat="1" applyFont="1" applyFill="1" applyBorder="1" applyAlignment="1">
      <alignment horizontal="right"/>
    </xf>
    <xf numFmtId="164" fontId="7" fillId="8" borderId="97" xfId="1" applyNumberFormat="1" applyFont="1" applyFill="1" applyBorder="1" applyAlignment="1">
      <alignment horizontal="right"/>
    </xf>
    <xf numFmtId="164" fontId="7" fillId="7" borderId="103" xfId="1" applyNumberFormat="1" applyFont="1" applyFill="1" applyBorder="1" applyAlignment="1" applyProtection="1">
      <alignment horizontal="right"/>
      <protection locked="0"/>
    </xf>
    <xf numFmtId="164" fontId="7" fillId="8" borderId="103" xfId="1" applyNumberFormat="1" applyFont="1" applyFill="1" applyBorder="1" applyAlignment="1">
      <alignment horizontal="right"/>
    </xf>
    <xf numFmtId="164" fontId="7" fillId="7" borderId="46" xfId="1" applyNumberFormat="1" applyFont="1" applyFill="1" applyBorder="1" applyAlignment="1" applyProtection="1">
      <alignment horizontal="right"/>
      <protection locked="0"/>
    </xf>
    <xf numFmtId="164" fontId="7" fillId="8" borderId="102" xfId="1" applyNumberFormat="1" applyFont="1" applyFill="1" applyBorder="1" applyAlignment="1">
      <alignment horizontal="right"/>
    </xf>
    <xf numFmtId="164" fontId="7" fillId="7" borderId="104" xfId="1" applyNumberFormat="1" applyFont="1" applyFill="1" applyBorder="1" applyAlignment="1" applyProtection="1">
      <alignment horizontal="right"/>
      <protection locked="0"/>
    </xf>
    <xf numFmtId="164" fontId="7" fillId="7" borderId="138" xfId="1" applyNumberFormat="1" applyFont="1" applyFill="1" applyBorder="1" applyAlignment="1" applyProtection="1">
      <alignment horizontal="right"/>
      <protection locked="0"/>
    </xf>
    <xf numFmtId="0" fontId="7" fillId="7" borderId="128" xfId="1" applyFont="1" applyFill="1" applyBorder="1" applyAlignment="1" applyProtection="1">
      <alignment horizontal="left"/>
      <protection locked="0"/>
    </xf>
    <xf numFmtId="0" fontId="7" fillId="8" borderId="30" xfId="1" applyFont="1" applyFill="1" applyBorder="1" applyAlignment="1">
      <alignment horizontal="right"/>
    </xf>
    <xf numFmtId="0" fontId="7" fillId="7" borderId="129" xfId="1" applyFont="1" applyFill="1" applyBorder="1" applyAlignment="1" applyProtection="1">
      <alignment horizontal="left"/>
      <protection locked="0"/>
    </xf>
    <xf numFmtId="164" fontId="7" fillId="8" borderId="136" xfId="1" applyNumberFormat="1" applyFont="1" applyFill="1" applyBorder="1" applyAlignment="1">
      <alignment horizontal="right"/>
    </xf>
    <xf numFmtId="0" fontId="7" fillId="7" borderId="130" xfId="1" applyFont="1" applyFill="1" applyBorder="1" applyAlignment="1" applyProtection="1">
      <alignment horizontal="left"/>
      <protection locked="0"/>
    </xf>
    <xf numFmtId="0" fontId="7" fillId="7" borderId="126" xfId="1" applyFont="1" applyFill="1" applyBorder="1" applyAlignment="1" applyProtection="1">
      <alignment horizontal="left"/>
      <protection locked="0"/>
    </xf>
    <xf numFmtId="0" fontId="7" fillId="7" borderId="117" xfId="1" applyFont="1" applyFill="1" applyBorder="1" applyAlignment="1" applyProtection="1">
      <alignment horizontal="left"/>
      <protection locked="0"/>
    </xf>
    <xf numFmtId="0" fontId="4" fillId="0" borderId="35" xfId="1" applyFont="1" applyBorder="1"/>
    <xf numFmtId="164" fontId="7" fillId="7" borderId="54" xfId="1" applyNumberFormat="1" applyFont="1" applyFill="1" applyBorder="1" applyAlignment="1" applyProtection="1">
      <alignment horizontal="right"/>
      <protection locked="0"/>
    </xf>
    <xf numFmtId="0" fontId="4" fillId="0" borderId="49" xfId="1" applyFont="1" applyBorder="1"/>
    <xf numFmtId="164" fontId="7" fillId="7" borderId="51" xfId="1" applyNumberFormat="1" applyFont="1" applyFill="1" applyBorder="1" applyAlignment="1" applyProtection="1">
      <alignment horizontal="right"/>
      <protection locked="0"/>
    </xf>
    <xf numFmtId="0" fontId="7" fillId="7" borderId="125" xfId="1" applyFont="1" applyFill="1" applyBorder="1" applyAlignment="1" applyProtection="1">
      <alignment horizontal="left"/>
      <protection locked="0"/>
    </xf>
    <xf numFmtId="0" fontId="7" fillId="7" borderId="127" xfId="1" applyFont="1" applyFill="1" applyBorder="1" applyAlignment="1" applyProtection="1">
      <alignment horizontal="left"/>
      <protection locked="0"/>
    </xf>
    <xf numFmtId="164" fontId="7" fillId="8" borderId="55" xfId="1" applyNumberFormat="1" applyFont="1" applyFill="1" applyBorder="1" applyAlignment="1">
      <alignment horizontal="right"/>
    </xf>
    <xf numFmtId="0" fontId="4" fillId="0" borderId="48" xfId="1" applyFont="1" applyBorder="1"/>
    <xf numFmtId="1" fontId="7" fillId="7" borderId="28" xfId="1" applyNumberFormat="1" applyFont="1" applyFill="1" applyBorder="1" applyAlignment="1" applyProtection="1">
      <alignment horizontal="right"/>
      <protection locked="0"/>
    </xf>
    <xf numFmtId="0" fontId="8" fillId="0" borderId="0" xfId="1" applyFont="1" applyAlignment="1">
      <alignment horizontal="centerContinuous"/>
    </xf>
    <xf numFmtId="0" fontId="8" fillId="2" borderId="101" xfId="1" applyFont="1" applyFill="1" applyBorder="1" applyAlignment="1">
      <alignment horizontal="center"/>
    </xf>
    <xf numFmtId="0" fontId="7" fillId="13" borderId="163" xfId="1" applyFont="1" applyFill="1" applyBorder="1"/>
    <xf numFmtId="1" fontId="7" fillId="7" borderId="54" xfId="13" applyNumberFormat="1" applyFont="1" applyFill="1" applyBorder="1" applyAlignment="1" applyProtection="1">
      <alignment horizontal="right"/>
      <protection locked="0"/>
    </xf>
    <xf numFmtId="1" fontId="7" fillId="7" borderId="35" xfId="13" applyNumberFormat="1" applyFont="1" applyFill="1" applyBorder="1" applyAlignment="1" applyProtection="1">
      <alignment horizontal="right"/>
      <protection locked="0"/>
    </xf>
    <xf numFmtId="1" fontId="7" fillId="8" borderId="144" xfId="1" applyNumberFormat="1" applyFont="1" applyFill="1" applyBorder="1" applyAlignment="1">
      <alignment horizontal="right"/>
    </xf>
    <xf numFmtId="164" fontId="7" fillId="7" borderId="35" xfId="1" applyNumberFormat="1" applyFont="1" applyFill="1" applyBorder="1" applyAlignment="1" applyProtection="1">
      <alignment horizontal="right"/>
      <protection locked="0"/>
    </xf>
    <xf numFmtId="164" fontId="7" fillId="8" borderId="122" xfId="1" applyNumberFormat="1" applyFont="1" applyFill="1" applyBorder="1" applyAlignment="1">
      <alignment horizontal="right"/>
    </xf>
    <xf numFmtId="0" fontId="7" fillId="0" borderId="35" xfId="1" quotePrefix="1" applyFont="1" applyBorder="1" applyAlignment="1">
      <alignment horizontal="center"/>
    </xf>
    <xf numFmtId="164" fontId="7" fillId="10" borderId="54" xfId="1" applyNumberFormat="1" applyFont="1" applyFill="1" applyBorder="1" applyAlignment="1">
      <alignment horizontal="right"/>
    </xf>
    <xf numFmtId="164" fontId="7" fillId="10" borderId="35" xfId="1" applyNumberFormat="1" applyFont="1" applyFill="1" applyBorder="1" applyAlignment="1">
      <alignment horizontal="right"/>
    </xf>
    <xf numFmtId="164" fontId="7" fillId="10" borderId="122" xfId="1" applyNumberFormat="1" applyFont="1" applyFill="1" applyBorder="1" applyAlignment="1">
      <alignment horizontal="right"/>
    </xf>
    <xf numFmtId="1" fontId="7" fillId="8" borderId="172" xfId="1" applyNumberFormat="1" applyFont="1" applyFill="1" applyBorder="1" applyAlignment="1">
      <alignment horizontal="right"/>
    </xf>
    <xf numFmtId="164" fontId="7" fillId="8" borderId="123" xfId="1" applyNumberFormat="1" applyFont="1" applyFill="1" applyBorder="1" applyAlignment="1">
      <alignment horizontal="right"/>
    </xf>
    <xf numFmtId="164" fontId="7" fillId="8" borderId="146" xfId="1" applyNumberFormat="1" applyFont="1" applyFill="1" applyBorder="1" applyAlignment="1">
      <alignment horizontal="right"/>
    </xf>
    <xf numFmtId="164" fontId="7" fillId="8" borderId="22" xfId="1" applyNumberFormat="1" applyFont="1" applyFill="1" applyBorder="1" applyAlignment="1">
      <alignment horizontal="right"/>
    </xf>
    <xf numFmtId="164" fontId="7" fillId="8" borderId="112" xfId="1" applyNumberFormat="1" applyFont="1" applyFill="1" applyBorder="1" applyAlignment="1">
      <alignment horizontal="right"/>
    </xf>
    <xf numFmtId="164" fontId="7" fillId="8" borderId="75" xfId="1" applyNumberFormat="1" applyFont="1" applyFill="1" applyBorder="1" applyAlignment="1">
      <alignment horizontal="right"/>
    </xf>
    <xf numFmtId="164" fontId="7" fillId="8" borderId="147" xfId="1" applyNumberFormat="1" applyFont="1" applyFill="1" applyBorder="1" applyAlignment="1">
      <alignment horizontal="right"/>
    </xf>
    <xf numFmtId="164" fontId="7" fillId="8" borderId="148" xfId="1" applyNumberFormat="1" applyFont="1" applyFill="1" applyBorder="1" applyAlignment="1">
      <alignment horizontal="right"/>
    </xf>
    <xf numFmtId="164" fontId="7" fillId="8" borderId="132" xfId="1" applyNumberFormat="1" applyFont="1" applyFill="1" applyBorder="1" applyAlignment="1">
      <alignment horizontal="right"/>
    </xf>
    <xf numFmtId="164" fontId="7" fillId="10" borderId="77" xfId="1" applyNumberFormat="1" applyFont="1" applyFill="1" applyBorder="1" applyAlignment="1">
      <alignment horizontal="right"/>
    </xf>
    <xf numFmtId="164" fontId="7" fillId="10" borderId="57" xfId="1" applyNumberFormat="1" applyFont="1" applyFill="1" applyBorder="1" applyAlignment="1">
      <alignment horizontal="right"/>
    </xf>
    <xf numFmtId="164" fontId="7" fillId="10" borderId="109" xfId="1" applyNumberFormat="1" applyFont="1" applyFill="1" applyBorder="1" applyAlignment="1">
      <alignment horizontal="right"/>
    </xf>
    <xf numFmtId="2" fontId="7" fillId="0" borderId="0" xfId="1" applyNumberFormat="1" applyFont="1"/>
    <xf numFmtId="2" fontId="7" fillId="0" borderId="0" xfId="1" applyNumberFormat="1" applyFont="1" applyAlignment="1">
      <alignment horizontal="right"/>
    </xf>
    <xf numFmtId="0" fontId="7" fillId="0" borderId="47" xfId="1" applyFont="1" applyBorder="1"/>
    <xf numFmtId="0" fontId="7" fillId="0" borderId="52" xfId="1" applyFont="1" applyBorder="1"/>
    <xf numFmtId="0" fontId="7" fillId="0" borderId="53" xfId="1" applyFont="1" applyBorder="1" applyAlignment="1">
      <alignment horizontal="center"/>
    </xf>
    <xf numFmtId="0" fontId="7" fillId="0" borderId="93" xfId="1" applyFont="1" applyBorder="1" applyAlignment="1">
      <alignment horizontal="center"/>
    </xf>
    <xf numFmtId="0" fontId="7" fillId="6" borderId="48" xfId="1" applyFont="1" applyFill="1" applyBorder="1" applyAlignment="1">
      <alignment horizontal="center"/>
    </xf>
    <xf numFmtId="0" fontId="7" fillId="6" borderId="40" xfId="1" applyFont="1" applyFill="1" applyBorder="1" applyAlignment="1">
      <alignment horizontal="center"/>
    </xf>
    <xf numFmtId="0" fontId="7" fillId="6" borderId="41" xfId="1" applyFont="1" applyFill="1" applyBorder="1" applyAlignment="1">
      <alignment horizontal="center"/>
    </xf>
    <xf numFmtId="0" fontId="7" fillId="6" borderId="50" xfId="1" applyFont="1" applyFill="1" applyBorder="1" applyAlignment="1">
      <alignment horizontal="center"/>
    </xf>
    <xf numFmtId="164" fontId="7" fillId="12" borderId="55" xfId="1" applyNumberFormat="1" applyFont="1" applyFill="1" applyBorder="1" applyAlignment="1">
      <alignment horizontal="right"/>
    </xf>
    <xf numFmtId="164" fontId="7" fillId="12" borderId="49" xfId="1" applyNumberFormat="1" applyFont="1" applyFill="1" applyBorder="1" applyAlignment="1">
      <alignment horizontal="right"/>
    </xf>
    <xf numFmtId="164" fontId="7" fillId="12" borderId="82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/>
    </xf>
    <xf numFmtId="0" fontId="7" fillId="6" borderId="48" xfId="1" applyFont="1" applyFill="1" applyBorder="1"/>
    <xf numFmtId="164" fontId="7" fillId="8" borderId="149" xfId="1" applyNumberFormat="1" applyFont="1" applyFill="1" applyBorder="1" applyAlignment="1">
      <alignment horizontal="right"/>
    </xf>
    <xf numFmtId="164" fontId="7" fillId="8" borderId="143" xfId="1" applyNumberFormat="1" applyFont="1" applyFill="1" applyBorder="1" applyAlignment="1">
      <alignment horizontal="right"/>
    </xf>
    <xf numFmtId="164" fontId="7" fillId="8" borderId="93" xfId="1" applyNumberFormat="1" applyFont="1" applyFill="1" applyBorder="1" applyAlignment="1">
      <alignment horizontal="right"/>
    </xf>
    <xf numFmtId="164" fontId="7" fillId="11" borderId="121" xfId="1" applyNumberFormat="1" applyFont="1" applyFill="1" applyBorder="1" applyAlignment="1">
      <alignment horizontal="right"/>
    </xf>
    <xf numFmtId="164" fontId="7" fillId="8" borderId="73" xfId="1" applyNumberFormat="1" applyFont="1" applyFill="1" applyBorder="1" applyAlignment="1">
      <alignment horizontal="right"/>
    </xf>
    <xf numFmtId="164" fontId="7" fillId="11" borderId="73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 wrapText="1"/>
    </xf>
    <xf numFmtId="1" fontId="7" fillId="11" borderId="121" xfId="1" applyNumberFormat="1" applyFont="1" applyFill="1" applyBorder="1" applyAlignment="1">
      <alignment horizontal="right"/>
    </xf>
    <xf numFmtId="164" fontId="7" fillId="10" borderId="121" xfId="1" applyNumberFormat="1" applyFont="1" applyFill="1" applyBorder="1" applyAlignment="1">
      <alignment horizontal="right"/>
    </xf>
    <xf numFmtId="0" fontId="8" fillId="2" borderId="67" xfId="1" applyFont="1" applyFill="1" applyBorder="1" applyAlignment="1">
      <alignment horizontal="center"/>
    </xf>
    <xf numFmtId="0" fontId="7" fillId="2" borderId="26" xfId="1" applyFont="1" applyFill="1" applyBorder="1"/>
    <xf numFmtId="0" fontId="7" fillId="0" borderId="3" xfId="1" applyFont="1" applyBorder="1" applyAlignment="1">
      <alignment horizontal="center"/>
    </xf>
    <xf numFmtId="0" fontId="7" fillId="6" borderId="35" xfId="1" quotePrefix="1" applyFont="1" applyFill="1" applyBorder="1" applyAlignment="1">
      <alignment horizontal="center"/>
    </xf>
    <xf numFmtId="165" fontId="7" fillId="7" borderId="35" xfId="1" applyNumberFormat="1" applyFont="1" applyFill="1" applyBorder="1" applyAlignment="1" applyProtection="1">
      <alignment horizontal="right"/>
      <protection locked="0"/>
    </xf>
    <xf numFmtId="1" fontId="7" fillId="9" borderId="49" xfId="1" applyNumberFormat="1" applyFont="1" applyFill="1" applyBorder="1" applyAlignment="1" applyProtection="1">
      <alignment horizontal="right"/>
      <protection locked="0"/>
    </xf>
    <xf numFmtId="0" fontId="7" fillId="9" borderId="49" xfId="1" applyFont="1" applyFill="1" applyBorder="1" applyAlignment="1" applyProtection="1">
      <alignment horizontal="left"/>
      <protection locked="0"/>
    </xf>
    <xf numFmtId="0" fontId="7" fillId="9" borderId="82" xfId="1" applyFont="1" applyFill="1" applyBorder="1" applyAlignment="1" applyProtection="1">
      <alignment horizontal="left"/>
      <protection locked="0"/>
    </xf>
    <xf numFmtId="164" fontId="7" fillId="5" borderId="48" xfId="1" applyNumberFormat="1" applyFont="1" applyFill="1" applyBorder="1" applyAlignment="1" applyProtection="1">
      <alignment horizontal="right"/>
      <protection locked="0"/>
    </xf>
    <xf numFmtId="0" fontId="7" fillId="5" borderId="48" xfId="1" applyFont="1" applyFill="1" applyBorder="1" applyAlignment="1" applyProtection="1">
      <alignment horizontal="left"/>
      <protection locked="0"/>
    </xf>
    <xf numFmtId="164" fontId="7" fillId="5" borderId="35" xfId="1" applyNumberFormat="1" applyFont="1" applyFill="1" applyBorder="1" applyAlignment="1" applyProtection="1">
      <alignment horizontal="right"/>
      <protection locked="0"/>
    </xf>
    <xf numFmtId="164" fontId="7" fillId="11" borderId="55" xfId="1" applyNumberFormat="1" applyFont="1" applyFill="1" applyBorder="1" applyAlignment="1">
      <alignment horizontal="right"/>
    </xf>
    <xf numFmtId="164" fontId="7" fillId="11" borderId="49" xfId="1" applyNumberFormat="1" applyFont="1" applyFill="1" applyBorder="1" applyAlignment="1">
      <alignment horizontal="right"/>
    </xf>
    <xf numFmtId="0" fontId="7" fillId="5" borderId="82" xfId="1" applyFont="1" applyFill="1" applyBorder="1" applyAlignment="1" applyProtection="1">
      <alignment horizontal="left"/>
      <protection locked="0"/>
    </xf>
    <xf numFmtId="0" fontId="7" fillId="6" borderId="49" xfId="1" applyFont="1" applyFill="1" applyBorder="1"/>
    <xf numFmtId="0" fontId="7" fillId="2" borderId="16" xfId="1" applyFont="1" applyFill="1" applyBorder="1" applyAlignment="1">
      <alignment horizontal="center"/>
    </xf>
    <xf numFmtId="0" fontId="7" fillId="0" borderId="10" xfId="1" applyFont="1" applyBorder="1"/>
    <xf numFmtId="165" fontId="7" fillId="8" borderId="139" xfId="1" applyNumberFormat="1" applyFont="1" applyFill="1" applyBorder="1" applyAlignment="1">
      <alignment horizontal="right"/>
    </xf>
    <xf numFmtId="1" fontId="7" fillId="7" borderId="35" xfId="1" applyNumberFormat="1" applyFont="1" applyFill="1" applyBorder="1" applyAlignment="1" applyProtection="1">
      <alignment horizontal="right"/>
      <protection locked="0"/>
    </xf>
    <xf numFmtId="0" fontId="8" fillId="2" borderId="26" xfId="1" applyFont="1" applyFill="1" applyBorder="1"/>
    <xf numFmtId="0" fontId="8" fillId="2" borderId="26" xfId="1" applyFont="1" applyFill="1" applyBorder="1" applyAlignment="1">
      <alignment horizontal="center"/>
    </xf>
    <xf numFmtId="0" fontId="7" fillId="0" borderId="22" xfId="1" applyFont="1" applyBorder="1"/>
    <xf numFmtId="0" fontId="7" fillId="0" borderId="32" xfId="1" applyFont="1" applyBorder="1" applyAlignment="1">
      <alignment horizontal="center"/>
    </xf>
    <xf numFmtId="0" fontId="7" fillId="6" borderId="100" xfId="1" applyFont="1" applyFill="1" applyBorder="1" applyAlignment="1">
      <alignment horizontal="center"/>
    </xf>
    <xf numFmtId="0" fontId="7" fillId="6" borderId="24" xfId="1" applyFont="1" applyFill="1" applyBorder="1"/>
    <xf numFmtId="0" fontId="7" fillId="6" borderId="24" xfId="1" applyFont="1" applyFill="1" applyBorder="1" applyAlignment="1">
      <alignment horizontal="center"/>
    </xf>
    <xf numFmtId="0" fontId="7" fillId="6" borderId="43" xfId="1" applyFont="1" applyFill="1" applyBorder="1" applyAlignment="1">
      <alignment horizontal="center"/>
    </xf>
    <xf numFmtId="0" fontId="7" fillId="6" borderId="5" xfId="1" applyFont="1" applyFill="1" applyBorder="1"/>
    <xf numFmtId="0" fontId="7" fillId="6" borderId="5" xfId="1" applyFont="1" applyFill="1" applyBorder="1" applyAlignment="1">
      <alignment horizontal="center"/>
    </xf>
    <xf numFmtId="0" fontId="7" fillId="6" borderId="33" xfId="1" applyFont="1" applyFill="1" applyBorder="1" applyAlignment="1">
      <alignment horizontal="center"/>
    </xf>
    <xf numFmtId="0" fontId="7" fillId="6" borderId="30" xfId="1" applyFont="1" applyFill="1" applyBorder="1" applyAlignment="1">
      <alignment horizontal="center"/>
    </xf>
    <xf numFmtId="0" fontId="7" fillId="6" borderId="19" xfId="1" applyFont="1" applyFill="1" applyBorder="1"/>
    <xf numFmtId="0" fontId="7" fillId="6" borderId="19" xfId="1" applyFont="1" applyFill="1" applyBorder="1" applyAlignment="1">
      <alignment horizontal="center"/>
    </xf>
    <xf numFmtId="0" fontId="7" fillId="6" borderId="4" xfId="1" applyFont="1" applyFill="1" applyBorder="1" applyAlignment="1">
      <alignment horizontal="center"/>
    </xf>
    <xf numFmtId="0" fontId="7" fillId="6" borderId="24" xfId="1" applyFont="1" applyFill="1" applyBorder="1" applyAlignment="1">
      <alignment horizontal="left"/>
    </xf>
    <xf numFmtId="0" fontId="7" fillId="6" borderId="5" xfId="1" applyFont="1" applyFill="1" applyBorder="1" applyAlignment="1">
      <alignment horizontal="left"/>
    </xf>
    <xf numFmtId="0" fontId="7" fillId="6" borderId="136" xfId="1" applyFont="1" applyFill="1" applyBorder="1" applyAlignment="1">
      <alignment horizontal="center"/>
    </xf>
    <xf numFmtId="0" fontId="7" fillId="6" borderId="47" xfId="1" applyFont="1" applyFill="1" applyBorder="1"/>
    <xf numFmtId="0" fontId="7" fillId="6" borderId="42" xfId="1" applyFont="1" applyFill="1" applyBorder="1" applyAlignment="1">
      <alignment horizontal="center"/>
    </xf>
    <xf numFmtId="0" fontId="7" fillId="6" borderId="36" xfId="1" applyFont="1" applyFill="1" applyBorder="1" applyAlignment="1">
      <alignment horizontal="center"/>
    </xf>
    <xf numFmtId="0" fontId="7" fillId="6" borderId="152" xfId="1" applyFont="1" applyFill="1" applyBorder="1" applyAlignment="1">
      <alignment horizontal="center"/>
    </xf>
    <xf numFmtId="0" fontId="7" fillId="6" borderId="6" xfId="1" applyFont="1" applyFill="1" applyBorder="1"/>
    <xf numFmtId="0" fontId="7" fillId="6" borderId="37" xfId="1" applyFont="1" applyFill="1" applyBorder="1" applyAlignment="1">
      <alignment horizontal="center"/>
    </xf>
    <xf numFmtId="0" fontId="7" fillId="6" borderId="20" xfId="1" applyFont="1" applyFill="1" applyBorder="1" applyAlignment="1">
      <alignment horizontal="center"/>
    </xf>
    <xf numFmtId="0" fontId="7" fillId="6" borderId="69" xfId="1" applyFont="1" applyFill="1" applyBorder="1" applyAlignment="1">
      <alignment horizontal="center"/>
    </xf>
    <xf numFmtId="0" fontId="7" fillId="6" borderId="99" xfId="1" applyFont="1" applyFill="1" applyBorder="1"/>
    <xf numFmtId="0" fontId="7" fillId="6" borderId="150" xfId="1" applyFont="1" applyFill="1" applyBorder="1" applyAlignment="1">
      <alignment horizontal="center"/>
    </xf>
    <xf numFmtId="0" fontId="7" fillId="6" borderId="159" xfId="1" applyFont="1" applyFill="1" applyBorder="1" applyAlignment="1">
      <alignment horizontal="center"/>
    </xf>
    <xf numFmtId="0" fontId="7" fillId="6" borderId="57" xfId="1" applyFont="1" applyFill="1" applyBorder="1"/>
    <xf numFmtId="0" fontId="7" fillId="6" borderId="39" xfId="1" applyFont="1" applyFill="1" applyBorder="1" applyAlignment="1">
      <alignment horizontal="center"/>
    </xf>
    <xf numFmtId="0" fontId="7" fillId="6" borderId="38" xfId="1" applyFont="1" applyFill="1" applyBorder="1" applyAlignment="1">
      <alignment horizontal="center"/>
    </xf>
    <xf numFmtId="0" fontId="7" fillId="6" borderId="86" xfId="1" applyFont="1" applyFill="1" applyBorder="1" applyAlignment="1">
      <alignment horizontal="center"/>
    </xf>
    <xf numFmtId="0" fontId="7" fillId="7" borderId="48" xfId="1" applyFont="1" applyFill="1" applyBorder="1" applyAlignment="1" applyProtection="1">
      <alignment horizontal="left"/>
      <protection locked="0"/>
    </xf>
    <xf numFmtId="1" fontId="7" fillId="7" borderId="48" xfId="1" applyNumberFormat="1" applyFont="1" applyFill="1" applyBorder="1" applyAlignment="1" applyProtection="1">
      <alignment horizontal="right"/>
      <protection locked="0"/>
    </xf>
    <xf numFmtId="1" fontId="7" fillId="8" borderId="48" xfId="1" applyNumberFormat="1" applyFont="1" applyFill="1" applyBorder="1" applyAlignment="1">
      <alignment horizontal="right"/>
    </xf>
    <xf numFmtId="0" fontId="8" fillId="2" borderId="140" xfId="1" applyFont="1" applyFill="1" applyBorder="1"/>
    <xf numFmtId="0" fontId="7" fillId="0" borderId="24" xfId="1" applyFont="1" applyBorder="1"/>
    <xf numFmtId="0" fontId="7" fillId="0" borderId="14" xfId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7" fillId="0" borderId="5" xfId="1" applyFont="1" applyBorder="1"/>
    <xf numFmtId="0" fontId="7" fillId="0" borderId="3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20" xfId="1" applyFont="1" applyBorder="1"/>
    <xf numFmtId="0" fontId="7" fillId="0" borderId="20" xfId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1" xfId="1" applyFont="1" applyBorder="1"/>
    <xf numFmtId="0" fontId="7" fillId="0" borderId="11" xfId="1" applyFont="1" applyBorder="1" applyAlignment="1">
      <alignment horizontal="center"/>
    </xf>
    <xf numFmtId="0" fontId="7" fillId="0" borderId="154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9" xfId="1" applyFont="1" applyBorder="1"/>
    <xf numFmtId="0" fontId="8" fillId="2" borderId="16" xfId="1" applyFont="1" applyFill="1" applyBorder="1" applyAlignment="1">
      <alignment horizontal="center"/>
    </xf>
    <xf numFmtId="164" fontId="7" fillId="8" borderId="151" xfId="1" applyNumberFormat="1" applyFont="1" applyFill="1" applyBorder="1" applyAlignment="1">
      <alignment horizontal="right"/>
    </xf>
    <xf numFmtId="0" fontId="16" fillId="2" borderId="34" xfId="11" applyFont="1" applyFill="1" applyBorder="1" applyAlignment="1">
      <alignment horizontal="center"/>
    </xf>
    <xf numFmtId="0" fontId="16" fillId="0" borderId="0" xfId="11" applyFont="1"/>
    <xf numFmtId="0" fontId="14" fillId="2" borderId="15" xfId="11" applyFont="1" applyFill="1" applyBorder="1"/>
    <xf numFmtId="0" fontId="14" fillId="2" borderId="27" xfId="11" applyFont="1" applyFill="1" applyBorder="1"/>
    <xf numFmtId="0" fontId="17" fillId="0" borderId="89" xfId="11" applyFont="1" applyBorder="1"/>
    <xf numFmtId="0" fontId="17" fillId="0" borderId="9" xfId="11" applyFont="1" applyBorder="1"/>
    <xf numFmtId="0" fontId="17" fillId="0" borderId="31" xfId="11" applyFont="1" applyBorder="1"/>
    <xf numFmtId="0" fontId="14" fillId="2" borderId="27" xfId="11" applyFont="1" applyFill="1" applyBorder="1" applyAlignment="1">
      <alignment horizontal="center"/>
    </xf>
    <xf numFmtId="0" fontId="17" fillId="6" borderId="113" xfId="11" applyFont="1" applyFill="1" applyBorder="1"/>
    <xf numFmtId="0" fontId="17" fillId="6" borderId="9" xfId="11" applyFont="1" applyFill="1" applyBorder="1"/>
    <xf numFmtId="0" fontId="17" fillId="6" borderId="31" xfId="11" applyFont="1" applyFill="1" applyBorder="1"/>
    <xf numFmtId="0" fontId="17" fillId="6" borderId="0" xfId="11" applyFont="1" applyFill="1"/>
    <xf numFmtId="0" fontId="7" fillId="0" borderId="100" xfId="1" applyFont="1" applyBorder="1" applyAlignment="1">
      <alignment horizontal="center"/>
    </xf>
    <xf numFmtId="0" fontId="7" fillId="0" borderId="175" xfId="1" applyFont="1" applyBorder="1"/>
    <xf numFmtId="0" fontId="7" fillId="14" borderId="54" xfId="1" applyFont="1" applyFill="1" applyBorder="1" applyAlignment="1">
      <alignment horizontal="center"/>
    </xf>
    <xf numFmtId="0" fontId="7" fillId="14" borderId="35" xfId="1" applyFont="1" applyFill="1" applyBorder="1"/>
    <xf numFmtId="0" fontId="0" fillId="14" borderId="35" xfId="1" applyFont="1" applyFill="1" applyBorder="1" applyAlignment="1">
      <alignment horizontal="center"/>
    </xf>
    <xf numFmtId="0" fontId="0" fillId="14" borderId="41" xfId="1" applyFont="1" applyFill="1" applyBorder="1" applyAlignment="1">
      <alignment horizontal="center"/>
    </xf>
    <xf numFmtId="0" fontId="7" fillId="14" borderId="0" xfId="1" applyFont="1" applyFill="1" applyAlignment="1">
      <alignment horizontal="center"/>
    </xf>
    <xf numFmtId="165" fontId="7" fillId="14" borderId="54" xfId="0" applyNumberFormat="1" applyFont="1" applyFill="1" applyBorder="1" applyAlignment="1" applyProtection="1">
      <alignment horizontal="right"/>
      <protection locked="0"/>
    </xf>
    <xf numFmtId="0" fontId="7" fillId="14" borderId="41" xfId="0" applyFont="1" applyFill="1" applyBorder="1" applyAlignment="1" applyProtection="1">
      <alignment horizontal="left"/>
      <protection locked="0"/>
    </xf>
    <xf numFmtId="2" fontId="7" fillId="14" borderId="54" xfId="1" applyNumberFormat="1" applyFont="1" applyFill="1" applyBorder="1" applyAlignment="1" applyProtection="1">
      <alignment horizontal="right"/>
      <protection locked="0"/>
    </xf>
    <xf numFmtId="0" fontId="7" fillId="14" borderId="41" xfId="1" applyFont="1" applyFill="1" applyBorder="1" applyAlignment="1" applyProtection="1">
      <alignment horizontal="left"/>
      <protection locked="0"/>
    </xf>
    <xf numFmtId="168" fontId="7" fillId="0" borderId="0" xfId="1" applyNumberFormat="1" applyFont="1"/>
    <xf numFmtId="168" fontId="0" fillId="0" borderId="0" xfId="1" applyNumberFormat="1" applyFont="1"/>
    <xf numFmtId="169" fontId="7" fillId="0" borderId="0" xfId="1" applyNumberFormat="1" applyFont="1"/>
    <xf numFmtId="0" fontId="7" fillId="6" borderId="55" xfId="1" applyFont="1" applyFill="1" applyBorder="1" applyAlignment="1">
      <alignment horizontal="center" vertical="center"/>
    </xf>
    <xf numFmtId="0" fontId="7" fillId="6" borderId="49" xfId="1" applyFont="1" applyFill="1" applyBorder="1" applyAlignment="1">
      <alignment vertical="center"/>
    </xf>
    <xf numFmtId="0" fontId="7" fillId="6" borderId="49" xfId="1" applyFont="1" applyFill="1" applyBorder="1" applyAlignment="1">
      <alignment horizontal="center" vertical="center"/>
    </xf>
    <xf numFmtId="0" fontId="7" fillId="6" borderId="50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1" fontId="7" fillId="9" borderId="55" xfId="14" applyNumberFormat="1" applyFont="1" applyFill="1" applyBorder="1" applyAlignment="1" applyProtection="1">
      <alignment horizontal="right" vertical="center"/>
      <protection locked="0"/>
    </xf>
    <xf numFmtId="0" fontId="7" fillId="7" borderId="49" xfId="14" applyFont="1" applyFill="1" applyBorder="1" applyAlignment="1" applyProtection="1">
      <alignment horizontal="left" vertical="center"/>
      <protection locked="0"/>
    </xf>
    <xf numFmtId="1" fontId="7" fillId="9" borderId="49" xfId="14" applyNumberFormat="1" applyFont="1" applyFill="1" applyBorder="1" applyAlignment="1" applyProtection="1">
      <alignment horizontal="right" vertical="center"/>
      <protection locked="0"/>
    </xf>
    <xf numFmtId="0" fontId="7" fillId="9" borderId="49" xfId="14" applyFont="1" applyFill="1" applyBorder="1" applyAlignment="1" applyProtection="1">
      <alignment horizontal="left" vertical="center"/>
      <protection locked="0"/>
    </xf>
    <xf numFmtId="1" fontId="7" fillId="9" borderId="103" xfId="14" applyNumberFormat="1" applyFont="1" applyFill="1" applyBorder="1" applyAlignment="1" applyProtection="1">
      <alignment horizontal="right" vertical="center"/>
      <protection locked="0"/>
    </xf>
    <xf numFmtId="0" fontId="7" fillId="9" borderId="4" xfId="14" applyFont="1" applyFill="1" applyBorder="1" applyAlignment="1" applyProtection="1">
      <alignment horizontal="left" vertical="center"/>
      <protection locked="0"/>
    </xf>
    <xf numFmtId="10" fontId="7" fillId="7" borderId="46" xfId="14" applyNumberFormat="1" applyFont="1" applyFill="1" applyBorder="1" applyAlignment="1" applyProtection="1">
      <alignment horizontal="right"/>
      <protection locked="0"/>
    </xf>
    <xf numFmtId="10" fontId="7" fillId="7" borderId="88" xfId="14" applyNumberFormat="1" applyFont="1" applyFill="1" applyBorder="1" applyAlignment="1" applyProtection="1">
      <alignment horizontal="right"/>
      <protection locked="0"/>
    </xf>
    <xf numFmtId="10" fontId="7" fillId="7" borderId="104" xfId="14" applyNumberFormat="1" applyFont="1" applyFill="1" applyBorder="1" applyAlignment="1" applyProtection="1">
      <alignment horizontal="right"/>
      <protection locked="0"/>
    </xf>
    <xf numFmtId="10" fontId="7" fillId="7" borderId="102" xfId="14" applyNumberFormat="1" applyFont="1" applyFill="1" applyBorder="1" applyAlignment="1" applyProtection="1">
      <alignment horizontal="right"/>
      <protection locked="0"/>
    </xf>
    <xf numFmtId="10" fontId="7" fillId="7" borderId="139" xfId="14" applyNumberFormat="1" applyFont="1" applyFill="1" applyBorder="1" applyAlignment="1" applyProtection="1">
      <alignment horizontal="right"/>
      <protection locked="0"/>
    </xf>
    <xf numFmtId="10" fontId="7" fillId="7" borderId="96" xfId="14" applyNumberFormat="1" applyFont="1" applyFill="1" applyBorder="1" applyAlignment="1" applyProtection="1">
      <alignment horizontal="right"/>
      <protection locked="0"/>
    </xf>
    <xf numFmtId="10" fontId="7" fillId="7" borderId="22" xfId="14" applyNumberFormat="1" applyFont="1" applyFill="1" applyBorder="1" applyAlignment="1" applyProtection="1">
      <alignment horizontal="right"/>
      <protection locked="0"/>
    </xf>
    <xf numFmtId="10" fontId="7" fillId="7" borderId="24" xfId="14" applyNumberFormat="1" applyFont="1" applyFill="1" applyBorder="1" applyAlignment="1" applyProtection="1">
      <alignment horizontal="right"/>
      <protection locked="0"/>
    </xf>
    <xf numFmtId="10" fontId="7" fillId="7" borderId="5" xfId="14" applyNumberFormat="1" applyFont="1" applyFill="1" applyBorder="1" applyAlignment="1" applyProtection="1">
      <alignment horizontal="right"/>
      <protection locked="0"/>
    </xf>
    <xf numFmtId="10" fontId="7" fillId="7" borderId="28" xfId="14" applyNumberFormat="1" applyFont="1" applyFill="1" applyBorder="1" applyAlignment="1" applyProtection="1">
      <alignment horizontal="right"/>
      <protection locked="0"/>
    </xf>
    <xf numFmtId="10" fontId="7" fillId="7" borderId="100" xfId="14" applyNumberFormat="1" applyFont="1" applyFill="1" applyBorder="1" applyAlignment="1" applyProtection="1">
      <alignment horizontal="right"/>
      <protection locked="0"/>
    </xf>
    <xf numFmtId="10" fontId="7" fillId="7" borderId="29" xfId="14" applyNumberFormat="1" applyFont="1" applyFill="1" applyBorder="1" applyAlignment="1" applyProtection="1">
      <alignment horizontal="right"/>
      <protection locked="0"/>
    </xf>
    <xf numFmtId="10" fontId="7" fillId="7" borderId="107" xfId="14" applyNumberFormat="1" applyFont="1" applyFill="1" applyBorder="1" applyAlignment="1" applyProtection="1">
      <alignment horizontal="right"/>
      <protection locked="0"/>
    </xf>
    <xf numFmtId="10" fontId="7" fillId="7" borderId="98" xfId="14" applyNumberFormat="1" applyFont="1" applyFill="1" applyBorder="1" applyAlignment="1" applyProtection="1">
      <alignment horizontal="right"/>
      <protection locked="0"/>
    </xf>
    <xf numFmtId="10" fontId="7" fillId="7" borderId="39" xfId="14" applyNumberFormat="1" applyFont="1" applyFill="1" applyBorder="1" applyAlignment="1" applyProtection="1">
      <alignment horizontal="right"/>
      <protection locked="0"/>
    </xf>
    <xf numFmtId="10" fontId="7" fillId="7" borderId="135" xfId="14" applyNumberFormat="1" applyFont="1" applyFill="1" applyBorder="1" applyAlignment="1" applyProtection="1">
      <alignment horizontal="right"/>
      <protection locked="0"/>
    </xf>
    <xf numFmtId="2" fontId="7" fillId="7" borderId="54" xfId="1" applyNumberFormat="1" applyFont="1" applyFill="1" applyBorder="1" applyAlignment="1" applyProtection="1">
      <alignment horizontal="right"/>
      <protection locked="0"/>
    </xf>
    <xf numFmtId="2" fontId="7" fillId="7" borderId="35" xfId="1" applyNumberFormat="1" applyFont="1" applyFill="1" applyBorder="1" applyAlignment="1" applyProtection="1">
      <alignment horizontal="left"/>
      <protection locked="0"/>
    </xf>
    <xf numFmtId="2" fontId="7" fillId="7" borderId="35" xfId="1" applyNumberFormat="1" applyFont="1" applyFill="1" applyBorder="1" applyAlignment="1" applyProtection="1">
      <alignment horizontal="right"/>
      <protection locked="0"/>
    </xf>
    <xf numFmtId="2" fontId="7" fillId="7" borderId="117" xfId="1" applyNumberFormat="1" applyFont="1" applyFill="1" applyBorder="1" applyAlignment="1" applyProtection="1">
      <alignment horizontal="left"/>
      <protection locked="0"/>
    </xf>
    <xf numFmtId="2" fontId="7" fillId="8" borderId="139" xfId="1" applyNumberFormat="1" applyFont="1" applyFill="1" applyBorder="1" applyAlignment="1">
      <alignment horizontal="right"/>
    </xf>
    <xf numFmtId="164" fontId="7" fillId="0" borderId="0" xfId="1" applyNumberFormat="1" applyFont="1" applyAlignment="1">
      <alignment horizontal="center"/>
    </xf>
    <xf numFmtId="0" fontId="31" fillId="7" borderId="176" xfId="14" applyFont="1" applyFill="1" applyBorder="1" applyAlignment="1" applyProtection="1">
      <alignment horizontal="left"/>
      <protection locked="0"/>
    </xf>
    <xf numFmtId="4" fontId="4" fillId="0" borderId="0" xfId="1" applyNumberFormat="1" applyFont="1"/>
    <xf numFmtId="164" fontId="7" fillId="7" borderId="46" xfId="14" applyNumberFormat="1" applyFont="1" applyFill="1" applyBorder="1" applyAlignment="1" applyProtection="1">
      <alignment horizontal="right"/>
      <protection locked="0"/>
    </xf>
    <xf numFmtId="164" fontId="7" fillId="7" borderId="42" xfId="14" applyNumberFormat="1" applyFont="1" applyFill="1" applyBorder="1" applyAlignment="1" applyProtection="1">
      <alignment horizontal="left"/>
      <protection locked="0"/>
    </xf>
    <xf numFmtId="164" fontId="7" fillId="7" borderId="42" xfId="14" applyNumberFormat="1" applyFont="1" applyFill="1" applyBorder="1" applyAlignment="1" applyProtection="1">
      <alignment horizontal="right"/>
      <protection locked="0"/>
    </xf>
    <xf numFmtId="164" fontId="7" fillId="7" borderId="5" xfId="14" applyNumberFormat="1" applyFont="1" applyFill="1" applyBorder="1" applyAlignment="1" applyProtection="1">
      <alignment horizontal="left"/>
      <protection locked="0"/>
    </xf>
    <xf numFmtId="164" fontId="7" fillId="7" borderId="137" xfId="14" applyNumberFormat="1" applyFont="1" applyFill="1" applyBorder="1" applyAlignment="1" applyProtection="1">
      <alignment horizontal="right"/>
      <protection locked="0"/>
    </xf>
    <xf numFmtId="164" fontId="7" fillId="7" borderId="20" xfId="14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left" vertical="top"/>
      <protection locked="0"/>
    </xf>
    <xf numFmtId="2" fontId="7" fillId="5" borderId="177" xfId="1" applyNumberFormat="1" applyFont="1" applyFill="1" applyBorder="1" applyAlignment="1" applyProtection="1">
      <alignment horizontal="right"/>
      <protection locked="0"/>
    </xf>
    <xf numFmtId="0" fontId="7" fillId="5" borderId="177" xfId="14" applyFont="1" applyFill="1" applyBorder="1" applyAlignment="1" applyProtection="1">
      <alignment horizontal="left"/>
      <protection locked="0"/>
    </xf>
    <xf numFmtId="0" fontId="7" fillId="5" borderId="177" xfId="1" applyFont="1" applyFill="1" applyBorder="1" applyAlignment="1" applyProtection="1">
      <alignment horizontal="left"/>
      <protection locked="0"/>
    </xf>
    <xf numFmtId="2" fontId="7" fillId="8" borderId="177" xfId="1" applyNumberFormat="1" applyFont="1" applyFill="1" applyBorder="1" applyAlignment="1">
      <alignment horizontal="right"/>
    </xf>
    <xf numFmtId="2" fontId="7" fillId="11" borderId="177" xfId="1" applyNumberFormat="1" applyFont="1" applyFill="1" applyBorder="1" applyAlignment="1">
      <alignment horizontal="right"/>
    </xf>
    <xf numFmtId="2" fontId="7" fillId="7" borderId="177" xfId="1" applyNumberFormat="1" applyFont="1" applyFill="1" applyBorder="1" applyAlignment="1" applyProtection="1">
      <alignment horizontal="right"/>
      <protection locked="0"/>
    </xf>
    <xf numFmtId="0" fontId="7" fillId="7" borderId="177" xfId="1" applyFont="1" applyFill="1" applyBorder="1" applyAlignment="1" applyProtection="1">
      <alignment horizontal="left"/>
      <protection locked="0"/>
    </xf>
    <xf numFmtId="1" fontId="7" fillId="7" borderId="177" xfId="0" applyNumberFormat="1" applyFont="1" applyFill="1" applyBorder="1" applyAlignment="1" applyProtection="1">
      <alignment horizontal="right"/>
      <protection locked="0"/>
    </xf>
    <xf numFmtId="0" fontId="7" fillId="7" borderId="177" xfId="0" applyFont="1" applyFill="1" applyBorder="1" applyAlignment="1" applyProtection="1">
      <alignment horizontal="left"/>
      <protection locked="0"/>
    </xf>
    <xf numFmtId="0" fontId="7" fillId="7" borderId="177" xfId="14" applyFont="1" applyFill="1" applyBorder="1" applyAlignment="1" applyProtection="1">
      <alignment horizontal="left"/>
      <protection locked="0"/>
    </xf>
    <xf numFmtId="1" fontId="7" fillId="7" borderId="177" xfId="1" applyNumberFormat="1" applyFont="1" applyFill="1" applyBorder="1" applyAlignment="1" applyProtection="1">
      <alignment horizontal="right"/>
      <protection locked="0"/>
    </xf>
    <xf numFmtId="2" fontId="7" fillId="7" borderId="177" xfId="0" applyNumberFormat="1" applyFont="1" applyFill="1" applyBorder="1" applyAlignment="1" applyProtection="1">
      <alignment horizontal="right"/>
      <protection locked="0"/>
    </xf>
    <xf numFmtId="2" fontId="7" fillId="7" borderId="177" xfId="0" applyNumberFormat="1" applyFont="1" applyFill="1" applyBorder="1" applyAlignment="1" applyProtection="1">
      <alignment horizontal="left"/>
      <protection locked="0"/>
    </xf>
    <xf numFmtId="2" fontId="7" fillId="7" borderId="177" xfId="1" applyNumberFormat="1" applyFont="1" applyFill="1" applyBorder="1" applyAlignment="1" applyProtection="1">
      <alignment horizontal="left"/>
      <protection locked="0"/>
    </xf>
    <xf numFmtId="0" fontId="9" fillId="2" borderId="58" xfId="1" applyFont="1" applyFill="1" applyBorder="1" applyAlignment="1">
      <alignment horizontal="left"/>
    </xf>
    <xf numFmtId="0" fontId="9" fillId="2" borderId="60" xfId="1" applyFont="1" applyFill="1" applyBorder="1" applyAlignment="1">
      <alignment horizontal="left"/>
    </xf>
    <xf numFmtId="1" fontId="7" fillId="0" borderId="0" xfId="1" applyNumberFormat="1" applyFont="1" applyAlignment="1">
      <alignment horizontal="center"/>
    </xf>
    <xf numFmtId="1" fontId="7" fillId="8" borderId="35" xfId="1" applyNumberFormat="1" applyFont="1" applyFill="1" applyBorder="1" applyAlignment="1">
      <alignment horizontal="right"/>
    </xf>
    <xf numFmtId="165" fontId="7" fillId="8" borderId="35" xfId="1" applyNumberFormat="1" applyFont="1" applyFill="1" applyBorder="1" applyAlignment="1">
      <alignment horizontal="right"/>
    </xf>
    <xf numFmtId="0" fontId="7" fillId="7" borderId="45" xfId="14" applyFont="1" applyFill="1" applyBorder="1" applyAlignment="1" applyProtection="1">
      <alignment horizontal="right"/>
      <protection locked="0"/>
    </xf>
    <xf numFmtId="0" fontId="7" fillId="7" borderId="48" xfId="14" applyFont="1" applyFill="1" applyBorder="1" applyAlignment="1" applyProtection="1">
      <alignment horizontal="left"/>
      <protection locked="0"/>
    </xf>
    <xf numFmtId="0" fontId="7" fillId="7" borderId="48" xfId="14" applyFont="1" applyFill="1" applyBorder="1" applyAlignment="1" applyProtection="1">
      <alignment horizontal="right"/>
      <protection locked="0"/>
    </xf>
    <xf numFmtId="0" fontId="7" fillId="7" borderId="48" xfId="1" applyFont="1" applyFill="1" applyBorder="1" applyAlignment="1" applyProtection="1">
      <alignment horizontal="right"/>
      <protection locked="0"/>
    </xf>
    <xf numFmtId="0" fontId="7" fillId="8" borderId="48" xfId="1" applyFont="1" applyFill="1" applyBorder="1" applyAlignment="1">
      <alignment horizontal="right"/>
    </xf>
    <xf numFmtId="164" fontId="7" fillId="9" borderId="55" xfId="14" applyNumberFormat="1" applyFont="1" applyFill="1" applyBorder="1" applyAlignment="1" applyProtection="1">
      <alignment horizontal="right"/>
      <protection locked="0"/>
    </xf>
    <xf numFmtId="164" fontId="7" fillId="9" borderId="49" xfId="14" applyNumberFormat="1" applyFont="1" applyFill="1" applyBorder="1" applyAlignment="1" applyProtection="1">
      <alignment horizontal="right"/>
      <protection locked="0"/>
    </xf>
    <xf numFmtId="164" fontId="7" fillId="9" borderId="49" xfId="1" applyNumberFormat="1" applyFont="1" applyFill="1" applyBorder="1" applyAlignment="1" applyProtection="1">
      <alignment horizontal="right"/>
      <protection locked="0"/>
    </xf>
    <xf numFmtId="164" fontId="7" fillId="10" borderId="49" xfId="1" applyNumberFormat="1" applyFont="1" applyFill="1" applyBorder="1" applyAlignment="1">
      <alignment horizontal="right"/>
    </xf>
    <xf numFmtId="1" fontId="7" fillId="7" borderId="108" xfId="14" applyNumberFormat="1" applyFont="1" applyFill="1" applyBorder="1" applyAlignment="1" applyProtection="1">
      <alignment horizontal="right"/>
      <protection locked="0"/>
    </xf>
    <xf numFmtId="1" fontId="7" fillId="7" borderId="51" xfId="14" applyNumberFormat="1" applyFont="1" applyFill="1" applyBorder="1" applyAlignment="1" applyProtection="1">
      <alignment horizontal="right"/>
      <protection locked="0"/>
    </xf>
    <xf numFmtId="0" fontId="7" fillId="7" borderId="127" xfId="14" applyFont="1" applyFill="1" applyBorder="1" applyAlignment="1" applyProtection="1">
      <alignment horizontal="left"/>
      <protection locked="0"/>
    </xf>
    <xf numFmtId="1" fontId="7" fillId="7" borderId="67" xfId="14" applyNumberFormat="1" applyFont="1" applyFill="1" applyBorder="1" applyAlignment="1" applyProtection="1">
      <alignment horizontal="right"/>
      <protection locked="0"/>
    </xf>
    <xf numFmtId="0" fontId="7" fillId="7" borderId="164" xfId="14" applyFont="1" applyFill="1" applyBorder="1" applyAlignment="1" applyProtection="1">
      <alignment horizontal="left"/>
      <protection locked="0"/>
    </xf>
    <xf numFmtId="1" fontId="7" fillId="7" borderId="164" xfId="14" applyNumberFormat="1" applyFont="1" applyFill="1" applyBorder="1" applyAlignment="1" applyProtection="1">
      <alignment horizontal="right"/>
      <protection locked="0"/>
    </xf>
    <xf numFmtId="0" fontId="7" fillId="7" borderId="178" xfId="14" applyFont="1" applyFill="1" applyBorder="1" applyAlignment="1" applyProtection="1">
      <alignment horizontal="left"/>
      <protection locked="0"/>
    </xf>
    <xf numFmtId="1" fontId="7" fillId="7" borderId="88" xfId="14" applyNumberFormat="1" applyFont="1" applyFill="1" applyBorder="1" applyAlignment="1" applyProtection="1">
      <alignment horizontal="right"/>
      <protection locked="0"/>
    </xf>
    <xf numFmtId="1" fontId="7" fillId="8" borderId="54" xfId="1" applyNumberFormat="1" applyFont="1" applyFill="1" applyBorder="1" applyAlignment="1">
      <alignment horizontal="right"/>
    </xf>
    <xf numFmtId="0" fontId="7" fillId="7" borderId="125" xfId="14" applyFont="1" applyFill="1" applyBorder="1" applyAlignment="1" applyProtection="1">
      <alignment horizontal="left"/>
      <protection locked="0"/>
    </xf>
    <xf numFmtId="0" fontId="7" fillId="7" borderId="117" xfId="14" applyFont="1" applyFill="1" applyBorder="1" applyAlignment="1" applyProtection="1">
      <alignment horizontal="left"/>
      <protection locked="0"/>
    </xf>
    <xf numFmtId="0" fontId="7" fillId="5" borderId="117" xfId="1" applyFont="1" applyFill="1" applyBorder="1" applyAlignment="1" applyProtection="1">
      <alignment horizontal="left"/>
      <protection locked="0"/>
    </xf>
    <xf numFmtId="164" fontId="7" fillId="10" borderId="162" xfId="1" applyNumberFormat="1" applyFont="1" applyFill="1" applyBorder="1" applyAlignment="1">
      <alignment horizontal="right"/>
    </xf>
    <xf numFmtId="164" fontId="7" fillId="9" borderId="62" xfId="14" applyNumberFormat="1" applyFont="1" applyFill="1" applyBorder="1" applyAlignment="1" applyProtection="1">
      <alignment horizontal="right"/>
      <protection locked="0"/>
    </xf>
    <xf numFmtId="164" fontId="7" fillId="9" borderId="63" xfId="14" applyNumberFormat="1" applyFont="1" applyFill="1" applyBorder="1" applyAlignment="1" applyProtection="1">
      <alignment horizontal="right"/>
      <protection locked="0"/>
    </xf>
    <xf numFmtId="164" fontId="7" fillId="10" borderId="179" xfId="1" applyNumberFormat="1" applyFont="1" applyFill="1" applyBorder="1" applyAlignment="1">
      <alignment horizontal="right"/>
    </xf>
    <xf numFmtId="2" fontId="7" fillId="5" borderId="181" xfId="1" applyNumberFormat="1" applyFont="1" applyFill="1" applyBorder="1" applyAlignment="1" applyProtection="1">
      <alignment horizontal="right"/>
      <protection locked="0"/>
    </xf>
    <xf numFmtId="0" fontId="7" fillId="5" borderId="182" xfId="14" applyFont="1" applyFill="1" applyBorder="1" applyAlignment="1" applyProtection="1">
      <alignment horizontal="left"/>
      <protection locked="0"/>
    </xf>
    <xf numFmtId="2" fontId="7" fillId="5" borderId="182" xfId="1" applyNumberFormat="1" applyFont="1" applyFill="1" applyBorder="1" applyAlignment="1" applyProtection="1">
      <alignment horizontal="right"/>
      <protection locked="0"/>
    </xf>
    <xf numFmtId="0" fontId="7" fillId="5" borderId="182" xfId="1" applyFont="1" applyFill="1" applyBorder="1" applyAlignment="1" applyProtection="1">
      <alignment horizontal="left"/>
      <protection locked="0"/>
    </xf>
    <xf numFmtId="2" fontId="7" fillId="8" borderId="182" xfId="1" applyNumberFormat="1" applyFont="1" applyFill="1" applyBorder="1" applyAlignment="1">
      <alignment horizontal="right"/>
    </xf>
    <xf numFmtId="0" fontId="7" fillId="5" borderId="183" xfId="14" applyFont="1" applyFill="1" applyBorder="1" applyAlignment="1" applyProtection="1">
      <alignment horizontal="left"/>
      <protection locked="0"/>
    </xf>
    <xf numFmtId="2" fontId="7" fillId="5" borderId="184" xfId="1" applyNumberFormat="1" applyFont="1" applyFill="1" applyBorder="1" applyAlignment="1" applyProtection="1">
      <alignment horizontal="right"/>
      <protection locked="0"/>
    </xf>
    <xf numFmtId="0" fontId="7" fillId="5" borderId="185" xfId="14" applyFont="1" applyFill="1" applyBorder="1" applyAlignment="1" applyProtection="1">
      <alignment horizontal="left"/>
      <protection locked="0"/>
    </xf>
    <xf numFmtId="2" fontId="7" fillId="11" borderId="184" xfId="1" applyNumberFormat="1" applyFont="1" applyFill="1" applyBorder="1" applyAlignment="1">
      <alignment horizontal="right"/>
    </xf>
    <xf numFmtId="2" fontId="7" fillId="7" borderId="184" xfId="1" applyNumberFormat="1" applyFont="1" applyFill="1" applyBorder="1" applyAlignment="1" applyProtection="1">
      <alignment horizontal="right"/>
      <protection locked="0"/>
    </xf>
    <xf numFmtId="1" fontId="7" fillId="7" borderId="184" xfId="0" applyNumberFormat="1" applyFont="1" applyFill="1" applyBorder="1" applyAlignment="1" applyProtection="1">
      <alignment horizontal="right"/>
      <protection locked="0"/>
    </xf>
    <xf numFmtId="0" fontId="7" fillId="7" borderId="185" xfId="1" applyFont="1" applyFill="1" applyBorder="1" applyAlignment="1" applyProtection="1">
      <alignment horizontal="left"/>
      <protection locked="0"/>
    </xf>
    <xf numFmtId="2" fontId="7" fillId="7" borderId="184" xfId="0" applyNumberFormat="1" applyFont="1" applyFill="1" applyBorder="1" applyAlignment="1" applyProtection="1">
      <alignment horizontal="right"/>
      <protection locked="0"/>
    </xf>
    <xf numFmtId="1" fontId="7" fillId="9" borderId="186" xfId="0" applyNumberFormat="1" applyFont="1" applyFill="1" applyBorder="1" applyAlignment="1" applyProtection="1">
      <alignment horizontal="right"/>
      <protection locked="0"/>
    </xf>
    <xf numFmtId="0" fontId="7" fillId="7" borderId="187" xfId="1" applyFont="1" applyFill="1" applyBorder="1" applyAlignment="1" applyProtection="1">
      <alignment horizontal="left"/>
      <protection locked="0"/>
    </xf>
    <xf numFmtId="1" fontId="7" fillId="9" borderId="187" xfId="0" applyNumberFormat="1" applyFont="1" applyFill="1" applyBorder="1" applyAlignment="1" applyProtection="1">
      <alignment horizontal="right"/>
      <protection locked="0"/>
    </xf>
    <xf numFmtId="1" fontId="7" fillId="9" borderId="187" xfId="1" applyNumberFormat="1" applyFont="1" applyFill="1" applyBorder="1" applyAlignment="1" applyProtection="1">
      <alignment horizontal="right"/>
      <protection locked="0"/>
    </xf>
    <xf numFmtId="0" fontId="7" fillId="9" borderId="187" xfId="1" applyFont="1" applyFill="1" applyBorder="1" applyAlignment="1" applyProtection="1">
      <alignment horizontal="left"/>
      <protection locked="0"/>
    </xf>
    <xf numFmtId="0" fontId="7" fillId="9" borderId="188" xfId="1" applyFont="1" applyFill="1" applyBorder="1" applyAlignment="1" applyProtection="1">
      <alignment horizontal="left"/>
      <protection locked="0"/>
    </xf>
    <xf numFmtId="2" fontId="7" fillId="11" borderId="187" xfId="1" applyNumberFormat="1" applyFont="1" applyFill="1" applyBorder="1" applyAlignment="1">
      <alignment horizontal="right"/>
    </xf>
    <xf numFmtId="164" fontId="0" fillId="11" borderId="160" xfId="1" applyNumberFormat="1" applyFont="1" applyFill="1" applyBorder="1" applyAlignment="1">
      <alignment horizontal="right"/>
    </xf>
    <xf numFmtId="164" fontId="0" fillId="11" borderId="143" xfId="1" applyNumberFormat="1" applyFont="1" applyFill="1" applyBorder="1" applyAlignment="1">
      <alignment horizontal="right"/>
    </xf>
    <xf numFmtId="164" fontId="7" fillId="11" borderId="93" xfId="1" applyNumberFormat="1" applyFont="1" applyFill="1" applyBorder="1" applyAlignment="1">
      <alignment horizontal="right"/>
    </xf>
    <xf numFmtId="0" fontId="0" fillId="5" borderId="35" xfId="1" applyFont="1" applyFill="1" applyBorder="1" applyAlignment="1" applyProtection="1">
      <alignment horizontal="left"/>
      <protection locked="0"/>
    </xf>
    <xf numFmtId="0" fontId="0" fillId="5" borderId="48" xfId="1" applyFont="1" applyFill="1" applyBorder="1" applyAlignment="1" applyProtection="1">
      <alignment horizontal="left"/>
      <protection locked="0"/>
    </xf>
    <xf numFmtId="1" fontId="7" fillId="7" borderId="48" xfId="14" applyNumberFormat="1" applyFont="1" applyFill="1" applyBorder="1" applyAlignment="1" applyProtection="1">
      <alignment horizontal="right"/>
      <protection locked="0"/>
    </xf>
    <xf numFmtId="165" fontId="7" fillId="7" borderId="54" xfId="14" applyNumberFormat="1" applyFont="1" applyFill="1" applyBorder="1" applyAlignment="1" applyProtection="1">
      <alignment horizontal="right"/>
      <protection locked="0"/>
    </xf>
    <xf numFmtId="2" fontId="7" fillId="9" borderId="55" xfId="14" applyNumberFormat="1" applyFont="1" applyFill="1" applyBorder="1" applyAlignment="1" applyProtection="1">
      <alignment horizontal="right"/>
      <protection locked="0"/>
    </xf>
    <xf numFmtId="2" fontId="7" fillId="9" borderId="49" xfId="14" applyNumberFormat="1" applyFont="1" applyFill="1" applyBorder="1" applyAlignment="1" applyProtection="1">
      <alignment horizontal="right"/>
      <protection locked="0"/>
    </xf>
    <xf numFmtId="0" fontId="7" fillId="9" borderId="49" xfId="14" applyFont="1" applyFill="1" applyBorder="1" applyAlignment="1" applyProtection="1">
      <alignment horizontal="left"/>
      <protection locked="0"/>
    </xf>
    <xf numFmtId="2" fontId="7" fillId="9" borderId="49" xfId="1" applyNumberFormat="1" applyFont="1" applyFill="1" applyBorder="1" applyAlignment="1" applyProtection="1">
      <alignment horizontal="right"/>
      <protection locked="0"/>
    </xf>
    <xf numFmtId="0" fontId="7" fillId="9" borderId="50" xfId="14" applyFont="1" applyFill="1" applyBorder="1" applyAlignment="1" applyProtection="1">
      <alignment horizontal="left"/>
      <protection locked="0"/>
    </xf>
    <xf numFmtId="1" fontId="7" fillId="7" borderId="189" xfId="14" applyNumberFormat="1" applyFont="1" applyFill="1" applyBorder="1" applyAlignment="1" applyProtection="1">
      <alignment horizontal="right"/>
      <protection locked="0"/>
    </xf>
    <xf numFmtId="0" fontId="7" fillId="7" borderId="190" xfId="14" applyFont="1" applyFill="1" applyBorder="1" applyAlignment="1" applyProtection="1">
      <alignment horizontal="left"/>
      <protection locked="0"/>
    </xf>
    <xf numFmtId="164" fontId="7" fillId="8" borderId="98" xfId="1" applyNumberFormat="1" applyFont="1" applyFill="1" applyBorder="1" applyAlignment="1">
      <alignment horizontal="right"/>
    </xf>
    <xf numFmtId="165" fontId="7" fillId="7" borderId="96" xfId="1" applyNumberFormat="1" applyFont="1" applyFill="1" applyBorder="1" applyAlignment="1" applyProtection="1">
      <alignment horizontal="right"/>
      <protection locked="0"/>
    </xf>
    <xf numFmtId="0" fontId="7" fillId="7" borderId="36" xfId="14" applyFont="1" applyFill="1" applyBorder="1" applyAlignment="1" applyProtection="1">
      <alignment horizontal="left"/>
      <protection locked="0"/>
    </xf>
    <xf numFmtId="0" fontId="7" fillId="7" borderId="110" xfId="14" applyFont="1" applyFill="1" applyBorder="1" applyAlignment="1" applyProtection="1">
      <alignment horizontal="left"/>
      <protection locked="0"/>
    </xf>
    <xf numFmtId="0" fontId="7" fillId="7" borderId="37" xfId="14" applyFont="1" applyFill="1" applyBorder="1" applyAlignment="1" applyProtection="1">
      <alignment horizontal="left"/>
      <protection locked="0"/>
    </xf>
    <xf numFmtId="0" fontId="7" fillId="7" borderId="69" xfId="14" applyFont="1" applyFill="1" applyBorder="1" applyAlignment="1" applyProtection="1">
      <alignment horizontal="left"/>
      <protection locked="0"/>
    </xf>
    <xf numFmtId="0" fontId="7" fillId="7" borderId="111" xfId="14" applyFont="1" applyFill="1" applyBorder="1" applyAlignment="1" applyProtection="1">
      <alignment horizontal="left"/>
      <protection locked="0"/>
    </xf>
    <xf numFmtId="0" fontId="7" fillId="5" borderId="111" xfId="1" applyFont="1" applyFill="1" applyBorder="1" applyAlignment="1" applyProtection="1">
      <alignment horizontal="left"/>
      <protection locked="0"/>
    </xf>
    <xf numFmtId="0" fontId="7" fillId="7" borderId="53" xfId="14" applyFont="1" applyFill="1" applyBorder="1" applyAlignment="1" applyProtection="1">
      <alignment horizontal="left"/>
      <protection locked="0"/>
    </xf>
    <xf numFmtId="0" fontId="31" fillId="7" borderId="36" xfId="14" applyFont="1" applyFill="1" applyBorder="1" applyAlignment="1" applyProtection="1">
      <alignment horizontal="left"/>
      <protection locked="0"/>
    </xf>
    <xf numFmtId="0" fontId="31" fillId="7" borderId="110" xfId="14" applyFont="1" applyFill="1" applyBorder="1" applyAlignment="1" applyProtection="1">
      <alignment horizontal="left"/>
      <protection locked="0"/>
    </xf>
    <xf numFmtId="0" fontId="31" fillId="7" borderId="37" xfId="14" applyFont="1" applyFill="1" applyBorder="1" applyAlignment="1" applyProtection="1">
      <alignment horizontal="left"/>
      <protection locked="0"/>
    </xf>
    <xf numFmtId="0" fontId="31" fillId="7" borderId="69" xfId="14" applyFont="1" applyFill="1" applyBorder="1" applyAlignment="1" applyProtection="1">
      <alignment horizontal="left"/>
      <protection locked="0"/>
    </xf>
    <xf numFmtId="0" fontId="7" fillId="2" borderId="53" xfId="11" applyFont="1" applyFill="1" applyBorder="1"/>
    <xf numFmtId="0" fontId="7" fillId="2" borderId="47" xfId="11" applyFont="1" applyFill="1" applyBorder="1"/>
    <xf numFmtId="0" fontId="7" fillId="0" borderId="193" xfId="11" applyFont="1" applyBorder="1"/>
    <xf numFmtId="0" fontId="7" fillId="0" borderId="192" xfId="11" applyFont="1" applyBorder="1"/>
    <xf numFmtId="0" fontId="7" fillId="0" borderId="191" xfId="11" applyFont="1" applyBorder="1"/>
    <xf numFmtId="0" fontId="7" fillId="0" borderId="194" xfId="11" applyFont="1" applyBorder="1"/>
    <xf numFmtId="0" fontId="7" fillId="0" borderId="54" xfId="11" applyFont="1" applyBorder="1" applyAlignment="1">
      <alignment horizontal="center"/>
    </xf>
    <xf numFmtId="0" fontId="8" fillId="2" borderId="193" xfId="11" applyFont="1" applyFill="1" applyBorder="1" applyAlignment="1">
      <alignment horizontal="left"/>
    </xf>
    <xf numFmtId="0" fontId="8" fillId="2" borderId="195" xfId="11" applyFont="1" applyFill="1" applyBorder="1"/>
    <xf numFmtId="0" fontId="8" fillId="2" borderId="196" xfId="11" applyFont="1" applyFill="1" applyBorder="1" applyAlignment="1">
      <alignment horizontal="center" vertical="top"/>
    </xf>
    <xf numFmtId="0" fontId="31" fillId="15" borderId="35" xfId="0" applyFont="1" applyFill="1" applyBorder="1"/>
    <xf numFmtId="0" fontId="31" fillId="15" borderId="35" xfId="0" quotePrefix="1" applyFont="1" applyFill="1" applyBorder="1" applyAlignment="1">
      <alignment horizontal="center"/>
    </xf>
    <xf numFmtId="0" fontId="31" fillId="15" borderId="41" xfId="0" applyFont="1" applyFill="1" applyBorder="1" applyAlignment="1">
      <alignment horizontal="center"/>
    </xf>
    <xf numFmtId="0" fontId="31" fillId="15" borderId="35" xfId="0" applyFont="1" applyFill="1" applyBorder="1" applyAlignment="1">
      <alignment horizontal="center"/>
    </xf>
    <xf numFmtId="1" fontId="7" fillId="7" borderId="13" xfId="12" applyNumberFormat="1" applyFont="1" applyFill="1" applyBorder="1" applyAlignment="1" applyProtection="1">
      <alignment horizontal="right"/>
      <protection locked="0"/>
    </xf>
    <xf numFmtId="0" fontId="7" fillId="7" borderId="54" xfId="12" applyFont="1" applyFill="1" applyBorder="1" applyAlignment="1" applyProtection="1">
      <alignment horizontal="right"/>
      <protection locked="0"/>
    </xf>
    <xf numFmtId="0" fontId="7" fillId="7" borderId="62" xfId="12" applyFont="1" applyFill="1" applyBorder="1" applyAlignment="1" applyProtection="1">
      <alignment horizontal="right"/>
      <protection locked="0"/>
    </xf>
    <xf numFmtId="0" fontId="7" fillId="7" borderId="197" xfId="12" applyFont="1" applyFill="1" applyBorder="1" applyAlignment="1" applyProtection="1">
      <alignment horizontal="right"/>
      <protection locked="0"/>
    </xf>
    <xf numFmtId="0" fontId="7" fillId="16" borderId="154" xfId="12" applyFont="1" applyFill="1" applyBorder="1" applyAlignment="1" applyProtection="1">
      <alignment horizontal="left"/>
      <protection locked="0"/>
    </xf>
    <xf numFmtId="0" fontId="7" fillId="17" borderId="40" xfId="12" applyFont="1" applyFill="1" applyBorder="1"/>
    <xf numFmtId="0" fontId="7" fillId="17" borderId="41" xfId="12" applyFont="1" applyFill="1" applyBorder="1"/>
    <xf numFmtId="0" fontId="7" fillId="7" borderId="198" xfId="12" applyFont="1" applyFill="1" applyBorder="1" applyAlignment="1" applyProtection="1">
      <alignment horizontal="right"/>
      <protection locked="0"/>
    </xf>
    <xf numFmtId="0" fontId="31" fillId="15" borderId="9" xfId="0" applyFont="1" applyFill="1" applyBorder="1"/>
    <xf numFmtId="0" fontId="31" fillId="15" borderId="5" xfId="0" applyFont="1" applyFill="1" applyBorder="1" applyAlignment="1">
      <alignment horizontal="center"/>
    </xf>
    <xf numFmtId="0" fontId="31" fillId="15" borderId="47" xfId="0" applyFont="1" applyFill="1" applyBorder="1"/>
    <xf numFmtId="0" fontId="31" fillId="15" borderId="42" xfId="0" applyFont="1" applyFill="1" applyBorder="1" applyAlignment="1">
      <alignment horizontal="center"/>
    </xf>
    <xf numFmtId="0" fontId="31" fillId="15" borderId="36" xfId="0" applyFont="1" applyFill="1" applyBorder="1" applyAlignment="1">
      <alignment horizontal="center"/>
    </xf>
    <xf numFmtId="0" fontId="31" fillId="15" borderId="37" xfId="0" applyFont="1" applyFill="1" applyBorder="1" applyAlignment="1">
      <alignment horizontal="center"/>
    </xf>
    <xf numFmtId="0" fontId="31" fillId="15" borderId="57" xfId="0" applyFont="1" applyFill="1" applyBorder="1"/>
    <xf numFmtId="0" fontId="31" fillId="15" borderId="38" xfId="0" applyFont="1" applyFill="1" applyBorder="1" applyAlignment="1">
      <alignment horizontal="center"/>
    </xf>
    <xf numFmtId="0" fontId="4" fillId="0" borderId="45" xfId="11" applyFont="1" applyBorder="1" applyAlignment="1">
      <alignment horizontal="center"/>
    </xf>
    <xf numFmtId="0" fontId="4" fillId="0" borderId="54" xfId="11" applyFont="1" applyBorder="1" applyAlignment="1">
      <alignment horizontal="center"/>
    </xf>
    <xf numFmtId="0" fontId="4" fillId="0" borderId="55" xfId="11" applyFont="1" applyBorder="1" applyAlignment="1">
      <alignment horizontal="center"/>
    </xf>
    <xf numFmtId="0" fontId="4" fillId="0" borderId="0" xfId="0" applyFont="1"/>
    <xf numFmtId="0" fontId="38" fillId="0" borderId="0" xfId="0" applyFont="1"/>
    <xf numFmtId="0" fontId="3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38" fillId="0" borderId="179" xfId="0" applyFont="1" applyBorder="1"/>
    <xf numFmtId="0" fontId="39" fillId="0" borderId="179" xfId="0" applyFont="1" applyBorder="1"/>
    <xf numFmtId="0" fontId="12" fillId="0" borderId="179" xfId="0" applyFont="1" applyBorder="1" applyAlignment="1">
      <alignment horizontal="center"/>
    </xf>
    <xf numFmtId="0" fontId="12" fillId="0" borderId="179" xfId="0" applyFont="1" applyBorder="1"/>
    <xf numFmtId="0" fontId="36" fillId="0" borderId="0" xfId="0" applyFont="1"/>
    <xf numFmtId="0" fontId="40" fillId="0" borderId="0" xfId="0" applyFont="1"/>
    <xf numFmtId="0" fontId="4" fillId="0" borderId="0" xfId="0" applyFont="1" applyAlignment="1">
      <alignment horizontal="center"/>
    </xf>
    <xf numFmtId="0" fontId="38" fillId="2" borderId="58" xfId="0" applyFont="1" applyFill="1" applyBorder="1" applyAlignment="1">
      <alignment horizontal="left"/>
    </xf>
    <xf numFmtId="0" fontId="4" fillId="2" borderId="59" xfId="0" applyFont="1" applyFill="1" applyBorder="1"/>
    <xf numFmtId="0" fontId="4" fillId="2" borderId="47" xfId="0" applyFont="1" applyFill="1" applyBorder="1" applyAlignment="1">
      <alignment horizontal="center"/>
    </xf>
    <xf numFmtId="0" fontId="4" fillId="2" borderId="47" xfId="0" applyFont="1" applyFill="1" applyBorder="1"/>
    <xf numFmtId="0" fontId="38" fillId="2" borderId="60" xfId="0" applyFont="1" applyFill="1" applyBorder="1" applyAlignment="1">
      <alignment horizontal="left"/>
    </xf>
    <xf numFmtId="0" fontId="4" fillId="2" borderId="61" xfId="0" applyFont="1" applyFill="1" applyBorder="1"/>
    <xf numFmtId="0" fontId="4" fillId="2" borderId="61" xfId="0" applyFont="1" applyFill="1" applyBorder="1" applyAlignment="1">
      <alignment horizontal="center"/>
    </xf>
    <xf numFmtId="0" fontId="4" fillId="2" borderId="53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4" fillId="2" borderId="180" xfId="0" applyFont="1" applyFill="1" applyBorder="1"/>
    <xf numFmtId="0" fontId="18" fillId="2" borderId="13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4" fillId="2" borderId="60" xfId="0" applyFont="1" applyFill="1" applyBorder="1"/>
    <xf numFmtId="0" fontId="18" fillId="2" borderId="8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16" xfId="0" applyFont="1" applyFill="1" applyBorder="1"/>
    <xf numFmtId="0" fontId="18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4" fillId="0" borderId="114" xfId="0" applyFont="1" applyBorder="1"/>
    <xf numFmtId="0" fontId="4" fillId="0" borderId="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" fontId="4" fillId="5" borderId="163" xfId="0" applyNumberFormat="1" applyFont="1" applyFill="1" applyBorder="1" applyAlignment="1" applyProtection="1">
      <alignment horizontal="right"/>
      <protection locked="0"/>
    </xf>
    <xf numFmtId="0" fontId="4" fillId="5" borderId="40" xfId="0" applyFont="1" applyFill="1" applyBorder="1" applyAlignment="1" applyProtection="1">
      <alignment horizontal="left"/>
      <protection locked="0"/>
    </xf>
    <xf numFmtId="0" fontId="4" fillId="0" borderId="104" xfId="0" applyFont="1" applyBorder="1" applyAlignment="1">
      <alignment horizontal="center"/>
    </xf>
    <xf numFmtId="0" fontId="34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" fontId="4" fillId="5" borderId="144" xfId="0" applyNumberFormat="1" applyFont="1" applyFill="1" applyBorder="1" applyAlignment="1" applyProtection="1">
      <alignment horizontal="right"/>
      <protection locked="0"/>
    </xf>
    <xf numFmtId="0" fontId="4" fillId="5" borderId="41" xfId="0" applyFont="1" applyFill="1" applyBorder="1" applyAlignment="1" applyProtection="1">
      <alignment horizontal="left"/>
      <protection locked="0"/>
    </xf>
    <xf numFmtId="0" fontId="34" fillId="0" borderId="115" xfId="0" applyFont="1" applyBorder="1"/>
    <xf numFmtId="1" fontId="4" fillId="5" borderId="54" xfId="0" applyNumberFormat="1" applyFont="1" applyFill="1" applyBorder="1" applyAlignment="1" applyProtection="1">
      <alignment horizontal="right"/>
      <protection locked="0"/>
    </xf>
    <xf numFmtId="0" fontId="4" fillId="0" borderId="107" xfId="0" applyFont="1" applyBorder="1" applyAlignment="1">
      <alignment horizontal="center"/>
    </xf>
    <xf numFmtId="0" fontId="34" fillId="0" borderId="57" xfId="0" applyFont="1" applyBorder="1"/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" fontId="4" fillId="11" borderId="55" xfId="0" applyNumberFormat="1" applyFont="1" applyFill="1" applyBorder="1" applyAlignment="1">
      <alignment horizontal="right"/>
    </xf>
    <xf numFmtId="0" fontId="4" fillId="5" borderId="50" xfId="0" applyFont="1" applyFill="1" applyBorder="1" applyAlignment="1" applyProtection="1">
      <alignment horizontal="left"/>
      <protection locked="0"/>
    </xf>
    <xf numFmtId="0" fontId="34" fillId="0" borderId="0" xfId="0" applyFont="1"/>
    <xf numFmtId="0" fontId="4" fillId="0" borderId="70" xfId="0" applyFont="1" applyBorder="1" applyAlignment="1">
      <alignment horizontal="center"/>
    </xf>
    <xf numFmtId="0" fontId="34" fillId="0" borderId="71" xfId="0" applyFont="1" applyBorder="1"/>
    <xf numFmtId="0" fontId="4" fillId="0" borderId="199" xfId="0" applyFont="1" applyBorder="1" applyAlignment="1">
      <alignment horizontal="center"/>
    </xf>
    <xf numFmtId="0" fontId="4" fillId="0" borderId="141" xfId="0" applyFont="1" applyBorder="1" applyAlignment="1">
      <alignment horizontal="center"/>
    </xf>
    <xf numFmtId="0" fontId="4" fillId="0" borderId="58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59" xfId="0" applyFont="1" applyBorder="1" applyProtection="1">
      <protection locked="0"/>
    </xf>
    <xf numFmtId="0" fontId="4" fillId="0" borderId="66" xfId="0" applyFont="1" applyBorder="1" applyProtection="1">
      <protection locked="0"/>
    </xf>
    <xf numFmtId="0" fontId="4" fillId="0" borderId="56" xfId="0" applyFont="1" applyBorder="1" applyProtection="1">
      <protection locked="0"/>
    </xf>
    <xf numFmtId="0" fontId="4" fillId="0" borderId="0" xfId="0" applyFont="1" applyAlignment="1">
      <alignment horizontal="right"/>
    </xf>
    <xf numFmtId="0" fontId="18" fillId="18" borderId="0" xfId="0" applyFont="1" applyFill="1"/>
    <xf numFmtId="1" fontId="4" fillId="5" borderId="121" xfId="0" applyNumberFormat="1" applyFont="1" applyFill="1" applyBorder="1" applyAlignment="1" applyProtection="1">
      <alignment horizontal="right"/>
      <protection locked="0"/>
    </xf>
    <xf numFmtId="0" fontId="4" fillId="5" borderId="72" xfId="0" applyFont="1" applyFill="1" applyBorder="1" applyAlignment="1" applyProtection="1">
      <alignment horizontal="left"/>
      <protection locked="0"/>
    </xf>
    <xf numFmtId="0" fontId="4" fillId="0" borderId="155" xfId="0" applyFont="1" applyBorder="1"/>
    <xf numFmtId="0" fontId="18" fillId="2" borderId="58" xfId="0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/>
    </xf>
    <xf numFmtId="0" fontId="7" fillId="0" borderId="202" xfId="11" applyFont="1" applyBorder="1" applyAlignment="1">
      <alignment horizontal="center"/>
    </xf>
    <xf numFmtId="0" fontId="17" fillId="0" borderId="203" xfId="11" applyFont="1" applyBorder="1"/>
    <xf numFmtId="0" fontId="7" fillId="0" borderId="204" xfId="11" applyFont="1" applyBorder="1" applyAlignment="1">
      <alignment horizontal="center"/>
    </xf>
    <xf numFmtId="0" fontId="7" fillId="0" borderId="141" xfId="11" applyFont="1" applyBorder="1" applyAlignment="1">
      <alignment horizontal="center"/>
    </xf>
    <xf numFmtId="1" fontId="7" fillId="7" borderId="202" xfId="12" applyNumberFormat="1" applyFont="1" applyFill="1" applyBorder="1" applyAlignment="1" applyProtection="1">
      <alignment horizontal="right"/>
      <protection locked="0"/>
    </xf>
    <xf numFmtId="0" fontId="7" fillId="7" borderId="94" xfId="12" applyFont="1" applyFill="1" applyBorder="1" applyAlignment="1" applyProtection="1">
      <alignment horizontal="left"/>
      <protection locked="0"/>
    </xf>
    <xf numFmtId="0" fontId="31" fillId="7" borderId="48" xfId="14" applyFont="1" applyFill="1" applyBorder="1" applyAlignment="1" applyProtection="1">
      <alignment horizontal="left"/>
      <protection locked="0"/>
    </xf>
    <xf numFmtId="0" fontId="31" fillId="7" borderId="40" xfId="14" applyFont="1" applyFill="1" applyBorder="1" applyAlignment="1" applyProtection="1">
      <alignment horizontal="left"/>
      <protection locked="0"/>
    </xf>
    <xf numFmtId="0" fontId="31" fillId="7" borderId="41" xfId="14" applyFont="1" applyFill="1" applyBorder="1" applyAlignment="1" applyProtection="1">
      <alignment horizontal="left"/>
      <protection locked="0"/>
    </xf>
    <xf numFmtId="0" fontId="31" fillId="7" borderId="49" xfId="14" applyFont="1" applyFill="1" applyBorder="1" applyAlignment="1" applyProtection="1">
      <alignment horizontal="left"/>
      <protection locked="0"/>
    </xf>
    <xf numFmtId="0" fontId="31" fillId="7" borderId="50" xfId="14" applyFont="1" applyFill="1" applyBorder="1" applyAlignment="1" applyProtection="1">
      <alignment horizontal="left"/>
      <protection locked="0"/>
    </xf>
    <xf numFmtId="0" fontId="7" fillId="0" borderId="63" xfId="1" applyFont="1" applyBorder="1" applyAlignment="1">
      <alignment horizontal="center"/>
    </xf>
    <xf numFmtId="0" fontId="8" fillId="2" borderId="140" xfId="1" applyFont="1" applyFill="1" applyBorder="1" applyAlignment="1">
      <alignment horizontal="center"/>
    </xf>
    <xf numFmtId="0" fontId="14" fillId="2" borderId="141" xfId="1" applyFont="1" applyFill="1" applyBorder="1"/>
    <xf numFmtId="165" fontId="7" fillId="8" borderId="95" xfId="1" applyNumberFormat="1" applyFont="1" applyFill="1" applyBorder="1" applyAlignment="1">
      <alignment horizontal="right"/>
    </xf>
    <xf numFmtId="165" fontId="7" fillId="8" borderId="205" xfId="1" applyNumberFormat="1" applyFont="1" applyFill="1" applyBorder="1" applyAlignment="1">
      <alignment horizontal="right"/>
    </xf>
    <xf numFmtId="164" fontId="7" fillId="8" borderId="107" xfId="1" applyNumberFormat="1" applyFont="1" applyFill="1" applyBorder="1" applyAlignment="1">
      <alignment horizontal="right"/>
    </xf>
    <xf numFmtId="0" fontId="7" fillId="0" borderId="159" xfId="1" applyFont="1" applyBorder="1" applyAlignment="1">
      <alignment horizontal="center"/>
    </xf>
    <xf numFmtId="0" fontId="16" fillId="2" borderId="207" xfId="11" applyFont="1" applyFill="1" applyBorder="1" applyAlignment="1">
      <alignment horizontal="center"/>
    </xf>
    <xf numFmtId="0" fontId="16" fillId="2" borderId="208" xfId="11" applyFont="1" applyFill="1" applyBorder="1" applyAlignment="1">
      <alignment horizontal="center"/>
    </xf>
    <xf numFmtId="0" fontId="16" fillId="2" borderId="39" xfId="11" applyFont="1" applyFill="1" applyBorder="1" applyAlignment="1">
      <alignment horizontal="center"/>
    </xf>
    <xf numFmtId="0" fontId="16" fillId="2" borderId="127" xfId="11" applyFont="1" applyFill="1" applyBorder="1" applyAlignment="1">
      <alignment horizontal="center"/>
    </xf>
    <xf numFmtId="0" fontId="19" fillId="2" borderId="67" xfId="11" applyFont="1" applyFill="1" applyBorder="1" applyAlignment="1">
      <alignment horizontal="center" wrapText="1"/>
    </xf>
    <xf numFmtId="0" fontId="19" fillId="2" borderId="67" xfId="11" applyFont="1" applyFill="1" applyBorder="1" applyAlignment="1">
      <alignment horizontal="center"/>
    </xf>
    <xf numFmtId="0" fontId="8" fillId="2" borderId="67" xfId="11" applyFont="1" applyFill="1" applyBorder="1" applyAlignment="1">
      <alignment horizontal="center"/>
    </xf>
    <xf numFmtId="0" fontId="20" fillId="2" borderId="74" xfId="11" applyFill="1" applyBorder="1"/>
    <xf numFmtId="0" fontId="20" fillId="2" borderId="36" xfId="11" applyFill="1" applyBorder="1"/>
    <xf numFmtId="165" fontId="7" fillId="11" borderId="62" xfId="1" applyNumberFormat="1" applyFont="1" applyFill="1" applyBorder="1" applyAlignment="1">
      <alignment horizontal="right"/>
    </xf>
    <xf numFmtId="164" fontId="7" fillId="8" borderId="104" xfId="1" applyNumberFormat="1" applyFont="1" applyFill="1" applyBorder="1" applyAlignment="1">
      <alignment horizontal="right"/>
    </xf>
    <xf numFmtId="165" fontId="7" fillId="8" borderId="107" xfId="1" applyNumberFormat="1" applyFont="1" applyFill="1" applyBorder="1" applyAlignment="1">
      <alignment horizontal="right"/>
    </xf>
    <xf numFmtId="165" fontId="7" fillId="8" borderId="28" xfId="0" applyNumberFormat="1" applyFont="1" applyFill="1" applyBorder="1" applyAlignment="1">
      <alignment horizontal="right"/>
    </xf>
    <xf numFmtId="0" fontId="7" fillId="0" borderId="0" xfId="1" applyFont="1" applyAlignment="1">
      <alignment horizontal="right"/>
    </xf>
    <xf numFmtId="164" fontId="7" fillId="11" borderId="54" xfId="1" applyNumberFormat="1" applyFont="1" applyFill="1" applyBorder="1" applyAlignment="1">
      <alignment horizontal="right"/>
    </xf>
    <xf numFmtId="1" fontId="7" fillId="7" borderId="202" xfId="11" applyNumberFormat="1" applyFont="1" applyFill="1" applyBorder="1" applyAlignment="1" applyProtection="1">
      <alignment horizontal="right"/>
      <protection locked="0"/>
    </xf>
    <xf numFmtId="0" fontId="7" fillId="7" borderId="94" xfId="11" applyFont="1" applyFill="1" applyBorder="1" applyAlignment="1" applyProtection="1">
      <alignment horizontal="left"/>
      <protection locked="0"/>
    </xf>
    <xf numFmtId="0" fontId="7" fillId="13" borderId="78" xfId="1" applyFont="1" applyFill="1" applyBorder="1"/>
    <xf numFmtId="0" fontId="8" fillId="2" borderId="59" xfId="1" applyFont="1" applyFill="1" applyBorder="1" applyAlignment="1">
      <alignment horizontal="center"/>
    </xf>
    <xf numFmtId="0" fontId="16" fillId="2" borderId="207" xfId="1" applyFont="1" applyFill="1" applyBorder="1" applyAlignment="1">
      <alignment horizontal="center"/>
    </xf>
    <xf numFmtId="4" fontId="7" fillId="7" borderId="54" xfId="12" applyNumberFormat="1" applyFont="1" applyFill="1" applyBorder="1" applyAlignment="1" applyProtection="1">
      <alignment horizontal="right"/>
      <protection locked="0"/>
    </xf>
    <xf numFmtId="164" fontId="7" fillId="7" borderId="46" xfId="14" applyNumberFormat="1" applyFont="1" applyFill="1" applyBorder="1" applyAlignment="1" applyProtection="1">
      <alignment horizontal="center"/>
      <protection locked="0"/>
    </xf>
    <xf numFmtId="164" fontId="7" fillId="7" borderId="104" xfId="14" applyNumberFormat="1" applyFont="1" applyFill="1" applyBorder="1" applyAlignment="1" applyProtection="1">
      <alignment horizontal="center"/>
      <protection locked="0"/>
    </xf>
    <xf numFmtId="164" fontId="7" fillId="7" borderId="137" xfId="14" applyNumberFormat="1" applyFont="1" applyFill="1" applyBorder="1" applyAlignment="1" applyProtection="1">
      <alignment horizontal="center"/>
      <protection locked="0"/>
    </xf>
    <xf numFmtId="164" fontId="7" fillId="7" borderId="42" xfId="14" applyNumberFormat="1" applyFont="1" applyFill="1" applyBorder="1" applyAlignment="1" applyProtection="1">
      <alignment horizontal="center"/>
      <protection locked="0"/>
    </xf>
    <xf numFmtId="164" fontId="7" fillId="7" borderId="5" xfId="14" applyNumberFormat="1" applyFont="1" applyFill="1" applyBorder="1" applyAlignment="1" applyProtection="1">
      <alignment horizontal="center"/>
      <protection locked="0"/>
    </xf>
    <xf numFmtId="164" fontId="7" fillId="7" borderId="20" xfId="14" applyNumberFormat="1" applyFont="1" applyFill="1" applyBorder="1" applyAlignment="1" applyProtection="1">
      <alignment horizontal="center"/>
      <protection locked="0"/>
    </xf>
    <xf numFmtId="164" fontId="7" fillId="0" borderId="0" xfId="1" applyNumberFormat="1" applyFont="1"/>
    <xf numFmtId="0" fontId="7" fillId="0" borderId="66" xfId="1" applyFont="1" applyBorder="1"/>
    <xf numFmtId="2" fontId="7" fillId="8" borderId="95" xfId="1" applyNumberFormat="1" applyFont="1" applyFill="1" applyBorder="1" applyAlignment="1">
      <alignment horizontal="right"/>
    </xf>
    <xf numFmtId="2" fontId="7" fillId="10" borderId="98" xfId="1" applyNumberFormat="1" applyFont="1" applyFill="1" applyBorder="1" applyAlignment="1">
      <alignment horizontal="right"/>
    </xf>
    <xf numFmtId="0" fontId="7" fillId="9" borderId="34" xfId="1" applyFont="1" applyFill="1" applyBorder="1" applyAlignment="1" applyProtection="1">
      <alignment horizontal="left"/>
      <protection locked="0"/>
    </xf>
    <xf numFmtId="2" fontId="7" fillId="7" borderId="62" xfId="1" applyNumberFormat="1" applyFont="1" applyFill="1" applyBorder="1" applyAlignment="1" applyProtection="1">
      <alignment horizontal="right"/>
      <protection locked="0"/>
    </xf>
    <xf numFmtId="2" fontId="7" fillId="5" borderId="63" xfId="1" applyNumberFormat="1" applyFont="1" applyFill="1" applyBorder="1" applyAlignment="1" applyProtection="1">
      <alignment horizontal="left"/>
      <protection locked="0"/>
    </xf>
    <xf numFmtId="2" fontId="7" fillId="7" borderId="63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4" fillId="0" borderId="0" xfId="12" quotePrefix="1" applyBorder="1" applyAlignment="1" applyProtection="1">
      <alignment horizontal="left"/>
      <protection locked="0"/>
    </xf>
    <xf numFmtId="0" fontId="7" fillId="0" borderId="0" xfId="12" quotePrefix="1" applyFont="1" applyBorder="1" applyAlignment="1" applyProtection="1">
      <alignment horizontal="left"/>
      <protection locked="0"/>
    </xf>
    <xf numFmtId="0" fontId="7" fillId="0" borderId="0" xfId="12" applyFont="1" applyBorder="1" applyProtection="1">
      <protection locked="0"/>
    </xf>
    <xf numFmtId="0" fontId="4" fillId="0" borderId="60" xfId="0" applyFont="1" applyBorder="1"/>
    <xf numFmtId="0" fontId="4" fillId="0" borderId="61" xfId="0" applyFont="1" applyBorder="1"/>
    <xf numFmtId="0" fontId="4" fillId="0" borderId="61" xfId="0" applyFont="1" applyBorder="1" applyAlignment="1">
      <alignment horizontal="center"/>
    </xf>
    <xf numFmtId="0" fontId="4" fillId="0" borderId="53" xfId="0" applyFont="1" applyBorder="1"/>
    <xf numFmtId="1" fontId="7" fillId="7" borderId="211" xfId="14" applyNumberFormat="1" applyFont="1" applyFill="1" applyBorder="1" applyAlignment="1" applyProtection="1">
      <alignment horizontal="right"/>
      <protection locked="0"/>
    </xf>
    <xf numFmtId="1" fontId="7" fillId="8" borderId="121" xfId="1" applyNumberFormat="1" applyFont="1" applyFill="1" applyBorder="1" applyAlignment="1">
      <alignment horizontal="right"/>
    </xf>
    <xf numFmtId="1" fontId="7" fillId="8" borderId="162" xfId="1" applyNumberFormat="1" applyFont="1" applyFill="1" applyBorder="1" applyAlignment="1">
      <alignment horizontal="right"/>
    </xf>
    <xf numFmtId="0" fontId="8" fillId="2" borderId="79" xfId="1" applyFont="1" applyFill="1" applyBorder="1" applyAlignment="1">
      <alignment horizontal="center"/>
    </xf>
    <xf numFmtId="0" fontId="7" fillId="2" borderId="212" xfId="1" applyFont="1" applyFill="1" applyBorder="1"/>
    <xf numFmtId="0" fontId="8" fillId="2" borderId="213" xfId="1" applyFont="1" applyFill="1" applyBorder="1"/>
    <xf numFmtId="0" fontId="8" fillId="2" borderId="47" xfId="1" applyFont="1" applyFill="1" applyBorder="1" applyAlignment="1">
      <alignment horizontal="center"/>
    </xf>
    <xf numFmtId="0" fontId="14" fillId="2" borderId="59" xfId="1" applyFont="1" applyFill="1" applyBorder="1"/>
    <xf numFmtId="0" fontId="7" fillId="0" borderId="173" xfId="1" applyFont="1" applyBorder="1" applyAlignment="1">
      <alignment horizontal="center"/>
    </xf>
    <xf numFmtId="0" fontId="7" fillId="6" borderId="90" xfId="1" applyFont="1" applyFill="1" applyBorder="1" applyAlignment="1">
      <alignment horizontal="center"/>
    </xf>
    <xf numFmtId="0" fontId="7" fillId="6" borderId="106" xfId="1" applyFont="1" applyFill="1" applyBorder="1" applyAlignment="1">
      <alignment horizontal="center"/>
    </xf>
    <xf numFmtId="0" fontId="7" fillId="6" borderId="39" xfId="1" applyFont="1" applyFill="1" applyBorder="1"/>
    <xf numFmtId="0" fontId="7" fillId="6" borderId="34" xfId="1" applyFont="1" applyFill="1" applyBorder="1" applyAlignment="1">
      <alignment horizontal="center"/>
    </xf>
    <xf numFmtId="0" fontId="7" fillId="0" borderId="80" xfId="1" applyFont="1" applyBorder="1" applyAlignment="1">
      <alignment horizontal="center"/>
    </xf>
    <xf numFmtId="0" fontId="7" fillId="6" borderId="164" xfId="1" applyFont="1" applyFill="1" applyBorder="1" applyAlignment="1">
      <alignment horizontal="center"/>
    </xf>
    <xf numFmtId="164" fontId="7" fillId="19" borderId="28" xfId="1" applyNumberFormat="1" applyFont="1" applyFill="1" applyBorder="1" applyAlignment="1">
      <alignment horizontal="right"/>
    </xf>
    <xf numFmtId="1" fontId="7" fillId="20" borderId="143" xfId="1" applyNumberFormat="1" applyFont="1" applyFill="1" applyBorder="1" applyAlignment="1" applyProtection="1">
      <alignment horizontal="right"/>
      <protection locked="0"/>
    </xf>
    <xf numFmtId="1" fontId="7" fillId="20" borderId="93" xfId="1" applyNumberFormat="1" applyFont="1" applyFill="1" applyBorder="1" applyAlignment="1" applyProtection="1">
      <alignment horizontal="right"/>
      <protection locked="0"/>
    </xf>
    <xf numFmtId="0" fontId="7" fillId="0" borderId="153" xfId="1" applyFont="1" applyBorder="1" applyAlignment="1">
      <alignment horizontal="center"/>
    </xf>
    <xf numFmtId="0" fontId="0" fillId="2" borderId="6" xfId="1" applyFont="1" applyFill="1" applyBorder="1" applyAlignment="1">
      <alignment horizontal="center" vertical="center"/>
    </xf>
    <xf numFmtId="0" fontId="0" fillId="2" borderId="68" xfId="1" applyFont="1" applyFill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16" fillId="2" borderId="207" xfId="1" applyFont="1" applyFill="1" applyBorder="1" applyAlignment="1">
      <alignment horizontal="center" vertical="center"/>
    </xf>
    <xf numFmtId="0" fontId="8" fillId="2" borderId="67" xfId="1" applyFont="1" applyFill="1" applyBorder="1" applyAlignment="1">
      <alignment horizontal="center" vertical="center"/>
    </xf>
    <xf numFmtId="0" fontId="16" fillId="2" borderId="210" xfId="1" applyFont="1" applyFill="1" applyBorder="1" applyAlignment="1">
      <alignment horizontal="center" vertical="center"/>
    </xf>
    <xf numFmtId="0" fontId="8" fillId="2" borderId="67" xfId="1" applyFont="1" applyFill="1" applyBorder="1" applyAlignment="1">
      <alignment horizontal="center" vertical="center" wrapText="1"/>
    </xf>
    <xf numFmtId="0" fontId="8" fillId="2" borderId="205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16" fillId="2" borderId="67" xfId="1" applyFont="1" applyFill="1" applyBorder="1" applyAlignment="1">
      <alignment horizontal="center" vertical="center" wrapText="1"/>
    </xf>
    <xf numFmtId="0" fontId="16" fillId="2" borderId="34" xfId="1" applyFont="1" applyFill="1" applyBorder="1" applyAlignment="1">
      <alignment horizontal="center" vertical="center"/>
    </xf>
    <xf numFmtId="0" fontId="16" fillId="2" borderId="61" xfId="1" applyFont="1" applyFill="1" applyBorder="1" applyAlignment="1">
      <alignment horizontal="center" vertical="center" wrapText="1"/>
    </xf>
    <xf numFmtId="0" fontId="16" fillId="2" borderId="205" xfId="1" applyFont="1" applyFill="1" applyBorder="1" applyAlignment="1">
      <alignment horizontal="center" vertical="center" wrapText="1"/>
    </xf>
    <xf numFmtId="1" fontId="7" fillId="7" borderId="95" xfId="14" applyNumberFormat="1" applyFont="1" applyFill="1" applyBorder="1" applyAlignment="1" applyProtection="1">
      <alignment horizontal="right"/>
      <protection locked="0"/>
    </xf>
    <xf numFmtId="1" fontId="7" fillId="7" borderId="139" xfId="14" applyNumberFormat="1" applyFont="1" applyFill="1" applyBorder="1" applyAlignment="1" applyProtection="1">
      <alignment horizontal="right"/>
      <protection locked="0"/>
    </xf>
    <xf numFmtId="1" fontId="7" fillId="7" borderId="96" xfId="14" applyNumberFormat="1" applyFont="1" applyFill="1" applyBorder="1" applyAlignment="1" applyProtection="1">
      <alignment horizontal="right"/>
      <protection locked="0"/>
    </xf>
    <xf numFmtId="1" fontId="7" fillId="7" borderId="97" xfId="14" applyNumberFormat="1" applyFont="1" applyFill="1" applyBorder="1" applyAlignment="1" applyProtection="1">
      <alignment horizontal="right"/>
      <protection locked="0"/>
    </xf>
    <xf numFmtId="1" fontId="7" fillId="7" borderId="143" xfId="14" applyNumberFormat="1" applyFont="1" applyFill="1" applyBorder="1" applyAlignment="1" applyProtection="1">
      <alignment horizontal="right"/>
      <protection locked="0"/>
    </xf>
    <xf numFmtId="1" fontId="7" fillId="8" borderId="143" xfId="1" applyNumberFormat="1" applyFont="1" applyFill="1" applyBorder="1" applyAlignment="1">
      <alignment horizontal="right"/>
    </xf>
    <xf numFmtId="1" fontId="7" fillId="7" borderId="205" xfId="14" applyNumberFormat="1" applyFont="1" applyFill="1" applyBorder="1" applyAlignment="1" applyProtection="1">
      <alignment horizontal="right"/>
      <protection locked="0"/>
    </xf>
    <xf numFmtId="0" fontId="7" fillId="7" borderId="214" xfId="14" applyFont="1" applyFill="1" applyBorder="1" applyAlignment="1" applyProtection="1">
      <alignment horizontal="left"/>
      <protection locked="0"/>
    </xf>
    <xf numFmtId="0" fontId="7" fillId="7" borderId="191" xfId="14" applyFont="1" applyFill="1" applyBorder="1" applyAlignment="1" applyProtection="1">
      <alignment horizontal="left"/>
      <protection locked="0"/>
    </xf>
    <xf numFmtId="0" fontId="7" fillId="7" borderId="192" xfId="14" applyFont="1" applyFill="1" applyBorder="1" applyAlignment="1" applyProtection="1">
      <alignment horizontal="left"/>
      <protection locked="0"/>
    </xf>
    <xf numFmtId="0" fontId="7" fillId="7" borderId="215" xfId="14" applyFont="1" applyFill="1" applyBorder="1" applyAlignment="1" applyProtection="1">
      <alignment horizontal="left"/>
      <protection locked="0"/>
    </xf>
    <xf numFmtId="164" fontId="7" fillId="7" borderId="45" xfId="1" applyNumberFormat="1" applyFont="1" applyFill="1" applyBorder="1" applyAlignment="1" applyProtection="1">
      <alignment horizontal="right"/>
      <protection locked="0"/>
    </xf>
    <xf numFmtId="164" fontId="7" fillId="7" borderId="55" xfId="1" applyNumberFormat="1" applyFont="1" applyFill="1" applyBorder="1" applyAlignment="1" applyProtection="1">
      <alignment horizontal="right"/>
      <protection locked="0"/>
    </xf>
    <xf numFmtId="0" fontId="7" fillId="7" borderId="50" xfId="1" applyFont="1" applyFill="1" applyBorder="1" applyAlignment="1" applyProtection="1">
      <alignment horizontal="left"/>
      <protection locked="0"/>
    </xf>
    <xf numFmtId="0" fontId="16" fillId="18" borderId="73" xfId="1" applyFont="1" applyFill="1" applyBorder="1" applyAlignment="1">
      <alignment horizontal="center"/>
    </xf>
    <xf numFmtId="0" fontId="8" fillId="2" borderId="165" xfId="1" applyFont="1" applyFill="1" applyBorder="1" applyAlignment="1">
      <alignment horizontal="center"/>
    </xf>
    <xf numFmtId="0" fontId="8" fillId="18" borderId="73" xfId="1" applyFont="1" applyFill="1" applyBorder="1" applyAlignment="1">
      <alignment horizontal="center"/>
    </xf>
    <xf numFmtId="0" fontId="42" fillId="2" borderId="84" xfId="1" applyFont="1" applyFill="1" applyBorder="1" applyAlignment="1">
      <alignment horizontal="center"/>
    </xf>
    <xf numFmtId="0" fontId="42" fillId="2" borderId="85" xfId="1" applyFont="1" applyFill="1" applyBorder="1" applyAlignment="1">
      <alignment horizontal="center"/>
    </xf>
    <xf numFmtId="0" fontId="42" fillId="2" borderId="80" xfId="1" applyFont="1" applyFill="1" applyBorder="1" applyAlignment="1">
      <alignment horizontal="center"/>
    </xf>
    <xf numFmtId="0" fontId="42" fillId="2" borderId="81" xfId="1" applyFont="1" applyFill="1" applyBorder="1" applyAlignment="1">
      <alignment horizontal="center"/>
    </xf>
    <xf numFmtId="0" fontId="42" fillId="2" borderId="61" xfId="1" applyFont="1" applyFill="1" applyBorder="1" applyAlignment="1">
      <alignment horizontal="center"/>
    </xf>
    <xf numFmtId="0" fontId="42" fillId="2" borderId="86" xfId="1" applyFont="1" applyFill="1" applyBorder="1" applyAlignment="1">
      <alignment horizontal="center"/>
    </xf>
    <xf numFmtId="0" fontId="42" fillId="2" borderId="87" xfId="1" applyFont="1" applyFill="1" applyBorder="1" applyAlignment="1">
      <alignment horizontal="center"/>
    </xf>
    <xf numFmtId="0" fontId="42" fillId="2" borderId="55" xfId="1" applyFont="1" applyFill="1" applyBorder="1" applyAlignment="1">
      <alignment horizontal="center"/>
    </xf>
    <xf numFmtId="0" fontId="42" fillId="2" borderId="50" xfId="1" applyFont="1" applyFill="1" applyBorder="1" applyAlignment="1">
      <alignment horizontal="center"/>
    </xf>
    <xf numFmtId="0" fontId="42" fillId="2" borderId="93" xfId="1" applyFont="1" applyFill="1" applyBorder="1" applyAlignment="1">
      <alignment horizontal="center"/>
    </xf>
    <xf numFmtId="0" fontId="42" fillId="2" borderId="82" xfId="1" applyFont="1" applyFill="1" applyBorder="1" applyAlignment="1">
      <alignment horizontal="center"/>
    </xf>
    <xf numFmtId="0" fontId="42" fillId="2" borderId="83" xfId="1" applyFont="1" applyFill="1" applyBorder="1" applyAlignment="1">
      <alignment horizontal="center"/>
    </xf>
    <xf numFmtId="0" fontId="8" fillId="2" borderId="8" xfId="11" applyFont="1" applyFill="1" applyBorder="1" applyAlignment="1">
      <alignment horizontal="center" vertical="top"/>
    </xf>
    <xf numFmtId="0" fontId="8" fillId="2" borderId="1" xfId="11" applyFont="1" applyFill="1" applyBorder="1" applyAlignment="1">
      <alignment horizontal="center" vertical="top"/>
    </xf>
    <xf numFmtId="164" fontId="31" fillId="8" borderId="54" xfId="14" applyNumberFormat="1" applyFont="1" applyFill="1" applyBorder="1" applyAlignment="1">
      <alignment horizontal="right"/>
    </xf>
    <xf numFmtId="164" fontId="31" fillId="8" borderId="54" xfId="1" applyNumberFormat="1" applyFont="1" applyFill="1" applyBorder="1" applyAlignment="1">
      <alignment horizontal="right"/>
    </xf>
    <xf numFmtId="0" fontId="31" fillId="7" borderId="41" xfId="1" applyFont="1" applyFill="1" applyBorder="1" applyAlignment="1" applyProtection="1">
      <alignment horizontal="left"/>
      <protection locked="0"/>
    </xf>
    <xf numFmtId="164" fontId="31" fillId="8" borderId="97" xfId="1" applyNumberFormat="1" applyFont="1" applyFill="1" applyBorder="1" applyAlignment="1">
      <alignment horizontal="right"/>
    </xf>
    <xf numFmtId="0" fontId="31" fillId="7" borderId="44" xfId="1" applyFont="1" applyFill="1" applyBorder="1" applyAlignment="1" applyProtection="1">
      <alignment horizontal="left"/>
      <protection locked="0"/>
    </xf>
    <xf numFmtId="164" fontId="31" fillId="8" borderId="108" xfId="1" applyNumberFormat="1" applyFont="1" applyFill="1" applyBorder="1" applyAlignment="1">
      <alignment horizontal="right"/>
    </xf>
    <xf numFmtId="0" fontId="7" fillId="7" borderId="6" xfId="1" applyFont="1" applyFill="1" applyBorder="1" applyAlignment="1" applyProtection="1">
      <alignment horizontal="left"/>
      <protection locked="0"/>
    </xf>
    <xf numFmtId="0" fontId="31" fillId="7" borderId="6" xfId="1" applyFont="1" applyFill="1" applyBorder="1" applyAlignment="1" applyProtection="1">
      <alignment horizontal="left"/>
      <protection locked="0"/>
    </xf>
    <xf numFmtId="0" fontId="7" fillId="7" borderId="31" xfId="1" applyFont="1" applyFill="1" applyBorder="1" applyAlignment="1" applyProtection="1">
      <alignment horizontal="left"/>
      <protection locked="0"/>
    </xf>
    <xf numFmtId="164" fontId="7" fillId="8" borderId="46" xfId="1" applyNumberFormat="1" applyFont="1" applyFill="1" applyBorder="1" applyAlignment="1">
      <alignment horizontal="right"/>
    </xf>
    <xf numFmtId="164" fontId="7" fillId="8" borderId="137" xfId="1" applyNumberFormat="1" applyFont="1" applyFill="1" applyBorder="1" applyAlignment="1">
      <alignment horizontal="right"/>
    </xf>
    <xf numFmtId="164" fontId="31" fillId="8" borderId="137" xfId="1" applyNumberFormat="1" applyFont="1" applyFill="1" applyBorder="1" applyAlignment="1">
      <alignment horizontal="right"/>
    </xf>
    <xf numFmtId="0" fontId="31" fillId="7" borderId="216" xfId="0" applyFont="1" applyFill="1" applyBorder="1" applyProtection="1">
      <protection locked="0"/>
    </xf>
    <xf numFmtId="1" fontId="7" fillId="8" borderId="86" xfId="1" applyNumberFormat="1" applyFont="1" applyFill="1" applyBorder="1" applyAlignment="1">
      <alignment horizontal="right"/>
    </xf>
    <xf numFmtId="1" fontId="7" fillId="8" borderId="211" xfId="1" applyNumberFormat="1" applyFont="1" applyFill="1" applyBorder="1" applyAlignment="1">
      <alignment horizontal="right"/>
    </xf>
    <xf numFmtId="1" fontId="7" fillId="8" borderId="62" xfId="1" applyNumberFormat="1" applyFont="1" applyFill="1" applyBorder="1" applyAlignment="1">
      <alignment horizontal="right"/>
    </xf>
    <xf numFmtId="1" fontId="7" fillId="8" borderId="217" xfId="1" applyNumberFormat="1" applyFont="1" applyFill="1" applyBorder="1" applyAlignment="1">
      <alignment horizontal="right"/>
    </xf>
    <xf numFmtId="1" fontId="7" fillId="8" borderId="80" xfId="1" applyNumberFormat="1" applyFont="1" applyFill="1" applyBorder="1" applyAlignment="1">
      <alignment horizontal="right"/>
    </xf>
    <xf numFmtId="1" fontId="7" fillId="8" borderId="218" xfId="1" applyNumberFormat="1" applyFont="1" applyFill="1" applyBorder="1" applyAlignment="1">
      <alignment horizontal="right"/>
    </xf>
    <xf numFmtId="1" fontId="7" fillId="8" borderId="84" xfId="1" applyNumberFormat="1" applyFont="1" applyFill="1" applyBorder="1" applyAlignment="1">
      <alignment horizontal="right"/>
    </xf>
    <xf numFmtId="0" fontId="7" fillId="7" borderId="219" xfId="14" applyFont="1" applyFill="1" applyBorder="1" applyAlignment="1" applyProtection="1">
      <alignment horizontal="left"/>
      <protection locked="0"/>
    </xf>
    <xf numFmtId="2" fontId="7" fillId="7" borderId="63" xfId="1" applyNumberFormat="1" applyFont="1" applyFill="1" applyBorder="1" applyAlignment="1" applyProtection="1">
      <alignment horizontal="left"/>
      <protection locked="0"/>
    </xf>
    <xf numFmtId="2" fontId="7" fillId="7" borderId="220" xfId="1" applyNumberFormat="1" applyFont="1" applyFill="1" applyBorder="1" applyAlignment="1" applyProtection="1">
      <alignment horizontal="left"/>
      <protection locked="0"/>
    </xf>
    <xf numFmtId="0" fontId="20" fillId="0" borderId="0" xfId="11" applyAlignment="1">
      <alignment vertical="center"/>
    </xf>
    <xf numFmtId="0" fontId="0" fillId="0" borderId="163" xfId="1" applyFont="1" applyBorder="1" applyAlignment="1">
      <alignment horizontal="center" wrapText="1"/>
    </xf>
    <xf numFmtId="0" fontId="0" fillId="0" borderId="124" xfId="1" applyFont="1" applyBorder="1" applyAlignment="1">
      <alignment horizontal="center" wrapText="1"/>
    </xf>
    <xf numFmtId="0" fontId="8" fillId="2" borderId="66" xfId="1" applyFont="1" applyFill="1" applyBorder="1" applyAlignment="1">
      <alignment horizontal="center"/>
    </xf>
    <xf numFmtId="0" fontId="23" fillId="0" borderId="56" xfId="1" applyFont="1" applyBorder="1" applyAlignment="1">
      <alignment horizontal="center"/>
    </xf>
    <xf numFmtId="0" fontId="14" fillId="2" borderId="66" xfId="1" applyFont="1" applyFill="1" applyBorder="1" applyAlignment="1">
      <alignment horizontal="center"/>
    </xf>
    <xf numFmtId="0" fontId="21" fillId="0" borderId="56" xfId="1" applyFont="1" applyBorder="1" applyAlignment="1">
      <alignment horizontal="center"/>
    </xf>
    <xf numFmtId="0" fontId="8" fillId="2" borderId="167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20" xfId="1" applyFont="1" applyFill="1" applyBorder="1" applyAlignment="1">
      <alignment horizontal="center" wrapText="1"/>
    </xf>
    <xf numFmtId="0" fontId="0" fillId="0" borderId="164" xfId="1" applyFont="1" applyBorder="1" applyAlignment="1">
      <alignment horizontal="center" wrapText="1"/>
    </xf>
    <xf numFmtId="0" fontId="8" fillId="2" borderId="170" xfId="1" applyFont="1" applyFill="1" applyBorder="1" applyAlignment="1">
      <alignment horizontal="center" wrapText="1"/>
    </xf>
    <xf numFmtId="0" fontId="8" fillId="2" borderId="171" xfId="1" applyFont="1" applyFill="1" applyBorder="1" applyAlignment="1">
      <alignment horizontal="center" wrapText="1"/>
    </xf>
    <xf numFmtId="0" fontId="8" fillId="18" borderId="121" xfId="1" applyFont="1" applyFill="1" applyBorder="1" applyAlignment="1">
      <alignment horizontal="center"/>
    </xf>
    <xf numFmtId="0" fontId="8" fillId="18" borderId="140" xfId="1" applyFont="1" applyFill="1" applyBorder="1" applyAlignment="1">
      <alignment horizontal="center"/>
    </xf>
    <xf numFmtId="0" fontId="8" fillId="18" borderId="141" xfId="1" applyFont="1" applyFill="1" applyBorder="1" applyAlignment="1">
      <alignment horizontal="center"/>
    </xf>
    <xf numFmtId="0" fontId="8" fillId="2" borderId="74" xfId="1" applyFont="1" applyFill="1" applyBorder="1" applyAlignment="1">
      <alignment horizontal="center"/>
    </xf>
    <xf numFmtId="0" fontId="0" fillId="0" borderId="133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2" borderId="108" xfId="1" applyFont="1" applyFill="1" applyBorder="1" applyAlignment="1">
      <alignment horizontal="center" wrapText="1"/>
    </xf>
    <xf numFmtId="0" fontId="0" fillId="0" borderId="67" xfId="1" applyFont="1" applyBorder="1" applyAlignment="1">
      <alignment horizontal="center" wrapText="1"/>
    </xf>
    <xf numFmtId="0" fontId="8" fillId="2" borderId="163" xfId="14" applyFont="1" applyFill="1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8" fillId="2" borderId="79" xfId="1" applyFont="1" applyFill="1" applyBorder="1" applyAlignment="1">
      <alignment horizontal="center" vertical="center" wrapText="1"/>
    </xf>
    <xf numFmtId="0" fontId="8" fillId="2" borderId="92" xfId="1" applyFont="1" applyFill="1" applyBorder="1" applyAlignment="1">
      <alignment horizontal="center" vertical="center" wrapText="1"/>
    </xf>
    <xf numFmtId="0" fontId="8" fillId="2" borderId="91" xfId="1" applyFont="1" applyFill="1" applyBorder="1" applyAlignment="1">
      <alignment horizontal="center" vertical="center" wrapText="1"/>
    </xf>
    <xf numFmtId="0" fontId="9" fillId="2" borderId="58" xfId="1" applyFont="1" applyFill="1" applyBorder="1" applyAlignment="1">
      <alignment horizontal="left"/>
    </xf>
    <xf numFmtId="0" fontId="0" fillId="0" borderId="47" xfId="1" applyFont="1" applyBorder="1" applyAlignment="1"/>
    <xf numFmtId="0" fontId="0" fillId="0" borderId="59" xfId="1" applyFont="1" applyBorder="1" applyAlignment="1"/>
    <xf numFmtId="0" fontId="9" fillId="2" borderId="60" xfId="1" applyFont="1" applyFill="1" applyBorder="1" applyAlignment="1">
      <alignment horizontal="left"/>
    </xf>
    <xf numFmtId="0" fontId="0" fillId="2" borderId="61" xfId="1" applyFont="1" applyFill="1" applyBorder="1" applyAlignment="1"/>
    <xf numFmtId="0" fontId="0" fillId="2" borderId="53" xfId="1" applyFont="1" applyFill="1" applyBorder="1" applyAlignment="1"/>
    <xf numFmtId="0" fontId="8" fillId="2" borderId="168" xfId="1" applyFont="1" applyFill="1" applyBorder="1" applyAlignment="1">
      <alignment horizontal="center" wrapText="1"/>
    </xf>
    <xf numFmtId="0" fontId="8" fillId="2" borderId="169" xfId="1" applyFont="1" applyFill="1" applyBorder="1" applyAlignment="1">
      <alignment horizontal="center" wrapText="1"/>
    </xf>
    <xf numFmtId="0" fontId="8" fillId="2" borderId="137" xfId="1" applyFont="1" applyFill="1" applyBorder="1" applyAlignment="1">
      <alignment horizontal="center" wrapText="1"/>
    </xf>
    <xf numFmtId="0" fontId="0" fillId="0" borderId="51" xfId="1" applyFont="1" applyBorder="1" applyAlignment="1">
      <alignment horizontal="center" wrapText="1"/>
    </xf>
    <xf numFmtId="0" fontId="8" fillId="2" borderId="165" xfId="1" applyFont="1" applyFill="1" applyBorder="1" applyAlignment="1">
      <alignment horizontal="center"/>
    </xf>
    <xf numFmtId="0" fontId="8" fillId="2" borderId="79" xfId="1" applyFont="1" applyFill="1" applyBorder="1" applyAlignment="1">
      <alignment horizontal="center" vertical="center"/>
    </xf>
    <xf numFmtId="0" fontId="8" fillId="2" borderId="92" xfId="1" applyFont="1" applyFill="1" applyBorder="1" applyAlignment="1">
      <alignment horizontal="center" vertical="center"/>
    </xf>
    <xf numFmtId="0" fontId="8" fillId="2" borderId="91" xfId="1" applyFont="1" applyFill="1" applyBorder="1" applyAlignment="1">
      <alignment horizontal="center" vertical="center"/>
    </xf>
    <xf numFmtId="0" fontId="8" fillId="2" borderId="163" xfId="1" applyFont="1" applyFill="1" applyBorder="1" applyAlignment="1">
      <alignment horizontal="center" wrapText="1"/>
    </xf>
    <xf numFmtId="0" fontId="8" fillId="2" borderId="124" xfId="1" applyFont="1" applyFill="1" applyBorder="1" applyAlignment="1">
      <alignment horizontal="center" wrapText="1"/>
    </xf>
    <xf numFmtId="0" fontId="8" fillId="2" borderId="163" xfId="1" applyFont="1" applyFill="1" applyBorder="1" applyAlignment="1">
      <alignment horizontal="center" vertical="center" wrapText="1"/>
    </xf>
    <xf numFmtId="0" fontId="8" fillId="2" borderId="124" xfId="1" applyFont="1" applyFill="1" applyBorder="1" applyAlignment="1">
      <alignment horizontal="center" vertical="center" wrapText="1"/>
    </xf>
    <xf numFmtId="0" fontId="8" fillId="2" borderId="145" xfId="1" applyFont="1" applyFill="1" applyBorder="1" applyAlignment="1">
      <alignment horizontal="center" vertical="center" wrapText="1"/>
    </xf>
    <xf numFmtId="0" fontId="8" fillId="2" borderId="83" xfId="1" applyFont="1" applyFill="1" applyBorder="1" applyAlignment="1">
      <alignment horizontal="center" vertical="center" wrapText="1"/>
    </xf>
    <xf numFmtId="0" fontId="8" fillId="2" borderId="166" xfId="1" applyFont="1" applyFill="1" applyBorder="1" applyAlignment="1">
      <alignment horizont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0" fillId="0" borderId="59" xfId="1" applyFont="1" applyBorder="1" applyAlignment="1">
      <alignment horizontal="center" vertical="center" wrapText="1"/>
    </xf>
    <xf numFmtId="0" fontId="0" fillId="0" borderId="60" xfId="1" applyFont="1" applyBorder="1" applyAlignment="1">
      <alignment horizontal="center" vertical="center" wrapText="1"/>
    </xf>
    <xf numFmtId="0" fontId="0" fillId="0" borderId="53" xfId="1" applyFont="1" applyBorder="1" applyAlignment="1">
      <alignment horizontal="center" vertical="center" wrapText="1"/>
    </xf>
    <xf numFmtId="0" fontId="8" fillId="2" borderId="116" xfId="1" applyFont="1" applyFill="1" applyBorder="1" applyAlignment="1">
      <alignment horizontal="center" wrapText="1"/>
    </xf>
    <xf numFmtId="0" fontId="8" fillId="2" borderId="125" xfId="1" applyFont="1" applyFill="1" applyBorder="1" applyAlignment="1">
      <alignment horizontal="center" wrapText="1"/>
    </xf>
    <xf numFmtId="0" fontId="0" fillId="0" borderId="92" xfId="1" applyFont="1" applyBorder="1" applyAlignment="1">
      <alignment vertical="center" wrapText="1"/>
    </xf>
    <xf numFmtId="0" fontId="0" fillId="0" borderId="91" xfId="1" applyFont="1" applyBorder="1" applyAlignment="1">
      <alignment vertical="center" wrapText="1"/>
    </xf>
    <xf numFmtId="0" fontId="8" fillId="2" borderId="65" xfId="1" applyFont="1" applyFill="1" applyBorder="1" applyAlignment="1">
      <alignment horizontal="center"/>
    </xf>
    <xf numFmtId="0" fontId="8" fillId="2" borderId="69" xfId="1" applyFont="1" applyFill="1" applyBorder="1" applyAlignment="1">
      <alignment horizontal="center"/>
    </xf>
    <xf numFmtId="0" fontId="0" fillId="0" borderId="200" xfId="1" applyFont="1" applyBorder="1" applyAlignment="1">
      <alignment horizontal="center" wrapText="1"/>
    </xf>
    <xf numFmtId="0" fontId="0" fillId="0" borderId="201" xfId="1" applyFont="1" applyBorder="1" applyAlignment="1">
      <alignment horizontal="center" wrapText="1"/>
    </xf>
    <xf numFmtId="0" fontId="0" fillId="0" borderId="97" xfId="1" applyFont="1" applyBorder="1" applyAlignment="1">
      <alignment horizontal="center"/>
    </xf>
    <xf numFmtId="0" fontId="8" fillId="2" borderId="133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7" fillId="7" borderId="120" xfId="1" applyFont="1" applyFill="1" applyBorder="1" applyAlignment="1" applyProtection="1">
      <alignment horizontal="center"/>
      <protection locked="0"/>
    </xf>
    <xf numFmtId="0" fontId="7" fillId="7" borderId="124" xfId="1" applyFont="1" applyFill="1" applyBorder="1" applyAlignment="1" applyProtection="1">
      <alignment horizontal="center"/>
      <protection locked="0"/>
    </xf>
    <xf numFmtId="0" fontId="7" fillId="7" borderId="160" xfId="1" applyFont="1" applyFill="1" applyBorder="1" applyAlignment="1" applyProtection="1">
      <alignment horizontal="center"/>
      <protection locked="0"/>
    </xf>
    <xf numFmtId="0" fontId="7" fillId="7" borderId="166" xfId="1" applyFont="1" applyFill="1" applyBorder="1" applyAlignment="1" applyProtection="1">
      <alignment horizontal="center"/>
      <protection locked="0"/>
    </xf>
    <xf numFmtId="0" fontId="8" fillId="2" borderId="76" xfId="1" applyFont="1" applyFill="1" applyBorder="1" applyAlignment="1">
      <alignment horizontal="center"/>
    </xf>
    <xf numFmtId="0" fontId="30" fillId="7" borderId="163" xfId="1" applyFont="1" applyFill="1" applyBorder="1" applyAlignment="1" applyProtection="1">
      <alignment horizontal="center"/>
      <protection locked="0"/>
    </xf>
    <xf numFmtId="0" fontId="30" fillId="7" borderId="160" xfId="1" applyFont="1" applyFill="1" applyBorder="1" applyAlignment="1" applyProtection="1">
      <alignment horizontal="center"/>
      <protection locked="0"/>
    </xf>
    <xf numFmtId="0" fontId="30" fillId="7" borderId="120" xfId="1" applyFont="1" applyFill="1" applyBorder="1" applyAlignment="1" applyProtection="1">
      <alignment horizontal="center"/>
      <protection locked="0"/>
    </xf>
    <xf numFmtId="0" fontId="0" fillId="0" borderId="69" xfId="1" applyFont="1" applyBorder="1" applyAlignment="1">
      <alignment horizontal="center"/>
    </xf>
    <xf numFmtId="0" fontId="16" fillId="7" borderId="45" xfId="12" applyFont="1" applyFill="1" applyBorder="1" applyAlignment="1" applyProtection="1">
      <alignment horizontal="center"/>
      <protection locked="0"/>
    </xf>
    <xf numFmtId="0" fontId="26" fillId="0" borderId="48" xfId="12" applyFont="1" applyBorder="1" applyAlignment="1" applyProtection="1">
      <alignment horizontal="center"/>
      <protection locked="0"/>
    </xf>
    <xf numFmtId="0" fontId="16" fillId="7" borderId="48" xfId="12" applyFont="1" applyFill="1" applyBorder="1" applyAlignment="1" applyProtection="1">
      <alignment horizontal="center"/>
      <protection locked="0"/>
    </xf>
    <xf numFmtId="0" fontId="26" fillId="0" borderId="40" xfId="12" applyFont="1" applyBorder="1" applyAlignment="1" applyProtection="1">
      <alignment horizontal="center"/>
      <protection locked="0"/>
    </xf>
    <xf numFmtId="0" fontId="16" fillId="2" borderId="121" xfId="1" applyFont="1" applyFill="1" applyBorder="1" applyAlignment="1">
      <alignment horizontal="center" vertical="center" wrapText="1"/>
    </xf>
    <xf numFmtId="0" fontId="16" fillId="2" borderId="141" xfId="1" applyFont="1" applyFill="1" applyBorder="1" applyAlignment="1">
      <alignment horizontal="center" vertical="center" wrapText="1"/>
    </xf>
    <xf numFmtId="0" fontId="16" fillId="2" borderId="65" xfId="1" applyFont="1" applyFill="1" applyBorder="1" applyAlignment="1">
      <alignment horizontal="center" vertical="center"/>
    </xf>
    <xf numFmtId="0" fontId="16" fillId="2" borderId="69" xfId="1" applyFont="1" applyFill="1" applyBorder="1" applyAlignment="1">
      <alignment horizontal="center" vertical="center"/>
    </xf>
    <xf numFmtId="0" fontId="8" fillId="2" borderId="76" xfId="1" applyFont="1" applyFill="1" applyBorder="1" applyAlignment="1">
      <alignment horizontal="center" vertical="center"/>
    </xf>
    <xf numFmtId="0" fontId="8" fillId="2" borderId="68" xfId="1" applyFont="1" applyFill="1" applyBorder="1" applyAlignment="1">
      <alignment horizontal="center" vertical="center"/>
    </xf>
    <xf numFmtId="0" fontId="8" fillId="2" borderId="74" xfId="1" applyFont="1" applyFill="1" applyBorder="1" applyAlignment="1">
      <alignment horizontal="center" vertical="center"/>
    </xf>
    <xf numFmtId="0" fontId="0" fillId="0" borderId="133" xfId="1" applyFont="1" applyBorder="1" applyAlignment="1">
      <alignment horizontal="center" vertical="center"/>
    </xf>
    <xf numFmtId="0" fontId="0" fillId="0" borderId="209" xfId="1" applyFont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2" borderId="58" xfId="11" applyFont="1" applyFill="1" applyBorder="1" applyAlignment="1">
      <alignment horizontal="center"/>
    </xf>
    <xf numFmtId="0" fontId="8" fillId="2" borderId="59" xfId="11" applyFont="1" applyFill="1" applyBorder="1" applyAlignment="1">
      <alignment horizontal="center"/>
    </xf>
    <xf numFmtId="0" fontId="8" fillId="2" borderId="66" xfId="11" applyFont="1" applyFill="1" applyBorder="1" applyAlignment="1">
      <alignment horizontal="center"/>
    </xf>
    <xf numFmtId="0" fontId="8" fillId="2" borderId="56" xfId="11" applyFont="1" applyFill="1" applyBorder="1" applyAlignment="1">
      <alignment horizontal="center"/>
    </xf>
    <xf numFmtId="0" fontId="20" fillId="0" borderId="200" xfId="11" applyBorder="1" applyAlignment="1">
      <alignment horizontal="center" wrapText="1"/>
    </xf>
    <xf numFmtId="0" fontId="20" fillId="0" borderId="201" xfId="11" applyBorder="1" applyAlignment="1">
      <alignment horizontal="center" wrapText="1"/>
    </xf>
    <xf numFmtId="0" fontId="20" fillId="0" borderId="117" xfId="11" applyBorder="1" applyAlignment="1">
      <alignment horizontal="center" wrapText="1"/>
    </xf>
    <xf numFmtId="0" fontId="20" fillId="0" borderId="143" xfId="11" applyBorder="1" applyAlignment="1">
      <alignment horizontal="center" wrapText="1"/>
    </xf>
    <xf numFmtId="0" fontId="8" fillId="2" borderId="76" xfId="11" applyFont="1" applyFill="1" applyBorder="1" applyAlignment="1">
      <alignment horizontal="center" vertical="center"/>
    </xf>
    <xf numFmtId="0" fontId="20" fillId="0" borderId="69" xfId="11" applyBorder="1" applyAlignment="1">
      <alignment horizontal="center" vertical="center"/>
    </xf>
    <xf numFmtId="0" fontId="8" fillId="2" borderId="76" xfId="11" applyFont="1" applyFill="1" applyBorder="1" applyAlignment="1">
      <alignment horizontal="center" wrapText="1"/>
    </xf>
    <xf numFmtId="0" fontId="20" fillId="0" borderId="68" xfId="11" applyBorder="1" applyAlignment="1">
      <alignment horizontal="center" wrapText="1"/>
    </xf>
    <xf numFmtId="0" fontId="8" fillId="2" borderId="74" xfId="11" applyFont="1" applyFill="1" applyBorder="1" applyAlignment="1">
      <alignment horizontal="center"/>
    </xf>
    <xf numFmtId="0" fontId="20" fillId="0" borderId="133" xfId="11" applyBorder="1" applyAlignment="1">
      <alignment horizontal="center"/>
    </xf>
    <xf numFmtId="0" fontId="20" fillId="0" borderId="36" xfId="11" applyBorder="1" applyAlignment="1">
      <alignment horizontal="center"/>
    </xf>
    <xf numFmtId="0" fontId="8" fillId="2" borderId="65" xfId="11" applyFont="1" applyFill="1" applyBorder="1" applyAlignment="1">
      <alignment horizontal="center" vertical="center"/>
    </xf>
    <xf numFmtId="0" fontId="20" fillId="2" borderId="68" xfId="11" applyFill="1" applyBorder="1" applyAlignment="1">
      <alignment horizontal="center" vertical="center"/>
    </xf>
    <xf numFmtId="0" fontId="8" fillId="2" borderId="65" xfId="11" applyFont="1" applyFill="1" applyBorder="1" applyAlignment="1">
      <alignment horizontal="center" wrapText="1"/>
    </xf>
    <xf numFmtId="0" fontId="23" fillId="0" borderId="97" xfId="11" applyFont="1" applyBorder="1" applyAlignment="1">
      <alignment horizontal="center" wrapText="1"/>
    </xf>
    <xf numFmtId="0" fontId="8" fillId="2" borderId="115" xfId="11" applyFont="1" applyFill="1" applyBorder="1" applyAlignment="1">
      <alignment horizontal="center" wrapText="1"/>
    </xf>
    <xf numFmtId="0" fontId="8" fillId="2" borderId="68" xfId="11" applyFont="1" applyFill="1" applyBorder="1" applyAlignment="1">
      <alignment horizontal="center" wrapText="1"/>
    </xf>
    <xf numFmtId="0" fontId="20" fillId="0" borderId="68" xfId="11" applyBorder="1" applyAlignment="1">
      <alignment horizontal="center" vertical="center"/>
    </xf>
    <xf numFmtId="0" fontId="8" fillId="2" borderId="65" xfId="11" applyFont="1" applyFill="1" applyBorder="1" applyAlignment="1">
      <alignment horizontal="center" vertical="center" wrapText="1"/>
    </xf>
    <xf numFmtId="0" fontId="20" fillId="0" borderId="68" xfId="11" applyBorder="1" applyAlignment="1">
      <alignment horizontal="center" vertical="center" wrapText="1"/>
    </xf>
    <xf numFmtId="0" fontId="20" fillId="0" borderId="206" xfId="11" applyBorder="1" applyAlignment="1">
      <alignment horizontal="center" wrapText="1"/>
    </xf>
    <xf numFmtId="0" fontId="4" fillId="0" borderId="200" xfId="0" applyFont="1" applyBorder="1" applyAlignment="1">
      <alignment horizontal="center" wrapText="1"/>
    </xf>
    <xf numFmtId="0" fontId="4" fillId="0" borderId="201" xfId="0" applyFont="1" applyBorder="1" applyAlignment="1">
      <alignment horizontal="center" wrapText="1"/>
    </xf>
  </cellXfs>
  <cellStyles count="31">
    <cellStyle name="%" xfId="1" xr:uid="{00000000-0005-0000-0000-000000000000}"/>
    <cellStyle name="% 2" xfId="14" xr:uid="{00000000-0005-0000-0000-000001000000}"/>
    <cellStyle name="%_E1" xfId="2" xr:uid="{00000000-0005-0000-0000-000002000000}"/>
    <cellStyle name="%_E10" xfId="3" xr:uid="{00000000-0005-0000-0000-000003000000}"/>
    <cellStyle name="%_E11" xfId="4" xr:uid="{00000000-0005-0000-0000-000004000000}"/>
    <cellStyle name="%_E2" xfId="5" xr:uid="{00000000-0005-0000-0000-000005000000}"/>
    <cellStyle name="%_E3" xfId="17" xr:uid="{00000000-0005-0000-0000-000006000000}"/>
    <cellStyle name="%_E4" xfId="6" xr:uid="{00000000-0005-0000-0000-000007000000}"/>
    <cellStyle name="%_E6" xfId="7" xr:uid="{00000000-0005-0000-0000-000008000000}"/>
    <cellStyle name="%_E7" xfId="8" xr:uid="{00000000-0005-0000-0000-000009000000}"/>
    <cellStyle name="%_E8" xfId="9" xr:uid="{00000000-0005-0000-0000-00000A000000}"/>
    <cellStyle name="%_E9" xfId="10" xr:uid="{00000000-0005-0000-0000-00000B000000}"/>
    <cellStyle name="Comma" xfId="15" builtinId="3"/>
    <cellStyle name="Comma 2" xfId="19" xr:uid="{00000000-0005-0000-0000-00000D000000}"/>
    <cellStyle name="Comma 2 2" xfId="20" xr:uid="{00000000-0005-0000-0000-00000E000000}"/>
    <cellStyle name="Comma 3" xfId="21" xr:uid="{00000000-0005-0000-0000-00000F000000}"/>
    <cellStyle name="Comma 4" xfId="22" xr:uid="{00000000-0005-0000-0000-000010000000}"/>
    <cellStyle name="Normal" xfId="0" builtinId="0"/>
    <cellStyle name="Normal 2" xfId="11" xr:uid="{00000000-0005-0000-0000-000012000000}"/>
    <cellStyle name="Normal 2 2" xfId="12" xr:uid="{00000000-0005-0000-0000-000013000000}"/>
    <cellStyle name="Normal 3" xfId="23" xr:uid="{00000000-0005-0000-0000-000014000000}"/>
    <cellStyle name="Normal 3 2" xfId="24" xr:uid="{00000000-0005-0000-0000-000015000000}"/>
    <cellStyle name="Normal 4" xfId="25" xr:uid="{00000000-0005-0000-0000-000016000000}"/>
    <cellStyle name="Normal 4 2" xfId="29" xr:uid="{00000000-0005-0000-0000-000017000000}"/>
    <cellStyle name="Normal 4 3" xfId="30" xr:uid="{00000000-0005-0000-0000-000018000000}"/>
    <cellStyle name="Normal 5" xfId="18" xr:uid="{00000000-0005-0000-0000-000019000000}"/>
    <cellStyle name="Normal_SECTION E TABLES v11 - UNPROTECTED" xfId="13" xr:uid="{00000000-0005-0000-0000-00001A000000}"/>
    <cellStyle name="Percent" xfId="16" builtinId="5"/>
    <cellStyle name="Percent 2" xfId="26" xr:uid="{00000000-0005-0000-0000-00001C000000}"/>
    <cellStyle name="Percent 3" xfId="27" xr:uid="{00000000-0005-0000-0000-00001D000000}"/>
    <cellStyle name="Percent 4" xfId="28" xr:uid="{00000000-0005-0000-0000-00001E000000}"/>
  </cellStyles>
  <dxfs count="0"/>
  <tableStyles count="0" defaultTableStyle="TableStyleMedium9" defaultPivotStyle="PivotStyleLight16"/>
  <colors>
    <mruColors>
      <color rgb="FFFFFF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</xdr:colOff>
      <xdr:row>1</xdr:row>
      <xdr:rowOff>107950</xdr:rowOff>
    </xdr:from>
    <xdr:to>
      <xdr:col>11</xdr:col>
      <xdr:colOff>59055</xdr:colOff>
      <xdr:row>2</xdr:row>
      <xdr:rowOff>437189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DE884FB4-36B9-4A28-A6F5-CDAADA0A9C6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7800" y="361950"/>
          <a:ext cx="2031637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34472</xdr:colOff>
      <xdr:row>0</xdr:row>
      <xdr:rowOff>251279</xdr:rowOff>
    </xdr:from>
    <xdr:to>
      <xdr:col>11</xdr:col>
      <xdr:colOff>17538</xdr:colOff>
      <xdr:row>2</xdr:row>
      <xdr:rowOff>322708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0E7770C-8555-4B77-9188-7D07D08739A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4686" y="251279"/>
          <a:ext cx="2031637" cy="590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114300</xdr:rowOff>
    </xdr:from>
    <xdr:to>
      <xdr:col>25</xdr:col>
      <xdr:colOff>0</xdr:colOff>
      <xdr:row>3</xdr:row>
      <xdr:rowOff>47625</xdr:rowOff>
    </xdr:to>
    <xdr:pic>
      <xdr:nvPicPr>
        <xdr:cNvPr id="3415" name="Picture 1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75" y="1143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1</xdr:row>
      <xdr:rowOff>95250</xdr:rowOff>
    </xdr:from>
    <xdr:to>
      <xdr:col>7</xdr:col>
      <xdr:colOff>151130</xdr:colOff>
      <xdr:row>2</xdr:row>
      <xdr:rowOff>439729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0E5E0A1A-8613-47A6-8541-A0DC45C62B1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1643" y="349250"/>
          <a:ext cx="2037987" cy="590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1</xdr:row>
      <xdr:rowOff>177800</xdr:rowOff>
    </xdr:from>
    <xdr:to>
      <xdr:col>10</xdr:col>
      <xdr:colOff>189229</xdr:colOff>
      <xdr:row>3</xdr:row>
      <xdr:rowOff>70159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657A040-D21C-4D16-BF93-5BBCCEF0C9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6700" y="431800"/>
          <a:ext cx="2037080" cy="5908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69850</xdr:colOff>
      <xdr:row>1</xdr:row>
      <xdr:rowOff>120650</xdr:rowOff>
    </xdr:from>
    <xdr:to>
      <xdr:col>9</xdr:col>
      <xdr:colOff>417830</xdr:colOff>
      <xdr:row>3</xdr:row>
      <xdr:rowOff>13009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893F8090-46AD-4E85-9F78-3DEE6AB6FB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374650"/>
          <a:ext cx="2037080" cy="5908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1</xdr:row>
      <xdr:rowOff>127000</xdr:rowOff>
    </xdr:from>
    <xdr:to>
      <xdr:col>9</xdr:col>
      <xdr:colOff>792027</xdr:colOff>
      <xdr:row>3</xdr:row>
      <xdr:rowOff>28884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B2512B94-623F-4ABD-9D11-43E733078F0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9650" y="381000"/>
          <a:ext cx="2037080" cy="5908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77321</xdr:colOff>
      <xdr:row>1</xdr:row>
      <xdr:rowOff>189006</xdr:rowOff>
    </xdr:from>
    <xdr:to>
      <xdr:col>10</xdr:col>
      <xdr:colOff>248771</xdr:colOff>
      <xdr:row>3</xdr:row>
      <xdr:rowOff>71840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0AE493B3-6364-4D14-AF00-51E69F351EB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3556" y="443006"/>
          <a:ext cx="2038948" cy="5908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146050</xdr:colOff>
      <xdr:row>1</xdr:row>
      <xdr:rowOff>82550</xdr:rowOff>
    </xdr:from>
    <xdr:to>
      <xdr:col>7</xdr:col>
      <xdr:colOff>822287</xdr:colOff>
      <xdr:row>2</xdr:row>
      <xdr:rowOff>419409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5CD643BB-FFB9-44B8-B6DA-5EF0924FA09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2850" y="336550"/>
          <a:ext cx="2038948" cy="5908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133350</xdr:rowOff>
    </xdr:from>
    <xdr:to>
      <xdr:col>7</xdr:col>
      <xdr:colOff>438748</xdr:colOff>
      <xdr:row>2</xdr:row>
      <xdr:rowOff>216209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58E6AE4A-58DA-4BC2-9C79-4D80FD93EE3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3450" y="133350"/>
          <a:ext cx="2038948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31"/>
  <sheetViews>
    <sheetView tabSelected="1" zoomScaleNormal="100" workbookViewId="0">
      <selection sqref="A1:XFD1048576"/>
    </sheetView>
  </sheetViews>
  <sheetFormatPr defaultColWidth="9.26953125" defaultRowHeight="12.5"/>
  <cols>
    <col min="1" max="1" width="13.81640625" style="23" customWidth="1"/>
    <col min="2" max="2" width="46.7265625" style="23" customWidth="1"/>
    <col min="3" max="3" width="11.453125" style="25" customWidth="1"/>
    <col min="4" max="4" width="7.7265625" style="25" customWidth="1"/>
    <col min="5" max="5" width="3.81640625" style="23" customWidth="1"/>
    <col min="6" max="6" width="10.81640625" style="23" customWidth="1"/>
    <col min="7" max="7" width="4.7265625" style="23" customWidth="1"/>
    <col min="8" max="8" width="9" style="23" customWidth="1"/>
    <col min="9" max="9" width="4.7265625" style="23" customWidth="1"/>
    <col min="10" max="10" width="10.453125" style="23" customWidth="1"/>
    <col min="11" max="11" width="4.7265625" style="23" customWidth="1"/>
    <col min="12" max="12" width="8.7265625" style="23" customWidth="1"/>
    <col min="13" max="13" width="4.7265625" style="23" customWidth="1"/>
    <col min="14" max="14" width="8.7265625" style="23" customWidth="1"/>
    <col min="15" max="15" width="4.7265625" style="23" customWidth="1"/>
    <col min="16" max="16" width="10.7265625" style="23" customWidth="1"/>
    <col min="17" max="17" width="4.7265625" style="23" customWidth="1"/>
    <col min="18" max="18" width="10.54296875" style="23" customWidth="1"/>
    <col min="19" max="19" width="4.7265625" style="23" customWidth="1"/>
    <col min="20" max="20" width="12.26953125" style="23" customWidth="1"/>
    <col min="21" max="21" width="5.54296875" style="23" customWidth="1"/>
    <col min="22" max="22" width="10" style="23" customWidth="1"/>
    <col min="23" max="23" width="6" style="23" customWidth="1"/>
    <col min="24" max="24" width="12.7265625" style="23" customWidth="1"/>
    <col min="25" max="25" width="4.7265625" style="23" customWidth="1"/>
    <col min="26" max="26" width="10.453125" style="23" customWidth="1"/>
    <col min="27" max="27" width="4.7265625" style="23" customWidth="1"/>
    <col min="28" max="28" width="11.26953125" style="23" customWidth="1"/>
    <col min="29" max="29" width="4.7265625" style="23" customWidth="1"/>
    <col min="30" max="30" width="10.453125" style="23" customWidth="1"/>
    <col min="31" max="31" width="4.7265625" style="23" customWidth="1"/>
    <col min="32" max="32" width="10.453125" style="23" customWidth="1"/>
    <col min="33" max="33" width="4.7265625" style="23" customWidth="1"/>
    <col min="34" max="34" width="10.453125" style="23" customWidth="1"/>
    <col min="35" max="35" width="4.7265625" style="23" customWidth="1"/>
    <col min="36" max="36" width="11.26953125" style="23" customWidth="1"/>
    <col min="37" max="37" width="4.7265625" style="23" customWidth="1"/>
    <col min="38" max="38" width="10.453125" style="23" customWidth="1"/>
    <col min="39" max="39" width="4.7265625" style="23" customWidth="1"/>
    <col min="40" max="40" width="10.453125" style="23" customWidth="1"/>
    <col min="41" max="41" width="4.7265625" style="23" customWidth="1"/>
    <col min="42" max="42" width="13.453125" style="23" customWidth="1"/>
    <col min="43" max="43" width="4.7265625" style="23" customWidth="1"/>
    <col min="44" max="44" width="10.453125" style="23" customWidth="1"/>
    <col min="45" max="45" width="4.7265625" style="23" customWidth="1"/>
    <col min="46" max="46" width="11.81640625" style="23" customWidth="1"/>
    <col min="47" max="47" width="4.7265625" style="23" customWidth="1"/>
    <col min="48" max="48" width="10.453125" style="23" hidden="1" customWidth="1"/>
    <col min="49" max="49" width="4.7265625" style="23" hidden="1" customWidth="1"/>
    <col min="50" max="50" width="10.453125" style="23" hidden="1" customWidth="1"/>
    <col min="51" max="51" width="4.7265625" style="23" hidden="1" customWidth="1"/>
    <col min="52" max="52" width="10.453125" style="23" hidden="1" customWidth="1"/>
    <col min="53" max="53" width="4.7265625" style="23" hidden="1" customWidth="1"/>
    <col min="54" max="54" width="10.453125" style="23" hidden="1" customWidth="1"/>
    <col min="55" max="55" width="4.7265625" style="23" hidden="1" customWidth="1"/>
    <col min="56" max="56" width="10.453125" style="23" customWidth="1"/>
    <col min="57" max="57" width="4.7265625" style="23" customWidth="1"/>
    <col min="58" max="59" width="8.7265625" style="23" customWidth="1"/>
    <col min="60" max="65" width="8.6328125" style="23" customWidth="1"/>
    <col min="66" max="16384" width="9.26953125" style="23"/>
  </cols>
  <sheetData>
    <row r="1" spans="1:66" s="37" customFormat="1" ht="20">
      <c r="A1" s="34" t="s">
        <v>0</v>
      </c>
      <c r="B1" s="35"/>
      <c r="C1" s="40"/>
      <c r="D1" s="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23"/>
      <c r="BG1" s="23"/>
      <c r="BH1" s="23"/>
      <c r="BI1" s="23"/>
      <c r="BJ1" s="23"/>
      <c r="BK1" s="23"/>
      <c r="BL1" s="23"/>
      <c r="BM1" s="23"/>
      <c r="BN1" s="23"/>
    </row>
    <row r="2" spans="1:66" s="37" customFormat="1" ht="20">
      <c r="A2" s="268"/>
      <c r="B2" s="282"/>
      <c r="C2" s="40"/>
      <c r="D2" s="40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23"/>
      <c r="BG2" s="23"/>
      <c r="BH2" s="23"/>
      <c r="BI2" s="23"/>
      <c r="BJ2" s="23"/>
      <c r="BK2" s="23"/>
      <c r="BL2" s="23"/>
      <c r="BM2" s="23"/>
      <c r="BN2" s="23"/>
    </row>
    <row r="3" spans="1:66" s="37" customFormat="1" ht="35" customHeight="1">
      <c r="A3" s="34" t="s">
        <v>1</v>
      </c>
      <c r="B3" s="35"/>
      <c r="C3" s="40"/>
      <c r="D3" s="40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23"/>
      <c r="BG3" s="23"/>
      <c r="BH3" s="23"/>
      <c r="BI3" s="23"/>
      <c r="BJ3" s="23"/>
      <c r="BK3" s="23"/>
      <c r="BL3" s="23"/>
      <c r="BM3" s="23"/>
      <c r="BN3" s="23"/>
    </row>
    <row r="4" spans="1:66" ht="20">
      <c r="A4" s="38"/>
      <c r="B4" s="39"/>
      <c r="C4" s="11"/>
      <c r="D4" s="11"/>
      <c r="E4" s="12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66" ht="16" thickBot="1">
      <c r="A5" s="38"/>
      <c r="B5" s="39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66" ht="20">
      <c r="A6" s="844" t="s">
        <v>2</v>
      </c>
      <c r="B6" s="46"/>
      <c r="C6" s="47"/>
      <c r="D6" s="4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66" ht="20.5" thickBot="1">
      <c r="A7" s="845" t="s">
        <v>3</v>
      </c>
      <c r="B7" s="31"/>
      <c r="C7" s="49"/>
      <c r="D7" s="5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66">
      <c r="A8" s="12"/>
      <c r="B8" s="12"/>
      <c r="C8" s="11"/>
      <c r="D8" s="11"/>
      <c r="E8" s="12"/>
    </row>
    <row r="9" spans="1:66" ht="12.5" customHeight="1" thickBot="1">
      <c r="A9" s="12"/>
      <c r="B9" s="12"/>
      <c r="C9" s="11"/>
      <c r="D9" s="11"/>
      <c r="E9" s="12"/>
    </row>
    <row r="10" spans="1:66" ht="13" thickBot="1">
      <c r="E10" s="25"/>
      <c r="F10" s="1179">
        <v>10</v>
      </c>
      <c r="G10" s="1180"/>
      <c r="H10" s="1179">
        <v>20</v>
      </c>
      <c r="I10" s="1180"/>
      <c r="J10" s="1179">
        <v>30</v>
      </c>
      <c r="K10" s="1180"/>
      <c r="L10" s="1179">
        <v>40</v>
      </c>
      <c r="M10" s="1180"/>
      <c r="N10" s="1179">
        <v>50</v>
      </c>
      <c r="O10" s="1180"/>
      <c r="P10" s="1179">
        <v>60</v>
      </c>
      <c r="Q10" s="1180"/>
      <c r="R10" s="1179">
        <v>70</v>
      </c>
      <c r="S10" s="1180"/>
      <c r="T10" s="1179">
        <v>80</v>
      </c>
      <c r="U10" s="1180"/>
      <c r="V10" s="1179">
        <v>90</v>
      </c>
      <c r="W10" s="1180"/>
      <c r="X10" s="1179">
        <v>100</v>
      </c>
      <c r="Y10" s="1180"/>
      <c r="Z10" s="1179">
        <v>110</v>
      </c>
      <c r="AA10" s="1180"/>
      <c r="AB10" s="1179">
        <v>120</v>
      </c>
      <c r="AC10" s="1180"/>
      <c r="AD10" s="1179">
        <v>130</v>
      </c>
      <c r="AE10" s="1180"/>
      <c r="AF10" s="1179">
        <v>140</v>
      </c>
      <c r="AG10" s="1180"/>
      <c r="AH10" s="1179">
        <v>150</v>
      </c>
      <c r="AI10" s="1180"/>
      <c r="AJ10" s="1179">
        <v>160</v>
      </c>
      <c r="AK10" s="1180"/>
      <c r="AL10" s="1179">
        <v>170</v>
      </c>
      <c r="AM10" s="1180"/>
      <c r="AN10" s="1179">
        <v>180</v>
      </c>
      <c r="AO10" s="1180"/>
      <c r="AP10" s="1179">
        <v>190</v>
      </c>
      <c r="AQ10" s="1180"/>
      <c r="AR10" s="1179">
        <v>200</v>
      </c>
      <c r="AS10" s="1180"/>
      <c r="AT10" s="1179">
        <v>210</v>
      </c>
      <c r="AU10" s="1180"/>
      <c r="AV10" s="1179">
        <v>220</v>
      </c>
      <c r="AW10" s="1180"/>
      <c r="AX10" s="1179">
        <v>230</v>
      </c>
      <c r="AY10" s="1180"/>
      <c r="AZ10" s="1179">
        <v>240</v>
      </c>
      <c r="BA10" s="1180"/>
      <c r="BB10" s="1179">
        <v>250</v>
      </c>
      <c r="BC10" s="1180"/>
      <c r="BD10" s="1179">
        <v>300</v>
      </c>
      <c r="BE10" s="1180"/>
      <c r="BF10" s="25"/>
      <c r="BG10" s="25"/>
      <c r="BH10" s="25"/>
      <c r="BI10" s="25"/>
      <c r="BJ10" s="25"/>
      <c r="BK10" s="25"/>
      <c r="BL10" s="25"/>
      <c r="BM10" s="25"/>
    </row>
    <row r="11" spans="1:66" ht="19.5" customHeight="1">
      <c r="A11" s="522" t="s">
        <v>4</v>
      </c>
      <c r="B11" s="523" t="s">
        <v>5</v>
      </c>
      <c r="C11" s="7" t="s">
        <v>6</v>
      </c>
      <c r="D11" s="8" t="s">
        <v>7</v>
      </c>
      <c r="E11" s="12"/>
      <c r="F11" s="1181" t="s">
        <v>8</v>
      </c>
      <c r="G11" s="1182"/>
      <c r="H11" s="1181" t="s">
        <v>8</v>
      </c>
      <c r="I11" s="1182"/>
      <c r="J11" s="1181" t="s">
        <v>9</v>
      </c>
      <c r="K11" s="1182"/>
      <c r="L11" s="1181" t="s">
        <v>10</v>
      </c>
      <c r="M11" s="1182"/>
      <c r="N11" s="1181" t="s">
        <v>10</v>
      </c>
      <c r="O11" s="1182"/>
      <c r="P11" s="1181" t="s">
        <v>10</v>
      </c>
      <c r="Q11" s="1182"/>
      <c r="R11" s="1181" t="s">
        <v>10</v>
      </c>
      <c r="S11" s="1182"/>
      <c r="T11" s="1181" t="s">
        <v>11</v>
      </c>
      <c r="U11" s="1182"/>
      <c r="V11" s="1181" t="s">
        <v>11</v>
      </c>
      <c r="W11" s="1182"/>
      <c r="X11" s="1181" t="s">
        <v>11</v>
      </c>
      <c r="Y11" s="1182"/>
      <c r="Z11" s="1181" t="s">
        <v>12</v>
      </c>
      <c r="AA11" s="1182"/>
      <c r="AB11" s="1181" t="s">
        <v>12</v>
      </c>
      <c r="AC11" s="1182"/>
      <c r="AD11" s="1181" t="s">
        <v>12</v>
      </c>
      <c r="AE11" s="1182"/>
      <c r="AF11" s="1181" t="s">
        <v>12</v>
      </c>
      <c r="AG11" s="1182"/>
      <c r="AH11" s="1181" t="s">
        <v>12</v>
      </c>
      <c r="AI11" s="1182"/>
      <c r="AJ11" s="1181" t="s">
        <v>13</v>
      </c>
      <c r="AK11" s="1182"/>
      <c r="AL11" s="1181" t="s">
        <v>14</v>
      </c>
      <c r="AM11" s="1182"/>
      <c r="AN11" s="1181" t="s">
        <v>15</v>
      </c>
      <c r="AO11" s="1182"/>
      <c r="AP11" s="1181" t="s">
        <v>16</v>
      </c>
      <c r="AQ11" s="1182"/>
      <c r="AR11" s="1181" t="s">
        <v>16</v>
      </c>
      <c r="AS11" s="1182"/>
      <c r="AT11" s="1181" t="s">
        <v>16</v>
      </c>
      <c r="AU11" s="1182"/>
      <c r="AV11" s="1181"/>
      <c r="AW11" s="1182"/>
      <c r="AX11" s="1181"/>
      <c r="AY11" s="1182"/>
      <c r="AZ11" s="1181"/>
      <c r="BA11" s="1182"/>
      <c r="BB11" s="1181"/>
      <c r="BC11" s="1182"/>
      <c r="BD11" s="1183" t="s">
        <v>17</v>
      </c>
      <c r="BE11" s="1184"/>
    </row>
    <row r="12" spans="1:66" ht="18.75" customHeight="1" thickBot="1">
      <c r="A12" s="524" t="s">
        <v>18</v>
      </c>
      <c r="B12" s="525"/>
      <c r="C12" s="526"/>
      <c r="D12" s="527" t="s">
        <v>19</v>
      </c>
      <c r="E12" s="12"/>
      <c r="F12" s="528"/>
      <c r="G12" s="15" t="s">
        <v>20</v>
      </c>
      <c r="H12" s="528"/>
      <c r="I12" s="15" t="s">
        <v>20</v>
      </c>
      <c r="J12" s="528"/>
      <c r="K12" s="15" t="s">
        <v>20</v>
      </c>
      <c r="L12" s="528"/>
      <c r="M12" s="15" t="s">
        <v>20</v>
      </c>
      <c r="N12" s="528"/>
      <c r="O12" s="15" t="s">
        <v>20</v>
      </c>
      <c r="P12" s="528"/>
      <c r="Q12" s="15" t="s">
        <v>20</v>
      </c>
      <c r="R12" s="528"/>
      <c r="S12" s="15" t="s">
        <v>20</v>
      </c>
      <c r="T12" s="528"/>
      <c r="U12" s="15" t="s">
        <v>20</v>
      </c>
      <c r="V12" s="528"/>
      <c r="W12" s="15" t="s">
        <v>20</v>
      </c>
      <c r="X12" s="528"/>
      <c r="Y12" s="15" t="s">
        <v>20</v>
      </c>
      <c r="Z12" s="528"/>
      <c r="AA12" s="15" t="s">
        <v>20</v>
      </c>
      <c r="AB12" s="528"/>
      <c r="AC12" s="15" t="s">
        <v>20</v>
      </c>
      <c r="AD12" s="528"/>
      <c r="AE12" s="15" t="s">
        <v>20</v>
      </c>
      <c r="AF12" s="528"/>
      <c r="AG12" s="15" t="s">
        <v>20</v>
      </c>
      <c r="AH12" s="528"/>
      <c r="AI12" s="15" t="s">
        <v>20</v>
      </c>
      <c r="AJ12" s="528"/>
      <c r="AK12" s="15" t="s">
        <v>20</v>
      </c>
      <c r="AL12" s="528"/>
      <c r="AM12" s="15" t="s">
        <v>20</v>
      </c>
      <c r="AN12" s="528"/>
      <c r="AO12" s="15" t="s">
        <v>20</v>
      </c>
      <c r="AP12" s="528"/>
      <c r="AQ12" s="15" t="s">
        <v>20</v>
      </c>
      <c r="AR12" s="528"/>
      <c r="AS12" s="15" t="s">
        <v>20</v>
      </c>
      <c r="AT12" s="528"/>
      <c r="AU12" s="15" t="s">
        <v>20</v>
      </c>
      <c r="AV12" s="528"/>
      <c r="AW12" s="15" t="s">
        <v>20</v>
      </c>
      <c r="AX12" s="528"/>
      <c r="AY12" s="15" t="s">
        <v>20</v>
      </c>
      <c r="AZ12" s="528"/>
      <c r="BA12" s="15" t="s">
        <v>20</v>
      </c>
      <c r="BB12" s="528"/>
      <c r="BC12" s="15" t="s">
        <v>20</v>
      </c>
      <c r="BD12" s="529" t="s">
        <v>21</v>
      </c>
      <c r="BE12" s="15" t="s">
        <v>20</v>
      </c>
      <c r="BH12" s="246"/>
    </row>
    <row r="13" spans="1:66" ht="16" thickBot="1">
      <c r="A13" s="530"/>
      <c r="B13" s="4"/>
      <c r="C13" s="5"/>
      <c r="D13" s="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66" ht="13" thickBot="1">
      <c r="A14" s="12"/>
      <c r="B14" s="53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66" ht="18.5" thickBot="1">
      <c r="A15" s="13"/>
      <c r="B15" s="27" t="s">
        <v>22</v>
      </c>
      <c r="C15" s="51"/>
      <c r="D15" s="16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66" s="24" customFormat="1" ht="13" thickBot="1">
      <c r="A16" s="19" t="s">
        <v>23</v>
      </c>
      <c r="B16" s="52" t="s">
        <v>24</v>
      </c>
      <c r="C16" s="59"/>
      <c r="D16" s="61" t="s">
        <v>25</v>
      </c>
      <c r="E16" s="12"/>
      <c r="F16" s="330" t="s">
        <v>26</v>
      </c>
      <c r="G16" s="331"/>
      <c r="H16" s="330" t="s">
        <v>27</v>
      </c>
      <c r="I16" s="331"/>
      <c r="J16" s="330" t="s">
        <v>28</v>
      </c>
      <c r="K16" s="331"/>
      <c r="L16" s="330" t="s">
        <v>29</v>
      </c>
      <c r="M16" s="331"/>
      <c r="N16" s="330" t="s">
        <v>30</v>
      </c>
      <c r="O16" s="331"/>
      <c r="P16" s="330" t="s">
        <v>31</v>
      </c>
      <c r="Q16" s="331"/>
      <c r="R16" s="330" t="s">
        <v>32</v>
      </c>
      <c r="S16" s="331"/>
      <c r="T16" s="330" t="s">
        <v>33</v>
      </c>
      <c r="U16" s="331"/>
      <c r="V16" s="330" t="s">
        <v>34</v>
      </c>
      <c r="W16" s="331"/>
      <c r="X16" s="330" t="s">
        <v>35</v>
      </c>
      <c r="Y16" s="331"/>
      <c r="Z16" s="330" t="s">
        <v>36</v>
      </c>
      <c r="AA16" s="331"/>
      <c r="AB16" s="330" t="s">
        <v>37</v>
      </c>
      <c r="AC16" s="331"/>
      <c r="AD16" s="330" t="s">
        <v>38</v>
      </c>
      <c r="AE16" s="331"/>
      <c r="AF16" s="330" t="s">
        <v>39</v>
      </c>
      <c r="AG16" s="331"/>
      <c r="AH16" s="330" t="s">
        <v>40</v>
      </c>
      <c r="AI16" s="331"/>
      <c r="AJ16" s="330" t="s">
        <v>13</v>
      </c>
      <c r="AK16" s="331"/>
      <c r="AL16" s="330" t="s">
        <v>14</v>
      </c>
      <c r="AM16" s="331"/>
      <c r="AN16" s="330" t="s">
        <v>15</v>
      </c>
      <c r="AO16" s="331"/>
      <c r="AP16" s="330" t="s">
        <v>41</v>
      </c>
      <c r="AQ16" s="331"/>
      <c r="AR16" s="330" t="s">
        <v>42</v>
      </c>
      <c r="AS16" s="331"/>
      <c r="AT16" s="330" t="s">
        <v>43</v>
      </c>
      <c r="AU16" s="331"/>
      <c r="AV16" s="532"/>
      <c r="AW16" s="12"/>
      <c r="AX16" s="532"/>
      <c r="AY16" s="12"/>
      <c r="AZ16" s="532"/>
      <c r="BA16" s="12"/>
      <c r="BB16" s="532"/>
      <c r="BC16" s="533"/>
      <c r="BD16" s="534"/>
      <c r="BE16" s="534"/>
      <c r="BF16" s="41"/>
      <c r="BG16" s="41"/>
      <c r="BH16" s="41"/>
      <c r="BI16" s="41"/>
      <c r="BJ16" s="41"/>
      <c r="BK16" s="41"/>
      <c r="BL16" s="41"/>
      <c r="BM16" s="41"/>
      <c r="BN16" s="41"/>
    </row>
    <row r="17" spans="1:66" ht="13.9" customHeight="1">
      <c r="A17" s="20" t="s">
        <v>44</v>
      </c>
      <c r="B17" s="78" t="s">
        <v>45</v>
      </c>
      <c r="C17" s="63" t="s">
        <v>46</v>
      </c>
      <c r="D17" s="65" t="s">
        <v>47</v>
      </c>
      <c r="E17" s="12"/>
      <c r="F17" s="337">
        <v>8.4559999999999995</v>
      </c>
      <c r="G17" s="338" t="s">
        <v>48</v>
      </c>
      <c r="H17" s="337">
        <v>63.347999999999999</v>
      </c>
      <c r="I17" s="338" t="s">
        <v>48</v>
      </c>
      <c r="J17" s="337">
        <v>189.971</v>
      </c>
      <c r="K17" s="338" t="s">
        <v>48</v>
      </c>
      <c r="L17" s="337">
        <v>208.76300000000001</v>
      </c>
      <c r="M17" s="338" t="s">
        <v>48</v>
      </c>
      <c r="N17" s="337">
        <v>37.374000000000002</v>
      </c>
      <c r="O17" s="338" t="s">
        <v>48</v>
      </c>
      <c r="P17" s="337">
        <v>21.978999999999999</v>
      </c>
      <c r="Q17" s="338" t="s">
        <v>48</v>
      </c>
      <c r="R17" s="337">
        <v>17.687000000000001</v>
      </c>
      <c r="S17" s="338" t="s">
        <v>48</v>
      </c>
      <c r="T17" s="337">
        <v>37.42</v>
      </c>
      <c r="U17" s="338" t="s">
        <v>48</v>
      </c>
      <c r="V17" s="337">
        <v>13.567</v>
      </c>
      <c r="W17" s="338" t="s">
        <v>48</v>
      </c>
      <c r="X17" s="337">
        <v>10.429</v>
      </c>
      <c r="Y17" s="338" t="s">
        <v>48</v>
      </c>
      <c r="Z17" s="337">
        <v>616.48199999999997</v>
      </c>
      <c r="AA17" s="338" t="s">
        <v>48</v>
      </c>
      <c r="AB17" s="337">
        <v>25.347999999999999</v>
      </c>
      <c r="AC17" s="338" t="s">
        <v>48</v>
      </c>
      <c r="AD17" s="337">
        <v>74.545000000000002</v>
      </c>
      <c r="AE17" s="338" t="s">
        <v>48</v>
      </c>
      <c r="AF17" s="337">
        <v>19.161000000000001</v>
      </c>
      <c r="AG17" s="338" t="s">
        <v>48</v>
      </c>
      <c r="AH17" s="337">
        <v>13.268000000000001</v>
      </c>
      <c r="AI17" s="338" t="s">
        <v>48</v>
      </c>
      <c r="AJ17" s="337">
        <v>115.83799999999999</v>
      </c>
      <c r="AK17" s="338" t="s">
        <v>48</v>
      </c>
      <c r="AL17" s="337">
        <v>431.31299999999999</v>
      </c>
      <c r="AM17" s="338" t="s">
        <v>48</v>
      </c>
      <c r="AN17" s="337">
        <v>0</v>
      </c>
      <c r="AO17" s="338" t="s">
        <v>49</v>
      </c>
      <c r="AP17" s="337">
        <v>193.26499999999999</v>
      </c>
      <c r="AQ17" s="338" t="s">
        <v>48</v>
      </c>
      <c r="AR17" s="337">
        <v>71.293000000000006</v>
      </c>
      <c r="AS17" s="338" t="s">
        <v>48</v>
      </c>
      <c r="AT17" s="337">
        <v>73.185000000000002</v>
      </c>
      <c r="AU17" s="338" t="s">
        <v>48</v>
      </c>
      <c r="AV17" s="535"/>
      <c r="AW17" s="252"/>
      <c r="AX17" s="535"/>
      <c r="AY17" s="252"/>
      <c r="AZ17" s="535"/>
      <c r="BA17" s="252"/>
      <c r="BB17" s="535"/>
      <c r="BC17" s="536"/>
      <c r="BD17" s="1057">
        <f>F17+H17+J17+L17+N17+P17+R17+T17+V17+X17+Z17+AB17+AD17+AF17+AH17+AJ17+AL17+AN17+AP17+AR17+AT17+AV17+AX17+AZ17+BB17</f>
        <v>2242.692</v>
      </c>
      <c r="BE17" s="391" t="s">
        <v>48</v>
      </c>
      <c r="BH17" s="41"/>
    </row>
    <row r="18" spans="1:66" ht="13.9" customHeight="1">
      <c r="A18" s="79" t="s">
        <v>50</v>
      </c>
      <c r="B18" s="80" t="s">
        <v>599</v>
      </c>
      <c r="C18" s="537" t="s">
        <v>46</v>
      </c>
      <c r="D18" s="538" t="s">
        <v>47</v>
      </c>
      <c r="E18" s="12"/>
      <c r="F18" s="337">
        <v>0.40200000000000002</v>
      </c>
      <c r="G18" s="338" t="s">
        <v>51</v>
      </c>
      <c r="H18" s="337">
        <v>1.6779999999999999</v>
      </c>
      <c r="I18" s="338" t="s">
        <v>51</v>
      </c>
      <c r="J18" s="337">
        <v>0.97</v>
      </c>
      <c r="K18" s="338" t="s">
        <v>51</v>
      </c>
      <c r="L18" s="337">
        <v>1.256</v>
      </c>
      <c r="M18" s="338" t="s">
        <v>51</v>
      </c>
      <c r="N18" s="337">
        <v>0.28699999999999998</v>
      </c>
      <c r="O18" s="338" t="s">
        <v>51</v>
      </c>
      <c r="P18" s="337">
        <v>0.19900000000000001</v>
      </c>
      <c r="Q18" s="338" t="s">
        <v>51</v>
      </c>
      <c r="R18" s="337">
        <v>0.158</v>
      </c>
      <c r="S18" s="338" t="s">
        <v>51</v>
      </c>
      <c r="T18" s="337">
        <v>0.30099999999999999</v>
      </c>
      <c r="U18" s="338" t="s">
        <v>51</v>
      </c>
      <c r="V18" s="337">
        <v>0.255</v>
      </c>
      <c r="W18" s="338" t="s">
        <v>51</v>
      </c>
      <c r="X18" s="337">
        <v>0.16200000000000001</v>
      </c>
      <c r="Y18" s="338" t="s">
        <v>51</v>
      </c>
      <c r="Z18" s="337">
        <v>2.2290000000000001</v>
      </c>
      <c r="AA18" s="338" t="s">
        <v>51</v>
      </c>
      <c r="AB18" s="337">
        <v>8.5000000000000006E-2</v>
      </c>
      <c r="AC18" s="338" t="s">
        <v>51</v>
      </c>
      <c r="AD18" s="337">
        <v>0.11899999999999999</v>
      </c>
      <c r="AE18" s="338" t="s">
        <v>51</v>
      </c>
      <c r="AF18" s="337">
        <v>6.9000000000000006E-2</v>
      </c>
      <c r="AG18" s="338" t="s">
        <v>51</v>
      </c>
      <c r="AH18" s="337">
        <v>1.7999999999999999E-2</v>
      </c>
      <c r="AI18" s="338" t="s">
        <v>51</v>
      </c>
      <c r="AJ18" s="337">
        <v>0.61499999999999999</v>
      </c>
      <c r="AK18" s="338" t="s">
        <v>51</v>
      </c>
      <c r="AL18" s="337">
        <v>1.651</v>
      </c>
      <c r="AM18" s="338" t="s">
        <v>51</v>
      </c>
      <c r="AN18" s="337">
        <v>0</v>
      </c>
      <c r="AO18" s="338" t="s">
        <v>49</v>
      </c>
      <c r="AP18" s="337">
        <v>0.72099999999999997</v>
      </c>
      <c r="AQ18" s="338" t="s">
        <v>51</v>
      </c>
      <c r="AR18" s="337">
        <v>0.121</v>
      </c>
      <c r="AS18" s="338" t="s">
        <v>51</v>
      </c>
      <c r="AT18" s="337">
        <v>0.17399999999999999</v>
      </c>
      <c r="AU18" s="338" t="s">
        <v>51</v>
      </c>
      <c r="AV18" s="539"/>
      <c r="AW18" s="540"/>
      <c r="AX18" s="539"/>
      <c r="AY18" s="540"/>
      <c r="AZ18" s="539"/>
      <c r="BA18" s="540"/>
      <c r="BB18" s="539"/>
      <c r="BC18" s="540"/>
      <c r="BD18" s="1058">
        <f>F18+H18+J18+L18+N18+P18+R18+T18+V18+X18+Z18+AB18+AD18+AF18+AH18+AJ18+AL18+AN18+AP18+AR18+AT18+AV18+AX18+AZ18+BB18</f>
        <v>11.470000000000002</v>
      </c>
      <c r="BE18" s="392" t="s">
        <v>51</v>
      </c>
      <c r="BH18" s="41"/>
    </row>
    <row r="19" spans="1:66" ht="13.9" customHeight="1" thickBot="1">
      <c r="A19" s="18" t="s">
        <v>52</v>
      </c>
      <c r="B19" s="26" t="s">
        <v>53</v>
      </c>
      <c r="C19" s="541" t="s">
        <v>46</v>
      </c>
      <c r="D19" s="542" t="s">
        <v>47</v>
      </c>
      <c r="E19" s="12"/>
      <c r="F19" s="341">
        <v>17.186</v>
      </c>
      <c r="G19" s="355" t="s">
        <v>51</v>
      </c>
      <c r="H19" s="341">
        <v>88.204999999999998</v>
      </c>
      <c r="I19" s="355" t="s">
        <v>51</v>
      </c>
      <c r="J19" s="341">
        <v>239.124</v>
      </c>
      <c r="K19" s="355" t="s">
        <v>51</v>
      </c>
      <c r="L19" s="341">
        <v>261.64699999999999</v>
      </c>
      <c r="M19" s="355" t="s">
        <v>51</v>
      </c>
      <c r="N19" s="342">
        <v>44.335000000000001</v>
      </c>
      <c r="O19" s="343" t="s">
        <v>51</v>
      </c>
      <c r="P19" s="344">
        <v>32.859000000000002</v>
      </c>
      <c r="Q19" s="345" t="s">
        <v>51</v>
      </c>
      <c r="R19" s="342">
        <v>25.826000000000001</v>
      </c>
      <c r="S19" s="346" t="s">
        <v>51</v>
      </c>
      <c r="T19" s="344">
        <v>44.112000000000002</v>
      </c>
      <c r="U19" s="345" t="s">
        <v>51</v>
      </c>
      <c r="V19" s="342">
        <v>24.140999999999998</v>
      </c>
      <c r="W19" s="346" t="s">
        <v>51</v>
      </c>
      <c r="X19" s="344">
        <v>12.396000000000001</v>
      </c>
      <c r="Y19" s="345" t="s">
        <v>51</v>
      </c>
      <c r="Z19" s="342">
        <v>775.47500000000002</v>
      </c>
      <c r="AA19" s="346" t="s">
        <v>51</v>
      </c>
      <c r="AB19" s="344">
        <v>30.702999999999999</v>
      </c>
      <c r="AC19" s="345" t="s">
        <v>51</v>
      </c>
      <c r="AD19" s="342">
        <v>112.96899999999999</v>
      </c>
      <c r="AE19" s="346" t="s">
        <v>51</v>
      </c>
      <c r="AF19" s="344">
        <v>22.440999999999999</v>
      </c>
      <c r="AG19" s="345" t="s">
        <v>51</v>
      </c>
      <c r="AH19" s="342">
        <v>14.153</v>
      </c>
      <c r="AI19" s="346" t="s">
        <v>51</v>
      </c>
      <c r="AJ19" s="344">
        <v>198.24100000000001</v>
      </c>
      <c r="AK19" s="345" t="s">
        <v>51</v>
      </c>
      <c r="AL19" s="342">
        <v>539.5</v>
      </c>
      <c r="AM19" s="346" t="s">
        <v>51</v>
      </c>
      <c r="AN19" s="344">
        <v>0</v>
      </c>
      <c r="AO19" s="345" t="s">
        <v>49</v>
      </c>
      <c r="AP19" s="342">
        <v>227.98699999999999</v>
      </c>
      <c r="AQ19" s="346" t="s">
        <v>51</v>
      </c>
      <c r="AR19" s="344">
        <v>83.974999999999994</v>
      </c>
      <c r="AS19" s="345" t="s">
        <v>51</v>
      </c>
      <c r="AT19" s="342">
        <v>85.013000000000005</v>
      </c>
      <c r="AU19" s="347" t="s">
        <v>51</v>
      </c>
      <c r="AV19" s="543"/>
      <c r="AW19" s="289"/>
      <c r="AX19" s="543"/>
      <c r="AY19" s="289"/>
      <c r="AZ19" s="543"/>
      <c r="BA19" s="289"/>
      <c r="BB19" s="543"/>
      <c r="BC19" s="289"/>
      <c r="BD19" s="1059">
        <f>F19+H19+J19+L19+N19+P19+R19+T19+V19+X19+Z19+AB19+AD19+AF19+AH19+AJ19+AL19+AN19+AP19+AR19+AT19+AV19+AX19+AZ19+BB19</f>
        <v>2880.288</v>
      </c>
      <c r="BE19" s="393" t="s">
        <v>51</v>
      </c>
      <c r="BH19" s="41"/>
    </row>
    <row r="20" spans="1:66" ht="13" thickBot="1">
      <c r="A20" s="11"/>
      <c r="B20" s="42"/>
      <c r="C20" s="11" t="s">
        <v>21</v>
      </c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66" ht="18.5" thickBot="1">
      <c r="A21" s="544"/>
      <c r="B21" s="43" t="s">
        <v>54</v>
      </c>
      <c r="C21" s="53" t="s">
        <v>21</v>
      </c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66" s="1" customFormat="1">
      <c r="A22" s="545" t="s">
        <v>55</v>
      </c>
      <c r="B22" s="546" t="s">
        <v>56</v>
      </c>
      <c r="C22" s="547" t="s">
        <v>57</v>
      </c>
      <c r="D22" s="548" t="s">
        <v>25</v>
      </c>
      <c r="E22" s="12" t="s">
        <v>21</v>
      </c>
      <c r="F22" s="377">
        <v>1</v>
      </c>
      <c r="G22" s="358" t="s">
        <v>49</v>
      </c>
      <c r="H22" s="377">
        <v>1</v>
      </c>
      <c r="I22" s="358" t="s">
        <v>49</v>
      </c>
      <c r="J22" s="377">
        <v>1</v>
      </c>
      <c r="K22" s="358" t="s">
        <v>49</v>
      </c>
      <c r="L22" s="377">
        <v>1</v>
      </c>
      <c r="M22" s="358" t="s">
        <v>49</v>
      </c>
      <c r="N22" s="328">
        <v>1</v>
      </c>
      <c r="O22" s="329" t="s">
        <v>49</v>
      </c>
      <c r="P22" s="330">
        <v>1</v>
      </c>
      <c r="Q22" s="331" t="s">
        <v>49</v>
      </c>
      <c r="R22" s="328">
        <v>1</v>
      </c>
      <c r="S22" s="332" t="s">
        <v>49</v>
      </c>
      <c r="T22" s="330">
        <v>1</v>
      </c>
      <c r="U22" s="331" t="s">
        <v>49</v>
      </c>
      <c r="V22" s="328">
        <v>1</v>
      </c>
      <c r="W22" s="332" t="s">
        <v>49</v>
      </c>
      <c r="X22" s="330">
        <v>1</v>
      </c>
      <c r="Y22" s="331" t="s">
        <v>49</v>
      </c>
      <c r="Z22" s="328">
        <v>1</v>
      </c>
      <c r="AA22" s="332" t="s">
        <v>49</v>
      </c>
      <c r="AB22" s="330">
        <v>1</v>
      </c>
      <c r="AC22" s="331" t="s">
        <v>49</v>
      </c>
      <c r="AD22" s="328">
        <v>0</v>
      </c>
      <c r="AE22" s="332" t="s">
        <v>49</v>
      </c>
      <c r="AF22" s="330">
        <v>0</v>
      </c>
      <c r="AG22" s="331" t="s">
        <v>49</v>
      </c>
      <c r="AH22" s="328">
        <v>1</v>
      </c>
      <c r="AI22" s="332" t="s">
        <v>49</v>
      </c>
      <c r="AJ22" s="330">
        <v>1</v>
      </c>
      <c r="AK22" s="331" t="s">
        <v>49</v>
      </c>
      <c r="AL22" s="328">
        <v>0</v>
      </c>
      <c r="AM22" s="332" t="s">
        <v>49</v>
      </c>
      <c r="AN22" s="330">
        <v>1</v>
      </c>
      <c r="AO22" s="331" t="s">
        <v>49</v>
      </c>
      <c r="AP22" s="328">
        <v>0</v>
      </c>
      <c r="AQ22" s="332" t="s">
        <v>49</v>
      </c>
      <c r="AR22" s="330">
        <v>0</v>
      </c>
      <c r="AS22" s="331" t="s">
        <v>49</v>
      </c>
      <c r="AT22" s="328">
        <v>1</v>
      </c>
      <c r="AU22" s="333" t="s">
        <v>49</v>
      </c>
      <c r="AV22" s="549"/>
      <c r="AW22" s="432"/>
      <c r="AX22" s="550"/>
      <c r="AY22" s="551"/>
      <c r="AZ22" s="549"/>
      <c r="BA22" s="432"/>
      <c r="BB22" s="550"/>
      <c r="BC22" s="248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" customFormat="1">
      <c r="A23" s="552" t="s">
        <v>58</v>
      </c>
      <c r="B23" s="553" t="s">
        <v>59</v>
      </c>
      <c r="C23" s="554" t="s">
        <v>57</v>
      </c>
      <c r="D23" s="555" t="s">
        <v>25</v>
      </c>
      <c r="E23" s="12"/>
      <c r="F23" s="334">
        <v>1</v>
      </c>
      <c r="G23" s="354" t="s">
        <v>49</v>
      </c>
      <c r="H23" s="334">
        <v>1</v>
      </c>
      <c r="I23" s="354" t="s">
        <v>49</v>
      </c>
      <c r="J23" s="334">
        <v>1</v>
      </c>
      <c r="K23" s="354" t="s">
        <v>49</v>
      </c>
      <c r="L23" s="334">
        <v>1</v>
      </c>
      <c r="M23" s="354" t="s">
        <v>49</v>
      </c>
      <c r="N23" s="335">
        <v>1</v>
      </c>
      <c r="O23" s="336" t="s">
        <v>49</v>
      </c>
      <c r="P23" s="337">
        <v>1</v>
      </c>
      <c r="Q23" s="338" t="s">
        <v>49</v>
      </c>
      <c r="R23" s="335">
        <v>1</v>
      </c>
      <c r="S23" s="339" t="s">
        <v>49</v>
      </c>
      <c r="T23" s="337">
        <v>1</v>
      </c>
      <c r="U23" s="338" t="s">
        <v>49</v>
      </c>
      <c r="V23" s="335">
        <v>1</v>
      </c>
      <c r="W23" s="339" t="s">
        <v>49</v>
      </c>
      <c r="X23" s="337">
        <v>1</v>
      </c>
      <c r="Y23" s="338" t="s">
        <v>49</v>
      </c>
      <c r="Z23" s="335">
        <v>1</v>
      </c>
      <c r="AA23" s="339" t="s">
        <v>49</v>
      </c>
      <c r="AB23" s="337">
        <v>1</v>
      </c>
      <c r="AC23" s="338" t="s">
        <v>49</v>
      </c>
      <c r="AD23" s="335">
        <v>1</v>
      </c>
      <c r="AE23" s="339" t="s">
        <v>49</v>
      </c>
      <c r="AF23" s="337">
        <v>1</v>
      </c>
      <c r="AG23" s="338" t="s">
        <v>49</v>
      </c>
      <c r="AH23" s="335">
        <v>1</v>
      </c>
      <c r="AI23" s="339" t="s">
        <v>49</v>
      </c>
      <c r="AJ23" s="337">
        <v>1</v>
      </c>
      <c r="AK23" s="338" t="s">
        <v>49</v>
      </c>
      <c r="AL23" s="335">
        <v>1</v>
      </c>
      <c r="AM23" s="339" t="s">
        <v>49</v>
      </c>
      <c r="AN23" s="337">
        <v>0</v>
      </c>
      <c r="AO23" s="338" t="s">
        <v>49</v>
      </c>
      <c r="AP23" s="335">
        <v>1</v>
      </c>
      <c r="AQ23" s="339" t="s">
        <v>49</v>
      </c>
      <c r="AR23" s="337">
        <v>1</v>
      </c>
      <c r="AS23" s="338" t="s">
        <v>49</v>
      </c>
      <c r="AT23" s="335">
        <v>1</v>
      </c>
      <c r="AU23" s="340" t="s">
        <v>49</v>
      </c>
      <c r="AV23" s="556"/>
      <c r="AW23" s="433"/>
      <c r="AX23" s="557"/>
      <c r="AY23" s="558"/>
      <c r="AZ23" s="556"/>
      <c r="BA23" s="433"/>
      <c r="BB23" s="557"/>
      <c r="BC23" s="250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" customFormat="1">
      <c r="A24" s="552" t="s">
        <v>60</v>
      </c>
      <c r="B24" s="553" t="s">
        <v>61</v>
      </c>
      <c r="C24" s="554" t="s">
        <v>57</v>
      </c>
      <c r="D24" s="555" t="s">
        <v>25</v>
      </c>
      <c r="E24" s="12"/>
      <c r="F24" s="334">
        <v>0</v>
      </c>
      <c r="G24" s="354" t="s">
        <v>49</v>
      </c>
      <c r="H24" s="334">
        <v>1</v>
      </c>
      <c r="I24" s="354" t="s">
        <v>49</v>
      </c>
      <c r="J24" s="334">
        <v>1</v>
      </c>
      <c r="K24" s="354" t="s">
        <v>49</v>
      </c>
      <c r="L24" s="334">
        <v>1</v>
      </c>
      <c r="M24" s="354" t="s">
        <v>49</v>
      </c>
      <c r="N24" s="335">
        <v>0</v>
      </c>
      <c r="O24" s="336" t="s">
        <v>49</v>
      </c>
      <c r="P24" s="337">
        <v>0</v>
      </c>
      <c r="Q24" s="338" t="s">
        <v>49</v>
      </c>
      <c r="R24" s="335">
        <v>0</v>
      </c>
      <c r="S24" s="339" t="s">
        <v>49</v>
      </c>
      <c r="T24" s="337">
        <v>1</v>
      </c>
      <c r="U24" s="338" t="s">
        <v>49</v>
      </c>
      <c r="V24" s="335">
        <v>0</v>
      </c>
      <c r="W24" s="339" t="s">
        <v>49</v>
      </c>
      <c r="X24" s="337">
        <v>0</v>
      </c>
      <c r="Y24" s="338" t="s">
        <v>49</v>
      </c>
      <c r="Z24" s="335">
        <v>1</v>
      </c>
      <c r="AA24" s="339" t="s">
        <v>49</v>
      </c>
      <c r="AB24" s="337">
        <v>1</v>
      </c>
      <c r="AC24" s="338" t="s">
        <v>49</v>
      </c>
      <c r="AD24" s="335">
        <v>0</v>
      </c>
      <c r="AE24" s="339" t="s">
        <v>49</v>
      </c>
      <c r="AF24" s="337">
        <v>0</v>
      </c>
      <c r="AG24" s="338" t="s">
        <v>49</v>
      </c>
      <c r="AH24" s="335">
        <v>0</v>
      </c>
      <c r="AI24" s="339" t="s">
        <v>49</v>
      </c>
      <c r="AJ24" s="337">
        <v>1</v>
      </c>
      <c r="AK24" s="338" t="s">
        <v>49</v>
      </c>
      <c r="AL24" s="335">
        <v>1</v>
      </c>
      <c r="AM24" s="339" t="s">
        <v>49</v>
      </c>
      <c r="AN24" s="337">
        <v>1</v>
      </c>
      <c r="AO24" s="338" t="s">
        <v>49</v>
      </c>
      <c r="AP24" s="335">
        <v>1</v>
      </c>
      <c r="AQ24" s="339" t="s">
        <v>49</v>
      </c>
      <c r="AR24" s="337">
        <v>0</v>
      </c>
      <c r="AS24" s="338" t="s">
        <v>49</v>
      </c>
      <c r="AT24" s="335">
        <v>0</v>
      </c>
      <c r="AU24" s="340" t="s">
        <v>49</v>
      </c>
      <c r="AV24" s="556"/>
      <c r="AW24" s="433"/>
      <c r="AX24" s="557"/>
      <c r="AY24" s="558"/>
      <c r="AZ24" s="556"/>
      <c r="BA24" s="433"/>
      <c r="BB24" s="557"/>
      <c r="BC24" s="250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" customFormat="1">
      <c r="A25" s="552" t="s">
        <v>62</v>
      </c>
      <c r="B25" s="553" t="s">
        <v>63</v>
      </c>
      <c r="C25" s="554" t="s">
        <v>57</v>
      </c>
      <c r="D25" s="555" t="s">
        <v>25</v>
      </c>
      <c r="E25" s="12"/>
      <c r="F25" s="334">
        <v>1</v>
      </c>
      <c r="G25" s="354" t="s">
        <v>49</v>
      </c>
      <c r="H25" s="334">
        <v>1</v>
      </c>
      <c r="I25" s="354" t="s">
        <v>49</v>
      </c>
      <c r="J25" s="334">
        <v>1</v>
      </c>
      <c r="K25" s="354" t="s">
        <v>49</v>
      </c>
      <c r="L25" s="334">
        <v>0</v>
      </c>
      <c r="M25" s="354" t="s">
        <v>49</v>
      </c>
      <c r="N25" s="335">
        <v>0</v>
      </c>
      <c r="O25" s="336" t="s">
        <v>49</v>
      </c>
      <c r="P25" s="337">
        <v>0</v>
      </c>
      <c r="Q25" s="338" t="s">
        <v>49</v>
      </c>
      <c r="R25" s="335">
        <v>1</v>
      </c>
      <c r="S25" s="339" t="s">
        <v>49</v>
      </c>
      <c r="T25" s="337">
        <v>1</v>
      </c>
      <c r="U25" s="338" t="s">
        <v>49</v>
      </c>
      <c r="V25" s="335">
        <v>1</v>
      </c>
      <c r="W25" s="339" t="s">
        <v>49</v>
      </c>
      <c r="X25" s="337">
        <v>1</v>
      </c>
      <c r="Y25" s="338" t="s">
        <v>49</v>
      </c>
      <c r="Z25" s="335">
        <v>1</v>
      </c>
      <c r="AA25" s="339" t="s">
        <v>49</v>
      </c>
      <c r="AB25" s="337">
        <v>1</v>
      </c>
      <c r="AC25" s="338" t="s">
        <v>49</v>
      </c>
      <c r="AD25" s="335">
        <v>0</v>
      </c>
      <c r="AE25" s="339" t="s">
        <v>49</v>
      </c>
      <c r="AF25" s="337">
        <v>0</v>
      </c>
      <c r="AG25" s="338" t="s">
        <v>49</v>
      </c>
      <c r="AH25" s="335">
        <v>1</v>
      </c>
      <c r="AI25" s="339" t="s">
        <v>49</v>
      </c>
      <c r="AJ25" s="337">
        <v>1</v>
      </c>
      <c r="AK25" s="338" t="s">
        <v>49</v>
      </c>
      <c r="AL25" s="335">
        <v>0</v>
      </c>
      <c r="AM25" s="339" t="s">
        <v>49</v>
      </c>
      <c r="AN25" s="337">
        <v>0</v>
      </c>
      <c r="AO25" s="338" t="s">
        <v>49</v>
      </c>
      <c r="AP25" s="335">
        <v>0</v>
      </c>
      <c r="AQ25" s="339" t="s">
        <v>49</v>
      </c>
      <c r="AR25" s="337">
        <v>0</v>
      </c>
      <c r="AS25" s="338" t="s">
        <v>49</v>
      </c>
      <c r="AT25" s="335">
        <v>0</v>
      </c>
      <c r="AU25" s="340" t="s">
        <v>49</v>
      </c>
      <c r="AV25" s="556"/>
      <c r="AW25" s="433"/>
      <c r="AX25" s="557"/>
      <c r="AY25" s="558"/>
      <c r="AZ25" s="556"/>
      <c r="BA25" s="433"/>
      <c r="BB25" s="557"/>
      <c r="BC25" s="250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" customFormat="1" ht="13" thickBot="1">
      <c r="A26" s="559" t="s">
        <v>64</v>
      </c>
      <c r="B26" s="560" t="s">
        <v>65</v>
      </c>
      <c r="C26" s="561" t="s">
        <v>57</v>
      </c>
      <c r="D26" s="562" t="s">
        <v>25</v>
      </c>
      <c r="E26" s="12"/>
      <c r="F26" s="341">
        <v>0</v>
      </c>
      <c r="G26" s="355" t="s">
        <v>49</v>
      </c>
      <c r="H26" s="341">
        <v>0</v>
      </c>
      <c r="I26" s="355" t="s">
        <v>49</v>
      </c>
      <c r="J26" s="341">
        <v>0</v>
      </c>
      <c r="K26" s="355" t="s">
        <v>49</v>
      </c>
      <c r="L26" s="341">
        <v>0</v>
      </c>
      <c r="M26" s="355" t="s">
        <v>49</v>
      </c>
      <c r="N26" s="342">
        <v>0</v>
      </c>
      <c r="O26" s="343" t="s">
        <v>49</v>
      </c>
      <c r="P26" s="344">
        <v>0</v>
      </c>
      <c r="Q26" s="345" t="s">
        <v>49</v>
      </c>
      <c r="R26" s="342">
        <v>0</v>
      </c>
      <c r="S26" s="346" t="s">
        <v>49</v>
      </c>
      <c r="T26" s="344">
        <v>0</v>
      </c>
      <c r="U26" s="345" t="s">
        <v>49</v>
      </c>
      <c r="V26" s="342">
        <v>0</v>
      </c>
      <c r="W26" s="346" t="s">
        <v>49</v>
      </c>
      <c r="X26" s="344">
        <v>0</v>
      </c>
      <c r="Y26" s="345" t="s">
        <v>49</v>
      </c>
      <c r="Z26" s="342">
        <v>0</v>
      </c>
      <c r="AA26" s="346" t="s">
        <v>49</v>
      </c>
      <c r="AB26" s="344">
        <v>0</v>
      </c>
      <c r="AC26" s="345" t="s">
        <v>49</v>
      </c>
      <c r="AD26" s="342">
        <v>0</v>
      </c>
      <c r="AE26" s="346" t="s">
        <v>49</v>
      </c>
      <c r="AF26" s="344">
        <v>0</v>
      </c>
      <c r="AG26" s="345" t="s">
        <v>49</v>
      </c>
      <c r="AH26" s="342">
        <v>0</v>
      </c>
      <c r="AI26" s="346" t="s">
        <v>49</v>
      </c>
      <c r="AJ26" s="344">
        <v>0</v>
      </c>
      <c r="AK26" s="345" t="s">
        <v>49</v>
      </c>
      <c r="AL26" s="342">
        <v>0</v>
      </c>
      <c r="AM26" s="346" t="s">
        <v>49</v>
      </c>
      <c r="AN26" s="344">
        <v>0</v>
      </c>
      <c r="AO26" s="345" t="s">
        <v>49</v>
      </c>
      <c r="AP26" s="342">
        <v>0</v>
      </c>
      <c r="AQ26" s="346" t="s">
        <v>49</v>
      </c>
      <c r="AR26" s="344">
        <v>0</v>
      </c>
      <c r="AS26" s="345" t="s">
        <v>49</v>
      </c>
      <c r="AT26" s="342">
        <v>0</v>
      </c>
      <c r="AU26" s="347" t="s">
        <v>49</v>
      </c>
      <c r="AV26" s="563"/>
      <c r="AW26" s="564"/>
      <c r="AX26" s="565"/>
      <c r="AY26" s="566"/>
      <c r="AZ26" s="563"/>
      <c r="BA26" s="564"/>
      <c r="BB26" s="565"/>
      <c r="BC26" s="567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" customFormat="1" ht="13" thickBot="1">
      <c r="A27" s="568"/>
      <c r="B27" s="12"/>
      <c r="C27" s="11"/>
      <c r="D27" s="11"/>
      <c r="E27" s="11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 ht="18.5" thickBot="1">
      <c r="A28" s="582"/>
      <c r="B28" s="113" t="s">
        <v>66</v>
      </c>
      <c r="C28" s="114"/>
      <c r="D28" s="115"/>
      <c r="E28" s="12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12"/>
      <c r="AW28" s="12"/>
      <c r="AX28" s="12"/>
      <c r="AY28" s="12"/>
      <c r="AZ28" s="12"/>
      <c r="BA28" s="12"/>
      <c r="BB28" s="12"/>
      <c r="BC28" s="12"/>
    </row>
    <row r="29" spans="1:66" s="1" customFormat="1">
      <c r="A29" s="773" t="s">
        <v>67</v>
      </c>
      <c r="B29" s="774" t="s">
        <v>68</v>
      </c>
      <c r="C29" s="537" t="s">
        <v>69</v>
      </c>
      <c r="D29" s="1109" t="s">
        <v>25</v>
      </c>
      <c r="E29" s="12" t="s">
        <v>21</v>
      </c>
      <c r="F29" s="330">
        <v>100</v>
      </c>
      <c r="G29" s="348" t="s">
        <v>49</v>
      </c>
      <c r="H29" s="349">
        <v>100</v>
      </c>
      <c r="I29" s="350" t="s">
        <v>49</v>
      </c>
      <c r="J29" s="351">
        <v>100</v>
      </c>
      <c r="K29" s="350" t="s">
        <v>49</v>
      </c>
      <c r="L29" s="351">
        <v>0</v>
      </c>
      <c r="M29" s="350" t="s">
        <v>70</v>
      </c>
      <c r="N29" s="349">
        <v>100</v>
      </c>
      <c r="O29" s="352" t="s">
        <v>49</v>
      </c>
      <c r="P29" s="330">
        <v>0</v>
      </c>
      <c r="Q29" s="331" t="s">
        <v>70</v>
      </c>
      <c r="R29" s="349">
        <v>0</v>
      </c>
      <c r="S29" s="353" t="s">
        <v>70</v>
      </c>
      <c r="T29" s="330">
        <v>100</v>
      </c>
      <c r="U29" s="331" t="s">
        <v>49</v>
      </c>
      <c r="V29" s="349">
        <v>100</v>
      </c>
      <c r="W29" s="353" t="s">
        <v>49</v>
      </c>
      <c r="X29" s="330">
        <v>100</v>
      </c>
      <c r="Y29" s="331" t="s">
        <v>49</v>
      </c>
      <c r="Z29" s="349">
        <v>375</v>
      </c>
      <c r="AA29" s="353" t="s">
        <v>49</v>
      </c>
      <c r="AB29" s="330">
        <v>100</v>
      </c>
      <c r="AC29" s="331" t="s">
        <v>49</v>
      </c>
      <c r="AD29" s="349">
        <v>100</v>
      </c>
      <c r="AE29" s="353" t="s">
        <v>49</v>
      </c>
      <c r="AF29" s="330">
        <v>100</v>
      </c>
      <c r="AG29" s="331" t="s">
        <v>49</v>
      </c>
      <c r="AH29" s="349">
        <v>100</v>
      </c>
      <c r="AI29" s="353" t="s">
        <v>49</v>
      </c>
      <c r="AJ29" s="330">
        <v>100</v>
      </c>
      <c r="AK29" s="353" t="s">
        <v>49</v>
      </c>
      <c r="AL29" s="330">
        <v>135</v>
      </c>
      <c r="AM29" s="353" t="s">
        <v>49</v>
      </c>
      <c r="AN29" s="330">
        <v>0</v>
      </c>
      <c r="AO29" s="331" t="s">
        <v>70</v>
      </c>
      <c r="AP29" s="330">
        <v>500</v>
      </c>
      <c r="AQ29" s="331" t="s">
        <v>49</v>
      </c>
      <c r="AR29" s="349">
        <v>0</v>
      </c>
      <c r="AS29" s="331" t="s">
        <v>70</v>
      </c>
      <c r="AT29" s="349">
        <v>100</v>
      </c>
      <c r="AU29" s="350" t="s">
        <v>49</v>
      </c>
      <c r="AV29" s="569"/>
      <c r="AW29" s="432"/>
      <c r="AX29" s="570"/>
      <c r="AY29" s="571"/>
      <c r="AZ29" s="569"/>
      <c r="BA29" s="432"/>
      <c r="BB29" s="570"/>
      <c r="BC29" s="43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" customFormat="1">
      <c r="A30" s="552" t="s">
        <v>71</v>
      </c>
      <c r="B30" s="12" t="s">
        <v>72</v>
      </c>
      <c r="C30" s="554" t="s">
        <v>69</v>
      </c>
      <c r="D30" s="555" t="s">
        <v>25</v>
      </c>
      <c r="E30" s="12"/>
      <c r="F30" s="337">
        <v>75</v>
      </c>
      <c r="G30" s="340" t="s">
        <v>49</v>
      </c>
      <c r="H30" s="335">
        <v>75</v>
      </c>
      <c r="I30" s="354" t="s">
        <v>49</v>
      </c>
      <c r="J30" s="334">
        <v>75</v>
      </c>
      <c r="K30" s="354" t="s">
        <v>49</v>
      </c>
      <c r="L30" s="334">
        <v>0</v>
      </c>
      <c r="M30" s="354" t="s">
        <v>70</v>
      </c>
      <c r="N30" s="335">
        <v>35</v>
      </c>
      <c r="O30" s="336" t="s">
        <v>49</v>
      </c>
      <c r="P30" s="337">
        <v>0</v>
      </c>
      <c r="Q30" s="338" t="s">
        <v>70</v>
      </c>
      <c r="R30" s="335">
        <v>0</v>
      </c>
      <c r="S30" s="339" t="s">
        <v>70</v>
      </c>
      <c r="T30" s="337">
        <v>75</v>
      </c>
      <c r="U30" s="338" t="s">
        <v>49</v>
      </c>
      <c r="V30" s="335">
        <v>75</v>
      </c>
      <c r="W30" s="339" t="s">
        <v>49</v>
      </c>
      <c r="X30" s="337">
        <v>75</v>
      </c>
      <c r="Y30" s="338" t="s">
        <v>49</v>
      </c>
      <c r="Z30" s="335">
        <v>0</v>
      </c>
      <c r="AA30" s="339" t="s">
        <v>70</v>
      </c>
      <c r="AB30" s="337">
        <v>15</v>
      </c>
      <c r="AC30" s="338" t="s">
        <v>49</v>
      </c>
      <c r="AD30" s="335">
        <v>15</v>
      </c>
      <c r="AE30" s="339" t="s">
        <v>49</v>
      </c>
      <c r="AF30" s="337">
        <v>10</v>
      </c>
      <c r="AG30" s="338" t="s">
        <v>49</v>
      </c>
      <c r="AH30" s="335">
        <v>10</v>
      </c>
      <c r="AI30" s="339" t="s">
        <v>49</v>
      </c>
      <c r="AJ30" s="337">
        <v>75</v>
      </c>
      <c r="AK30" s="339" t="s">
        <v>49</v>
      </c>
      <c r="AL30" s="337">
        <v>75</v>
      </c>
      <c r="AM30" s="338" t="s">
        <v>49</v>
      </c>
      <c r="AN30" s="337">
        <v>0</v>
      </c>
      <c r="AO30" s="338" t="s">
        <v>70</v>
      </c>
      <c r="AP30" s="337">
        <v>200</v>
      </c>
      <c r="AQ30" s="338" t="s">
        <v>49</v>
      </c>
      <c r="AR30" s="335">
        <v>0</v>
      </c>
      <c r="AS30" s="338" t="s">
        <v>70</v>
      </c>
      <c r="AT30" s="335">
        <v>75</v>
      </c>
      <c r="AU30" s="354" t="s">
        <v>49</v>
      </c>
      <c r="AV30" s="572"/>
      <c r="AW30" s="433"/>
      <c r="AX30" s="573"/>
      <c r="AY30" s="558"/>
      <c r="AZ30" s="572"/>
      <c r="BA30" s="433"/>
      <c r="BB30" s="573"/>
      <c r="BC30" s="433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" customFormat="1">
      <c r="A31" s="552" t="s">
        <v>73</v>
      </c>
      <c r="B31" s="553" t="s">
        <v>74</v>
      </c>
      <c r="C31" s="554" t="s">
        <v>69</v>
      </c>
      <c r="D31" s="555" t="s">
        <v>25</v>
      </c>
      <c r="E31" s="12"/>
      <c r="F31" s="337">
        <v>0</v>
      </c>
      <c r="G31" s="340" t="s">
        <v>70</v>
      </c>
      <c r="H31" s="335">
        <v>0</v>
      </c>
      <c r="I31" s="354" t="s">
        <v>70</v>
      </c>
      <c r="J31" s="334">
        <v>0</v>
      </c>
      <c r="K31" s="354" t="s">
        <v>70</v>
      </c>
      <c r="L31" s="334">
        <v>0</v>
      </c>
      <c r="M31" s="354" t="s">
        <v>70</v>
      </c>
      <c r="N31" s="335">
        <v>0</v>
      </c>
      <c r="O31" s="336" t="s">
        <v>70</v>
      </c>
      <c r="P31" s="337">
        <v>0</v>
      </c>
      <c r="Q31" s="338" t="s">
        <v>70</v>
      </c>
      <c r="R31" s="335">
        <v>0</v>
      </c>
      <c r="S31" s="339" t="s">
        <v>70</v>
      </c>
      <c r="T31" s="337">
        <v>0</v>
      </c>
      <c r="U31" s="338" t="s">
        <v>70</v>
      </c>
      <c r="V31" s="335">
        <v>0</v>
      </c>
      <c r="W31" s="339" t="s">
        <v>70</v>
      </c>
      <c r="X31" s="337">
        <v>0</v>
      </c>
      <c r="Y31" s="338" t="s">
        <v>70</v>
      </c>
      <c r="Z31" s="335">
        <v>0</v>
      </c>
      <c r="AA31" s="339" t="s">
        <v>70</v>
      </c>
      <c r="AB31" s="337">
        <v>0</v>
      </c>
      <c r="AC31" s="338" t="s">
        <v>70</v>
      </c>
      <c r="AD31" s="335">
        <v>0</v>
      </c>
      <c r="AE31" s="339" t="s">
        <v>70</v>
      </c>
      <c r="AF31" s="337">
        <v>0</v>
      </c>
      <c r="AG31" s="338" t="s">
        <v>70</v>
      </c>
      <c r="AH31" s="335">
        <v>0</v>
      </c>
      <c r="AI31" s="339" t="s">
        <v>70</v>
      </c>
      <c r="AJ31" s="337">
        <v>0</v>
      </c>
      <c r="AK31" s="339" t="s">
        <v>70</v>
      </c>
      <c r="AL31" s="337">
        <v>0</v>
      </c>
      <c r="AM31" s="338" t="s">
        <v>70</v>
      </c>
      <c r="AN31" s="337">
        <v>0</v>
      </c>
      <c r="AO31" s="338" t="s">
        <v>70</v>
      </c>
      <c r="AP31" s="337">
        <v>350</v>
      </c>
      <c r="AQ31" s="338" t="s">
        <v>49</v>
      </c>
      <c r="AR31" s="335">
        <v>0</v>
      </c>
      <c r="AS31" s="338" t="s">
        <v>70</v>
      </c>
      <c r="AT31" s="335">
        <v>0</v>
      </c>
      <c r="AU31" s="354" t="s">
        <v>70</v>
      </c>
      <c r="AV31" s="572"/>
      <c r="AW31" s="433"/>
      <c r="AX31" s="573"/>
      <c r="AY31" s="558"/>
      <c r="AZ31" s="572"/>
      <c r="BA31" s="433"/>
      <c r="BB31" s="573"/>
      <c r="BC31" s="433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" customFormat="1">
      <c r="A32" s="552" t="s">
        <v>75</v>
      </c>
      <c r="B32" s="553" t="s">
        <v>76</v>
      </c>
      <c r="C32" s="554" t="s">
        <v>69</v>
      </c>
      <c r="D32" s="555" t="s">
        <v>25</v>
      </c>
      <c r="E32" s="12"/>
      <c r="F32" s="337">
        <v>0</v>
      </c>
      <c r="G32" s="340" t="s">
        <v>70</v>
      </c>
      <c r="H32" s="335">
        <v>0</v>
      </c>
      <c r="I32" s="354" t="s">
        <v>70</v>
      </c>
      <c r="J32" s="334">
        <v>50</v>
      </c>
      <c r="K32" s="354" t="s">
        <v>49</v>
      </c>
      <c r="L32" s="334">
        <v>0</v>
      </c>
      <c r="M32" s="354" t="s">
        <v>70</v>
      </c>
      <c r="N32" s="335">
        <v>35</v>
      </c>
      <c r="O32" s="336" t="s">
        <v>49</v>
      </c>
      <c r="P32" s="337">
        <v>0</v>
      </c>
      <c r="Q32" s="338" t="s">
        <v>70</v>
      </c>
      <c r="R32" s="335">
        <v>0</v>
      </c>
      <c r="S32" s="339" t="s">
        <v>70</v>
      </c>
      <c r="T32" s="337">
        <v>0</v>
      </c>
      <c r="U32" s="338" t="s">
        <v>70</v>
      </c>
      <c r="V32" s="335">
        <v>0</v>
      </c>
      <c r="W32" s="339" t="s">
        <v>70</v>
      </c>
      <c r="X32" s="337">
        <v>0</v>
      </c>
      <c r="Y32" s="338" t="s">
        <v>70</v>
      </c>
      <c r="Z32" s="335">
        <v>0</v>
      </c>
      <c r="AA32" s="339" t="s">
        <v>70</v>
      </c>
      <c r="AB32" s="337">
        <v>7</v>
      </c>
      <c r="AC32" s="338" t="s">
        <v>49</v>
      </c>
      <c r="AD32" s="335">
        <v>2</v>
      </c>
      <c r="AE32" s="339" t="s">
        <v>49</v>
      </c>
      <c r="AF32" s="337">
        <v>2</v>
      </c>
      <c r="AG32" s="338" t="s">
        <v>49</v>
      </c>
      <c r="AH32" s="335">
        <v>1</v>
      </c>
      <c r="AI32" s="339" t="s">
        <v>49</v>
      </c>
      <c r="AJ32" s="337">
        <v>0</v>
      </c>
      <c r="AK32" s="339" t="s">
        <v>70</v>
      </c>
      <c r="AL32" s="337">
        <v>20</v>
      </c>
      <c r="AM32" s="338" t="s">
        <v>49</v>
      </c>
      <c r="AN32" s="337">
        <v>0</v>
      </c>
      <c r="AO32" s="338" t="s">
        <v>70</v>
      </c>
      <c r="AP32" s="337">
        <v>50</v>
      </c>
      <c r="AQ32" s="338" t="s">
        <v>49</v>
      </c>
      <c r="AR32" s="335">
        <v>50</v>
      </c>
      <c r="AS32" s="338" t="s">
        <v>49</v>
      </c>
      <c r="AT32" s="335">
        <v>0</v>
      </c>
      <c r="AU32" s="354" t="s">
        <v>70</v>
      </c>
      <c r="AV32" s="572"/>
      <c r="AW32" s="433"/>
      <c r="AX32" s="573"/>
      <c r="AY32" s="558"/>
      <c r="AZ32" s="572"/>
      <c r="BA32" s="433"/>
      <c r="BB32" s="573"/>
      <c r="BC32" s="433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" customFormat="1">
      <c r="A33" s="552" t="s">
        <v>77</v>
      </c>
      <c r="B33" s="574" t="s">
        <v>78</v>
      </c>
      <c r="C33" s="554" t="s">
        <v>69</v>
      </c>
      <c r="D33" s="555" t="s">
        <v>25</v>
      </c>
      <c r="E33" s="12"/>
      <c r="F33" s="337">
        <v>0</v>
      </c>
      <c r="G33" s="340" t="s">
        <v>70</v>
      </c>
      <c r="H33" s="335">
        <v>0</v>
      </c>
      <c r="I33" s="354" t="s">
        <v>70</v>
      </c>
      <c r="J33" s="334">
        <v>0</v>
      </c>
      <c r="K33" s="354" t="s">
        <v>70</v>
      </c>
      <c r="L33" s="334">
        <v>0</v>
      </c>
      <c r="M33" s="354" t="s">
        <v>70</v>
      </c>
      <c r="N33" s="335">
        <v>2</v>
      </c>
      <c r="O33" s="336" t="s">
        <v>49</v>
      </c>
      <c r="P33" s="337">
        <v>0</v>
      </c>
      <c r="Q33" s="338" t="s">
        <v>70</v>
      </c>
      <c r="R33" s="335">
        <v>0</v>
      </c>
      <c r="S33" s="339" t="s">
        <v>70</v>
      </c>
      <c r="T33" s="337">
        <v>0</v>
      </c>
      <c r="U33" s="338" t="s">
        <v>70</v>
      </c>
      <c r="V33" s="335">
        <v>0</v>
      </c>
      <c r="W33" s="339" t="s">
        <v>70</v>
      </c>
      <c r="X33" s="337">
        <v>0</v>
      </c>
      <c r="Y33" s="338" t="s">
        <v>70</v>
      </c>
      <c r="Z33" s="335">
        <v>0</v>
      </c>
      <c r="AA33" s="339" t="s">
        <v>70</v>
      </c>
      <c r="AB33" s="337">
        <v>0.5</v>
      </c>
      <c r="AC33" s="338" t="s">
        <v>49</v>
      </c>
      <c r="AD33" s="335">
        <v>0.5</v>
      </c>
      <c r="AE33" s="339" t="s">
        <v>49</v>
      </c>
      <c r="AF33" s="337">
        <v>0.5</v>
      </c>
      <c r="AG33" s="338" t="s">
        <v>49</v>
      </c>
      <c r="AH33" s="335">
        <v>0.5</v>
      </c>
      <c r="AI33" s="339" t="s">
        <v>49</v>
      </c>
      <c r="AJ33" s="337">
        <v>0</v>
      </c>
      <c r="AK33" s="339" t="s">
        <v>70</v>
      </c>
      <c r="AL33" s="337">
        <v>0</v>
      </c>
      <c r="AM33" s="338" t="s">
        <v>70</v>
      </c>
      <c r="AN33" s="337">
        <v>0</v>
      </c>
      <c r="AO33" s="338" t="s">
        <v>70</v>
      </c>
      <c r="AP33" s="337">
        <v>0</v>
      </c>
      <c r="AQ33" s="338" t="s">
        <v>70</v>
      </c>
      <c r="AR33" s="335">
        <v>0</v>
      </c>
      <c r="AS33" s="338" t="s">
        <v>70</v>
      </c>
      <c r="AT33" s="335">
        <v>0</v>
      </c>
      <c r="AU33" s="354" t="s">
        <v>70</v>
      </c>
      <c r="AV33" s="572"/>
      <c r="AW33" s="433"/>
      <c r="AX33" s="573"/>
      <c r="AY33" s="558"/>
      <c r="AZ33" s="572"/>
      <c r="BA33" s="433"/>
      <c r="BB33" s="573"/>
      <c r="BC33" s="433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" customFormat="1" ht="13" thickBot="1">
      <c r="A34" s="559" t="s">
        <v>79</v>
      </c>
      <c r="B34" s="575" t="s">
        <v>80</v>
      </c>
      <c r="C34" s="561" t="s">
        <v>81</v>
      </c>
      <c r="D34" s="562" t="s">
        <v>25</v>
      </c>
      <c r="E34" s="12"/>
      <c r="F34" s="341">
        <v>100</v>
      </c>
      <c r="G34" s="355" t="s">
        <v>49</v>
      </c>
      <c r="H34" s="341">
        <v>100</v>
      </c>
      <c r="I34" s="355" t="s">
        <v>49</v>
      </c>
      <c r="J34" s="341">
        <v>100</v>
      </c>
      <c r="K34" s="355" t="s">
        <v>49</v>
      </c>
      <c r="L34" s="341">
        <v>99</v>
      </c>
      <c r="M34" s="355" t="s">
        <v>49</v>
      </c>
      <c r="N34" s="341">
        <v>100</v>
      </c>
      <c r="O34" s="355" t="s">
        <v>49</v>
      </c>
      <c r="P34" s="341">
        <v>100</v>
      </c>
      <c r="Q34" s="355" t="s">
        <v>49</v>
      </c>
      <c r="R34" s="341">
        <v>100</v>
      </c>
      <c r="S34" s="355" t="s">
        <v>49</v>
      </c>
      <c r="T34" s="341">
        <v>96</v>
      </c>
      <c r="U34" s="355" t="s">
        <v>49</v>
      </c>
      <c r="V34" s="341">
        <v>100</v>
      </c>
      <c r="W34" s="355" t="s">
        <v>49</v>
      </c>
      <c r="X34" s="341">
        <v>100</v>
      </c>
      <c r="Y34" s="355" t="s">
        <v>49</v>
      </c>
      <c r="Z34" s="341">
        <v>100</v>
      </c>
      <c r="AA34" s="355" t="s">
        <v>49</v>
      </c>
      <c r="AB34" s="341">
        <v>100</v>
      </c>
      <c r="AC34" s="355" t="s">
        <v>49</v>
      </c>
      <c r="AD34" s="341">
        <v>100</v>
      </c>
      <c r="AE34" s="355" t="s">
        <v>49</v>
      </c>
      <c r="AF34" s="341">
        <v>100</v>
      </c>
      <c r="AG34" s="355" t="s">
        <v>49</v>
      </c>
      <c r="AH34" s="341">
        <v>100</v>
      </c>
      <c r="AI34" s="355" t="s">
        <v>49</v>
      </c>
      <c r="AJ34" s="341">
        <v>100</v>
      </c>
      <c r="AK34" s="343" t="s">
        <v>49</v>
      </c>
      <c r="AL34" s="341">
        <v>100</v>
      </c>
      <c r="AM34" s="356" t="s">
        <v>49</v>
      </c>
      <c r="AN34" s="341">
        <v>0</v>
      </c>
      <c r="AO34" s="356" t="s">
        <v>70</v>
      </c>
      <c r="AP34" s="341">
        <v>100</v>
      </c>
      <c r="AQ34" s="356" t="s">
        <v>49</v>
      </c>
      <c r="AR34" s="341">
        <v>100</v>
      </c>
      <c r="AS34" s="355" t="s">
        <v>49</v>
      </c>
      <c r="AT34" s="341">
        <v>100</v>
      </c>
      <c r="AU34" s="355" t="s">
        <v>49</v>
      </c>
      <c r="AV34" s="543"/>
      <c r="AW34" s="564"/>
      <c r="AX34" s="576"/>
      <c r="AY34" s="577"/>
      <c r="AZ34" s="543"/>
      <c r="BA34" s="564"/>
      <c r="BB34" s="576"/>
      <c r="BC34" s="564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ht="13" thickBot="1">
      <c r="A35" s="41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12"/>
      <c r="AW35" s="12"/>
      <c r="AX35" s="12"/>
      <c r="AY35" s="12"/>
      <c r="AZ35" s="12"/>
      <c r="BA35" s="12"/>
      <c r="BB35" s="12"/>
      <c r="BC35" s="12"/>
      <c r="BH35" s="12"/>
      <c r="BI35" s="12"/>
      <c r="BJ35" s="12"/>
      <c r="BK35" s="12"/>
      <c r="BL35" s="12"/>
      <c r="BM35" s="12"/>
      <c r="BN35" s="12"/>
    </row>
    <row r="36" spans="1:66" ht="18.5" thickBot="1">
      <c r="A36" s="544"/>
      <c r="B36" s="43" t="s">
        <v>82</v>
      </c>
      <c r="C36" s="53" t="s">
        <v>21</v>
      </c>
      <c r="D36" s="14"/>
      <c r="E36" s="12"/>
      <c r="F36" s="357"/>
      <c r="G36" s="327"/>
      <c r="H36" s="357"/>
      <c r="I36" s="327"/>
      <c r="J36" s="357"/>
      <c r="K36" s="327"/>
      <c r="L36" s="357"/>
      <c r="M36" s="327"/>
      <c r="N36" s="357"/>
      <c r="O36" s="32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  <c r="AT36" s="357"/>
      <c r="AU36" s="327"/>
      <c r="AV36" s="12"/>
      <c r="AW36" s="12"/>
      <c r="AX36" s="12"/>
      <c r="AY36" s="12"/>
      <c r="AZ36" s="12"/>
      <c r="BA36" s="12"/>
      <c r="BB36" s="12"/>
      <c r="BC36" s="12"/>
    </row>
    <row r="37" spans="1:66" s="1" customFormat="1">
      <c r="A37" s="545" t="s">
        <v>83</v>
      </c>
      <c r="B37" s="546" t="s">
        <v>84</v>
      </c>
      <c r="C37" s="547" t="s">
        <v>57</v>
      </c>
      <c r="D37" s="548" t="s">
        <v>25</v>
      </c>
      <c r="E37" s="12" t="s">
        <v>21</v>
      </c>
      <c r="F37" s="377">
        <v>1</v>
      </c>
      <c r="G37" s="358" t="s">
        <v>49</v>
      </c>
      <c r="H37" s="377">
        <v>1</v>
      </c>
      <c r="I37" s="358" t="s">
        <v>49</v>
      </c>
      <c r="J37" s="377">
        <v>1</v>
      </c>
      <c r="K37" s="358" t="s">
        <v>49</v>
      </c>
      <c r="L37" s="377">
        <v>1</v>
      </c>
      <c r="M37" s="358" t="s">
        <v>49</v>
      </c>
      <c r="N37" s="377">
        <v>0</v>
      </c>
      <c r="O37" s="358" t="s">
        <v>49</v>
      </c>
      <c r="P37" s="377">
        <v>1</v>
      </c>
      <c r="Q37" s="358" t="s">
        <v>49</v>
      </c>
      <c r="R37" s="377">
        <v>1</v>
      </c>
      <c r="S37" s="358" t="s">
        <v>49</v>
      </c>
      <c r="T37" s="377">
        <v>0</v>
      </c>
      <c r="U37" s="358" t="s">
        <v>49</v>
      </c>
      <c r="V37" s="377">
        <v>0</v>
      </c>
      <c r="W37" s="358" t="s">
        <v>49</v>
      </c>
      <c r="X37" s="377">
        <v>0</v>
      </c>
      <c r="Y37" s="358" t="s">
        <v>49</v>
      </c>
      <c r="Z37" s="377">
        <v>1</v>
      </c>
      <c r="AA37" s="358" t="s">
        <v>49</v>
      </c>
      <c r="AB37" s="377">
        <v>1</v>
      </c>
      <c r="AC37" s="358" t="s">
        <v>49</v>
      </c>
      <c r="AD37" s="377">
        <v>1</v>
      </c>
      <c r="AE37" s="358" t="s">
        <v>49</v>
      </c>
      <c r="AF37" s="377">
        <v>1</v>
      </c>
      <c r="AG37" s="358" t="s">
        <v>49</v>
      </c>
      <c r="AH37" s="377">
        <v>1</v>
      </c>
      <c r="AI37" s="358" t="s">
        <v>49</v>
      </c>
      <c r="AJ37" s="377">
        <v>0</v>
      </c>
      <c r="AK37" s="358" t="s">
        <v>49</v>
      </c>
      <c r="AL37" s="377">
        <v>1</v>
      </c>
      <c r="AM37" s="358" t="s">
        <v>49</v>
      </c>
      <c r="AN37" s="377">
        <v>0</v>
      </c>
      <c r="AO37" s="358" t="s">
        <v>70</v>
      </c>
      <c r="AP37" s="377">
        <v>0</v>
      </c>
      <c r="AQ37" s="358" t="s">
        <v>49</v>
      </c>
      <c r="AR37" s="377">
        <v>1</v>
      </c>
      <c r="AS37" s="358" t="s">
        <v>49</v>
      </c>
      <c r="AT37" s="377">
        <v>1</v>
      </c>
      <c r="AU37" s="358" t="s">
        <v>49</v>
      </c>
      <c r="AV37" s="578"/>
      <c r="AW37" s="248"/>
      <c r="AX37" s="578"/>
      <c r="AY37" s="248"/>
      <c r="AZ37" s="578"/>
      <c r="BA37" s="248"/>
      <c r="BB37" s="578"/>
      <c r="BC37" s="248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 s="1" customFormat="1">
      <c r="A38" s="552" t="s">
        <v>85</v>
      </c>
      <c r="B38" s="553" t="s">
        <v>86</v>
      </c>
      <c r="C38" s="554" t="s">
        <v>57</v>
      </c>
      <c r="D38" s="555" t="s">
        <v>25</v>
      </c>
      <c r="E38" s="12"/>
      <c r="F38" s="334">
        <v>1</v>
      </c>
      <c r="G38" s="354" t="s">
        <v>49</v>
      </c>
      <c r="H38" s="334">
        <v>1</v>
      </c>
      <c r="I38" s="354" t="s">
        <v>49</v>
      </c>
      <c r="J38" s="334">
        <v>1</v>
      </c>
      <c r="K38" s="354" t="s">
        <v>49</v>
      </c>
      <c r="L38" s="334">
        <v>1</v>
      </c>
      <c r="M38" s="354" t="s">
        <v>49</v>
      </c>
      <c r="N38" s="334">
        <v>1</v>
      </c>
      <c r="O38" s="354" t="s">
        <v>49</v>
      </c>
      <c r="P38" s="334">
        <v>1</v>
      </c>
      <c r="Q38" s="354" t="s">
        <v>49</v>
      </c>
      <c r="R38" s="334">
        <v>1</v>
      </c>
      <c r="S38" s="354" t="s">
        <v>49</v>
      </c>
      <c r="T38" s="334">
        <v>1</v>
      </c>
      <c r="U38" s="354" t="s">
        <v>49</v>
      </c>
      <c r="V38" s="334">
        <v>1</v>
      </c>
      <c r="W38" s="354" t="s">
        <v>49</v>
      </c>
      <c r="X38" s="334">
        <v>1</v>
      </c>
      <c r="Y38" s="354" t="s">
        <v>49</v>
      </c>
      <c r="Z38" s="334">
        <v>1</v>
      </c>
      <c r="AA38" s="354" t="s">
        <v>49</v>
      </c>
      <c r="AB38" s="334">
        <v>1</v>
      </c>
      <c r="AC38" s="354" t="s">
        <v>49</v>
      </c>
      <c r="AD38" s="334">
        <v>1</v>
      </c>
      <c r="AE38" s="354" t="s">
        <v>49</v>
      </c>
      <c r="AF38" s="334">
        <v>0</v>
      </c>
      <c r="AG38" s="354" t="s">
        <v>49</v>
      </c>
      <c r="AH38" s="334">
        <v>1</v>
      </c>
      <c r="AI38" s="354" t="s">
        <v>49</v>
      </c>
      <c r="AJ38" s="334">
        <v>1</v>
      </c>
      <c r="AK38" s="354" t="s">
        <v>49</v>
      </c>
      <c r="AL38" s="334">
        <v>1</v>
      </c>
      <c r="AM38" s="354" t="s">
        <v>49</v>
      </c>
      <c r="AN38" s="334">
        <v>0</v>
      </c>
      <c r="AO38" s="354" t="s">
        <v>70</v>
      </c>
      <c r="AP38" s="334">
        <v>1</v>
      </c>
      <c r="AQ38" s="354" t="s">
        <v>49</v>
      </c>
      <c r="AR38" s="334">
        <v>1</v>
      </c>
      <c r="AS38" s="354" t="s">
        <v>49</v>
      </c>
      <c r="AT38" s="334">
        <v>1</v>
      </c>
      <c r="AU38" s="354" t="s">
        <v>49</v>
      </c>
      <c r="AV38" s="579"/>
      <c r="AW38" s="250"/>
      <c r="AX38" s="579"/>
      <c r="AY38" s="250"/>
      <c r="AZ38" s="579"/>
      <c r="BA38" s="250"/>
      <c r="BB38" s="579"/>
      <c r="BC38" s="250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 s="1" customFormat="1">
      <c r="A39" s="552" t="s">
        <v>87</v>
      </c>
      <c r="B39" s="553" t="s">
        <v>88</v>
      </c>
      <c r="C39" s="554" t="s">
        <v>57</v>
      </c>
      <c r="D39" s="555" t="s">
        <v>25</v>
      </c>
      <c r="E39" s="12"/>
      <c r="F39" s="334">
        <v>0</v>
      </c>
      <c r="G39" s="354" t="s">
        <v>49</v>
      </c>
      <c r="H39" s="334">
        <v>0</v>
      </c>
      <c r="I39" s="354" t="s">
        <v>49</v>
      </c>
      <c r="J39" s="334">
        <v>0</v>
      </c>
      <c r="K39" s="354" t="s">
        <v>49</v>
      </c>
      <c r="L39" s="334">
        <v>0</v>
      </c>
      <c r="M39" s="354" t="s">
        <v>49</v>
      </c>
      <c r="N39" s="334">
        <v>0</v>
      </c>
      <c r="O39" s="354" t="s">
        <v>49</v>
      </c>
      <c r="P39" s="334">
        <v>0</v>
      </c>
      <c r="Q39" s="354" t="s">
        <v>49</v>
      </c>
      <c r="R39" s="334">
        <v>0</v>
      </c>
      <c r="S39" s="354" t="s">
        <v>49</v>
      </c>
      <c r="T39" s="334">
        <v>0</v>
      </c>
      <c r="U39" s="354" t="s">
        <v>49</v>
      </c>
      <c r="V39" s="334">
        <v>0</v>
      </c>
      <c r="W39" s="354" t="s">
        <v>49</v>
      </c>
      <c r="X39" s="334">
        <v>0</v>
      </c>
      <c r="Y39" s="354" t="s">
        <v>49</v>
      </c>
      <c r="Z39" s="334">
        <v>0</v>
      </c>
      <c r="AA39" s="354" t="s">
        <v>49</v>
      </c>
      <c r="AB39" s="334">
        <v>0</v>
      </c>
      <c r="AC39" s="354" t="s">
        <v>49</v>
      </c>
      <c r="AD39" s="334">
        <v>0</v>
      </c>
      <c r="AE39" s="354" t="s">
        <v>49</v>
      </c>
      <c r="AF39" s="334">
        <v>1</v>
      </c>
      <c r="AG39" s="354" t="s">
        <v>49</v>
      </c>
      <c r="AH39" s="334">
        <v>0</v>
      </c>
      <c r="AI39" s="354" t="s">
        <v>49</v>
      </c>
      <c r="AJ39" s="334">
        <v>0</v>
      </c>
      <c r="AK39" s="354" t="s">
        <v>49</v>
      </c>
      <c r="AL39" s="334">
        <v>0</v>
      </c>
      <c r="AM39" s="354" t="s">
        <v>49</v>
      </c>
      <c r="AN39" s="334">
        <v>0</v>
      </c>
      <c r="AO39" s="354" t="s">
        <v>70</v>
      </c>
      <c r="AP39" s="334">
        <v>0</v>
      </c>
      <c r="AQ39" s="354" t="s">
        <v>49</v>
      </c>
      <c r="AR39" s="334">
        <v>0</v>
      </c>
      <c r="AS39" s="354" t="s">
        <v>49</v>
      </c>
      <c r="AT39" s="334">
        <v>0</v>
      </c>
      <c r="AU39" s="354" t="s">
        <v>49</v>
      </c>
      <c r="AV39" s="579"/>
      <c r="AW39" s="250"/>
      <c r="AX39" s="579"/>
      <c r="AY39" s="250"/>
      <c r="AZ39" s="579"/>
      <c r="BA39" s="250"/>
      <c r="BB39" s="579"/>
      <c r="BC39" s="250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 s="1" customFormat="1">
      <c r="A40" s="552" t="s">
        <v>89</v>
      </c>
      <c r="B40" s="553" t="s">
        <v>90</v>
      </c>
      <c r="C40" s="554" t="s">
        <v>57</v>
      </c>
      <c r="D40" s="555" t="s">
        <v>25</v>
      </c>
      <c r="E40" s="12"/>
      <c r="F40" s="334">
        <v>0</v>
      </c>
      <c r="G40" s="354" t="s">
        <v>49</v>
      </c>
      <c r="H40" s="334">
        <v>0</v>
      </c>
      <c r="I40" s="354" t="s">
        <v>49</v>
      </c>
      <c r="J40" s="334">
        <v>0</v>
      </c>
      <c r="K40" s="354" t="s">
        <v>49</v>
      </c>
      <c r="L40" s="334">
        <v>0</v>
      </c>
      <c r="M40" s="354" t="s">
        <v>49</v>
      </c>
      <c r="N40" s="334">
        <v>0</v>
      </c>
      <c r="O40" s="354" t="s">
        <v>49</v>
      </c>
      <c r="P40" s="334">
        <v>0</v>
      </c>
      <c r="Q40" s="354" t="s">
        <v>49</v>
      </c>
      <c r="R40" s="334">
        <v>0</v>
      </c>
      <c r="S40" s="354" t="s">
        <v>49</v>
      </c>
      <c r="T40" s="334">
        <v>0</v>
      </c>
      <c r="U40" s="354" t="s">
        <v>49</v>
      </c>
      <c r="V40" s="334">
        <v>0</v>
      </c>
      <c r="W40" s="354" t="s">
        <v>49</v>
      </c>
      <c r="X40" s="334">
        <v>0</v>
      </c>
      <c r="Y40" s="354" t="s">
        <v>49</v>
      </c>
      <c r="Z40" s="334">
        <v>0</v>
      </c>
      <c r="AA40" s="354" t="s">
        <v>49</v>
      </c>
      <c r="AB40" s="334">
        <v>0</v>
      </c>
      <c r="AC40" s="354" t="s">
        <v>49</v>
      </c>
      <c r="AD40" s="334">
        <v>1</v>
      </c>
      <c r="AE40" s="354" t="s">
        <v>49</v>
      </c>
      <c r="AF40" s="334">
        <v>0</v>
      </c>
      <c r="AG40" s="354" t="s">
        <v>49</v>
      </c>
      <c r="AH40" s="334">
        <v>1</v>
      </c>
      <c r="AI40" s="354" t="s">
        <v>49</v>
      </c>
      <c r="AJ40" s="334">
        <v>0</v>
      </c>
      <c r="AK40" s="354" t="s">
        <v>49</v>
      </c>
      <c r="AL40" s="334">
        <v>1</v>
      </c>
      <c r="AM40" s="354" t="s">
        <v>49</v>
      </c>
      <c r="AN40" s="334">
        <v>0</v>
      </c>
      <c r="AO40" s="354" t="s">
        <v>70</v>
      </c>
      <c r="AP40" s="334">
        <v>0</v>
      </c>
      <c r="AQ40" s="354" t="s">
        <v>49</v>
      </c>
      <c r="AR40" s="334">
        <v>0</v>
      </c>
      <c r="AS40" s="354" t="s">
        <v>49</v>
      </c>
      <c r="AT40" s="334">
        <v>0</v>
      </c>
      <c r="AU40" s="354" t="s">
        <v>49</v>
      </c>
      <c r="AV40" s="579"/>
      <c r="AW40" s="250"/>
      <c r="AX40" s="579"/>
      <c r="AY40" s="250"/>
      <c r="AZ40" s="579"/>
      <c r="BA40" s="250"/>
      <c r="BB40" s="579"/>
      <c r="BC40" s="250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 s="1" customFormat="1">
      <c r="A41" s="552" t="s">
        <v>91</v>
      </c>
      <c r="B41" s="574" t="s">
        <v>92</v>
      </c>
      <c r="C41" s="554" t="s">
        <v>57</v>
      </c>
      <c r="D41" s="555" t="s">
        <v>25</v>
      </c>
      <c r="E41" s="12"/>
      <c r="F41" s="359">
        <v>0</v>
      </c>
      <c r="G41" s="360" t="s">
        <v>49</v>
      </c>
      <c r="H41" s="334">
        <v>0</v>
      </c>
      <c r="I41" s="360" t="s">
        <v>49</v>
      </c>
      <c r="J41" s="359">
        <v>0</v>
      </c>
      <c r="K41" s="360" t="s">
        <v>49</v>
      </c>
      <c r="L41" s="359">
        <v>0</v>
      </c>
      <c r="M41" s="360" t="s">
        <v>49</v>
      </c>
      <c r="N41" s="359">
        <v>1</v>
      </c>
      <c r="O41" s="360" t="s">
        <v>49</v>
      </c>
      <c r="P41" s="359">
        <v>0</v>
      </c>
      <c r="Q41" s="360" t="s">
        <v>49</v>
      </c>
      <c r="R41" s="359">
        <v>1</v>
      </c>
      <c r="S41" s="360" t="s">
        <v>49</v>
      </c>
      <c r="T41" s="359">
        <v>0</v>
      </c>
      <c r="U41" s="360" t="s">
        <v>49</v>
      </c>
      <c r="V41" s="359">
        <v>0</v>
      </c>
      <c r="W41" s="360" t="s">
        <v>49</v>
      </c>
      <c r="X41" s="359">
        <v>0</v>
      </c>
      <c r="Y41" s="360" t="s">
        <v>49</v>
      </c>
      <c r="Z41" s="334">
        <v>0</v>
      </c>
      <c r="AA41" s="360" t="s">
        <v>49</v>
      </c>
      <c r="AB41" s="359">
        <v>1</v>
      </c>
      <c r="AC41" s="360" t="s">
        <v>49</v>
      </c>
      <c r="AD41" s="359">
        <v>1</v>
      </c>
      <c r="AE41" s="360" t="s">
        <v>49</v>
      </c>
      <c r="AF41" s="359">
        <v>0</v>
      </c>
      <c r="AG41" s="360" t="s">
        <v>49</v>
      </c>
      <c r="AH41" s="359">
        <v>1</v>
      </c>
      <c r="AI41" s="360" t="s">
        <v>49</v>
      </c>
      <c r="AJ41" s="359">
        <v>1</v>
      </c>
      <c r="AK41" s="360" t="s">
        <v>49</v>
      </c>
      <c r="AL41" s="359">
        <v>0</v>
      </c>
      <c r="AM41" s="360" t="s">
        <v>49</v>
      </c>
      <c r="AN41" s="359">
        <v>0</v>
      </c>
      <c r="AO41" s="360" t="s">
        <v>70</v>
      </c>
      <c r="AP41" s="359">
        <v>1</v>
      </c>
      <c r="AQ41" s="360" t="s">
        <v>49</v>
      </c>
      <c r="AR41" s="359">
        <v>0</v>
      </c>
      <c r="AS41" s="360" t="s">
        <v>49</v>
      </c>
      <c r="AT41" s="359">
        <v>0</v>
      </c>
      <c r="AU41" s="360" t="s">
        <v>49</v>
      </c>
      <c r="AV41" s="580"/>
      <c r="AW41" s="251"/>
      <c r="AX41" s="580"/>
      <c r="AY41" s="251"/>
      <c r="AZ41" s="580"/>
      <c r="BA41" s="251"/>
      <c r="BB41" s="580"/>
      <c r="BC41" s="251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 s="1" customFormat="1">
      <c r="A42" s="552" t="s">
        <v>93</v>
      </c>
      <c r="B42" s="574" t="s">
        <v>94</v>
      </c>
      <c r="C42" s="554" t="s">
        <v>57</v>
      </c>
      <c r="D42" s="555" t="s">
        <v>25</v>
      </c>
      <c r="E42" s="12"/>
      <c r="F42" s="334">
        <v>0</v>
      </c>
      <c r="G42" s="354" t="s">
        <v>49</v>
      </c>
      <c r="H42" s="334">
        <v>0</v>
      </c>
      <c r="I42" s="354" t="s">
        <v>49</v>
      </c>
      <c r="J42" s="334">
        <v>0</v>
      </c>
      <c r="K42" s="354" t="s">
        <v>49</v>
      </c>
      <c r="L42" s="334">
        <v>0</v>
      </c>
      <c r="M42" s="354" t="s">
        <v>49</v>
      </c>
      <c r="N42" s="334">
        <v>0</v>
      </c>
      <c r="O42" s="354" t="s">
        <v>49</v>
      </c>
      <c r="P42" s="334">
        <v>0</v>
      </c>
      <c r="Q42" s="354" t="s">
        <v>49</v>
      </c>
      <c r="R42" s="334">
        <v>0</v>
      </c>
      <c r="S42" s="354" t="s">
        <v>49</v>
      </c>
      <c r="T42" s="334">
        <v>0</v>
      </c>
      <c r="U42" s="354" t="s">
        <v>49</v>
      </c>
      <c r="V42" s="334">
        <v>0</v>
      </c>
      <c r="W42" s="354" t="s">
        <v>49</v>
      </c>
      <c r="X42" s="334">
        <v>0</v>
      </c>
      <c r="Y42" s="354" t="s">
        <v>49</v>
      </c>
      <c r="Z42" s="334">
        <v>0</v>
      </c>
      <c r="AA42" s="354" t="s">
        <v>49</v>
      </c>
      <c r="AB42" s="334">
        <v>0</v>
      </c>
      <c r="AC42" s="354" t="s">
        <v>49</v>
      </c>
      <c r="AD42" s="334">
        <v>0</v>
      </c>
      <c r="AE42" s="354" t="s">
        <v>49</v>
      </c>
      <c r="AF42" s="334">
        <v>0</v>
      </c>
      <c r="AG42" s="354" t="s">
        <v>49</v>
      </c>
      <c r="AH42" s="334">
        <v>0</v>
      </c>
      <c r="AI42" s="354" t="s">
        <v>49</v>
      </c>
      <c r="AJ42" s="334">
        <v>0</v>
      </c>
      <c r="AK42" s="354" t="s">
        <v>49</v>
      </c>
      <c r="AL42" s="334">
        <v>0</v>
      </c>
      <c r="AM42" s="354" t="s">
        <v>49</v>
      </c>
      <c r="AN42" s="334">
        <v>0</v>
      </c>
      <c r="AO42" s="354" t="s">
        <v>70</v>
      </c>
      <c r="AP42" s="334">
        <v>0</v>
      </c>
      <c r="AQ42" s="354" t="s">
        <v>49</v>
      </c>
      <c r="AR42" s="334">
        <v>0</v>
      </c>
      <c r="AS42" s="354" t="s">
        <v>49</v>
      </c>
      <c r="AT42" s="334">
        <v>0</v>
      </c>
      <c r="AU42" s="354" t="s">
        <v>49</v>
      </c>
      <c r="AV42" s="579"/>
      <c r="AW42" s="250"/>
      <c r="AX42" s="579"/>
      <c r="AY42" s="250"/>
      <c r="AZ42" s="579"/>
      <c r="BA42" s="250"/>
      <c r="BB42" s="579"/>
      <c r="BC42" s="250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 s="1" customFormat="1" ht="13" thickBot="1">
      <c r="A43" s="559" t="s">
        <v>95</v>
      </c>
      <c r="B43" s="575" t="s">
        <v>96</v>
      </c>
      <c r="C43" s="561" t="s">
        <v>57</v>
      </c>
      <c r="D43" s="562" t="s">
        <v>25</v>
      </c>
      <c r="E43" s="12"/>
      <c r="F43" s="341">
        <v>0</v>
      </c>
      <c r="G43" s="355" t="s">
        <v>49</v>
      </c>
      <c r="H43" s="341">
        <v>0</v>
      </c>
      <c r="I43" s="355" t="s">
        <v>49</v>
      </c>
      <c r="J43" s="341">
        <v>0</v>
      </c>
      <c r="K43" s="355" t="s">
        <v>49</v>
      </c>
      <c r="L43" s="341">
        <v>0</v>
      </c>
      <c r="M43" s="355" t="s">
        <v>49</v>
      </c>
      <c r="N43" s="341">
        <v>0</v>
      </c>
      <c r="O43" s="355" t="s">
        <v>49</v>
      </c>
      <c r="P43" s="341">
        <v>0</v>
      </c>
      <c r="Q43" s="355" t="s">
        <v>49</v>
      </c>
      <c r="R43" s="341">
        <v>0</v>
      </c>
      <c r="S43" s="355" t="s">
        <v>49</v>
      </c>
      <c r="T43" s="341">
        <v>0</v>
      </c>
      <c r="U43" s="355" t="s">
        <v>49</v>
      </c>
      <c r="V43" s="341">
        <v>0</v>
      </c>
      <c r="W43" s="355" t="s">
        <v>49</v>
      </c>
      <c r="X43" s="341">
        <v>0</v>
      </c>
      <c r="Y43" s="355" t="s">
        <v>49</v>
      </c>
      <c r="Z43" s="341">
        <v>0</v>
      </c>
      <c r="AA43" s="355" t="s">
        <v>49</v>
      </c>
      <c r="AB43" s="341">
        <v>0</v>
      </c>
      <c r="AC43" s="355" t="s">
        <v>49</v>
      </c>
      <c r="AD43" s="341">
        <v>0</v>
      </c>
      <c r="AE43" s="355" t="s">
        <v>49</v>
      </c>
      <c r="AF43" s="341">
        <v>1</v>
      </c>
      <c r="AG43" s="355" t="s">
        <v>49</v>
      </c>
      <c r="AH43" s="341">
        <v>0</v>
      </c>
      <c r="AI43" s="355" t="s">
        <v>49</v>
      </c>
      <c r="AJ43" s="341">
        <v>0</v>
      </c>
      <c r="AK43" s="355" t="s">
        <v>49</v>
      </c>
      <c r="AL43" s="341">
        <v>0</v>
      </c>
      <c r="AM43" s="355" t="s">
        <v>49</v>
      </c>
      <c r="AN43" s="341">
        <v>0</v>
      </c>
      <c r="AO43" s="355" t="s">
        <v>70</v>
      </c>
      <c r="AP43" s="341">
        <v>0</v>
      </c>
      <c r="AQ43" s="355" t="s">
        <v>49</v>
      </c>
      <c r="AR43" s="341">
        <v>0</v>
      </c>
      <c r="AS43" s="355" t="s">
        <v>49</v>
      </c>
      <c r="AT43" s="341">
        <v>0</v>
      </c>
      <c r="AU43" s="355" t="s">
        <v>49</v>
      </c>
      <c r="AV43" s="581"/>
      <c r="AW43" s="567"/>
      <c r="AX43" s="581"/>
      <c r="AY43" s="567"/>
      <c r="AZ43" s="581"/>
      <c r="BA43" s="567"/>
      <c r="BB43" s="581"/>
      <c r="BC43" s="567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 ht="13" thickBot="1">
      <c r="A44" s="41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12"/>
      <c r="AW44" s="12"/>
      <c r="AX44" s="12"/>
      <c r="AY44" s="12"/>
      <c r="AZ44" s="12"/>
      <c r="BA44" s="12"/>
      <c r="BB44" s="12"/>
      <c r="BC44" s="12"/>
    </row>
    <row r="45" spans="1:66" s="12" customFormat="1" ht="18.5" thickBot="1">
      <c r="A45" s="582"/>
      <c r="B45" s="113" t="s">
        <v>97</v>
      </c>
      <c r="C45" s="114" t="s">
        <v>21</v>
      </c>
      <c r="D45" s="115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27"/>
      <c r="AU45" s="327"/>
      <c r="BD45" s="23"/>
      <c r="BE45" s="23"/>
    </row>
    <row r="46" spans="1:66" s="12" customFormat="1">
      <c r="A46" s="68" t="s">
        <v>98</v>
      </c>
      <c r="B46" s="69" t="s">
        <v>99</v>
      </c>
      <c r="C46" s="111" t="s">
        <v>100</v>
      </c>
      <c r="D46" s="112" t="s">
        <v>47</v>
      </c>
      <c r="F46" s="361">
        <v>4.2771220000000003</v>
      </c>
      <c r="G46" s="394" t="s">
        <v>51</v>
      </c>
      <c r="H46" s="361">
        <v>10.744408</v>
      </c>
      <c r="I46" s="394" t="s">
        <v>51</v>
      </c>
      <c r="J46" s="361">
        <v>40.700000000000003</v>
      </c>
      <c r="K46" s="394" t="s">
        <v>51</v>
      </c>
      <c r="L46" s="361">
        <v>35.700000000000003</v>
      </c>
      <c r="M46" s="394" t="s">
        <v>51</v>
      </c>
      <c r="N46" s="361">
        <v>0.41199999999999998</v>
      </c>
      <c r="O46" s="394" t="s">
        <v>51</v>
      </c>
      <c r="P46" s="361">
        <v>0.95899999999999996</v>
      </c>
      <c r="Q46" s="394" t="s">
        <v>51</v>
      </c>
      <c r="R46" s="361">
        <v>1.8</v>
      </c>
      <c r="S46" s="394" t="s">
        <v>51</v>
      </c>
      <c r="T46" s="361">
        <v>31.565999999999999</v>
      </c>
      <c r="U46" s="394" t="s">
        <v>51</v>
      </c>
      <c r="V46" s="361">
        <v>18.538</v>
      </c>
      <c r="W46" s="394" t="s">
        <v>51</v>
      </c>
      <c r="X46" s="361">
        <v>9.5239999999999991</v>
      </c>
      <c r="Y46" s="394" t="s">
        <v>51</v>
      </c>
      <c r="Z46" s="361">
        <v>44.045000000000002</v>
      </c>
      <c r="AA46" s="394" t="s">
        <v>51</v>
      </c>
      <c r="AB46" s="361">
        <v>3.0579999999999998</v>
      </c>
      <c r="AC46" s="394" t="s">
        <v>51</v>
      </c>
      <c r="AD46" s="361">
        <v>0</v>
      </c>
      <c r="AE46" s="394" t="s">
        <v>70</v>
      </c>
      <c r="AF46" s="361">
        <v>0</v>
      </c>
      <c r="AG46" s="394" t="s">
        <v>70</v>
      </c>
      <c r="AH46" s="361">
        <v>0</v>
      </c>
      <c r="AI46" s="394" t="s">
        <v>70</v>
      </c>
      <c r="AJ46" s="361">
        <v>8.0040000000000013</v>
      </c>
      <c r="AK46" s="394" t="s">
        <v>51</v>
      </c>
      <c r="AL46" s="361">
        <v>0</v>
      </c>
      <c r="AM46" s="394" t="s">
        <v>70</v>
      </c>
      <c r="AN46" s="361">
        <v>11.8</v>
      </c>
      <c r="AO46" s="394" t="s">
        <v>51</v>
      </c>
      <c r="AP46" s="361">
        <v>0</v>
      </c>
      <c r="AQ46" s="394" t="s">
        <v>70</v>
      </c>
      <c r="AR46" s="361">
        <v>0</v>
      </c>
      <c r="AS46" s="394" t="s">
        <v>70</v>
      </c>
      <c r="AT46" s="361">
        <v>0.9</v>
      </c>
      <c r="AU46" s="394" t="s">
        <v>51</v>
      </c>
      <c r="AV46" s="583"/>
      <c r="AW46" s="584"/>
      <c r="AX46" s="583"/>
      <c r="AY46" s="584"/>
      <c r="AZ46" s="583"/>
      <c r="BA46" s="584"/>
      <c r="BB46" s="583"/>
      <c r="BC46" s="584"/>
      <c r="BD46" s="1060">
        <f>F46+H46+J46+L46+N46+P46+R46+T46+V46+X46+Z46+AB46+AD46+AF46+AH46+AJ46+AL46+AN46+AP46+AR46+AT46+AV46+AX46+AZ46+BB46</f>
        <v>222.02753000000001</v>
      </c>
      <c r="BE46" s="325" t="s">
        <v>51</v>
      </c>
    </row>
    <row r="47" spans="1:66" s="12" customFormat="1">
      <c r="A47" s="775" t="s">
        <v>101</v>
      </c>
      <c r="B47" s="776" t="s">
        <v>102</v>
      </c>
      <c r="C47" s="777" t="s">
        <v>100</v>
      </c>
      <c r="D47" s="778" t="s">
        <v>47</v>
      </c>
      <c r="E47" s="779"/>
      <c r="F47" s="780"/>
      <c r="G47" s="781"/>
      <c r="H47" s="780"/>
      <c r="I47" s="781"/>
      <c r="J47" s="780"/>
      <c r="K47" s="781"/>
      <c r="L47" s="780"/>
      <c r="M47" s="781"/>
      <c r="N47" s="780"/>
      <c r="O47" s="781"/>
      <c r="P47" s="780"/>
      <c r="Q47" s="781"/>
      <c r="R47" s="780"/>
      <c r="S47" s="781"/>
      <c r="T47" s="780"/>
      <c r="U47" s="781"/>
      <c r="V47" s="780"/>
      <c r="W47" s="781"/>
      <c r="X47" s="780"/>
      <c r="Y47" s="781"/>
      <c r="Z47" s="780"/>
      <c r="AA47" s="781"/>
      <c r="AB47" s="780"/>
      <c r="AC47" s="781"/>
      <c r="AD47" s="780"/>
      <c r="AE47" s="781"/>
      <c r="AF47" s="780"/>
      <c r="AG47" s="781"/>
      <c r="AH47" s="780"/>
      <c r="AI47" s="781"/>
      <c r="AJ47" s="780"/>
      <c r="AK47" s="781"/>
      <c r="AL47" s="780"/>
      <c r="AM47" s="781"/>
      <c r="AN47" s="780"/>
      <c r="AO47" s="781"/>
      <c r="AP47" s="780"/>
      <c r="AQ47" s="781"/>
      <c r="AR47" s="780"/>
      <c r="AS47" s="781"/>
      <c r="AT47" s="780"/>
      <c r="AU47" s="781"/>
      <c r="AV47" s="782"/>
      <c r="AW47" s="783"/>
      <c r="AX47" s="782"/>
      <c r="AY47" s="783"/>
      <c r="AZ47" s="782"/>
      <c r="BA47" s="783"/>
      <c r="BB47" s="782"/>
      <c r="BC47" s="783"/>
      <c r="BD47" s="780"/>
      <c r="BE47" s="781"/>
    </row>
    <row r="48" spans="1:66" s="12" customFormat="1">
      <c r="A48" s="20" t="s">
        <v>103</v>
      </c>
      <c r="B48" s="62" t="s">
        <v>104</v>
      </c>
      <c r="C48" s="585" t="s">
        <v>105</v>
      </c>
      <c r="D48" s="67" t="s">
        <v>25</v>
      </c>
      <c r="E48" s="11"/>
      <c r="F48" s="362">
        <v>4</v>
      </c>
      <c r="G48" s="395" t="s">
        <v>49</v>
      </c>
      <c r="H48" s="362">
        <v>4</v>
      </c>
      <c r="I48" s="395" t="s">
        <v>49</v>
      </c>
      <c r="J48" s="362">
        <v>16</v>
      </c>
      <c r="K48" s="395" t="s">
        <v>49</v>
      </c>
      <c r="L48" s="362">
        <v>14</v>
      </c>
      <c r="M48" s="395" t="s">
        <v>49</v>
      </c>
      <c r="N48" s="362">
        <v>0</v>
      </c>
      <c r="O48" s="395" t="s">
        <v>70</v>
      </c>
      <c r="P48" s="362">
        <v>0</v>
      </c>
      <c r="Q48" s="395" t="s">
        <v>70</v>
      </c>
      <c r="R48" s="362">
        <v>1</v>
      </c>
      <c r="S48" s="395" t="s">
        <v>49</v>
      </c>
      <c r="T48" s="362">
        <v>7</v>
      </c>
      <c r="U48" s="395" t="s">
        <v>49</v>
      </c>
      <c r="V48" s="362">
        <v>12</v>
      </c>
      <c r="W48" s="395" t="s">
        <v>49</v>
      </c>
      <c r="X48" s="362">
        <v>10</v>
      </c>
      <c r="Y48" s="395" t="s">
        <v>49</v>
      </c>
      <c r="Z48" s="362">
        <v>7</v>
      </c>
      <c r="AA48" s="395" t="s">
        <v>49</v>
      </c>
      <c r="AB48" s="362">
        <v>2</v>
      </c>
      <c r="AC48" s="395" t="s">
        <v>49</v>
      </c>
      <c r="AD48" s="362">
        <v>0</v>
      </c>
      <c r="AE48" s="395" t="s">
        <v>70</v>
      </c>
      <c r="AF48" s="362">
        <v>0</v>
      </c>
      <c r="AG48" s="395" t="s">
        <v>70</v>
      </c>
      <c r="AH48" s="362">
        <v>1</v>
      </c>
      <c r="AI48" s="395" t="s">
        <v>49</v>
      </c>
      <c r="AJ48" s="362">
        <v>8</v>
      </c>
      <c r="AK48" s="395" t="s">
        <v>49</v>
      </c>
      <c r="AL48" s="362">
        <v>0</v>
      </c>
      <c r="AM48" s="395" t="s">
        <v>70</v>
      </c>
      <c r="AN48" s="362">
        <v>1</v>
      </c>
      <c r="AO48" s="395" t="s">
        <v>49</v>
      </c>
      <c r="AP48" s="362">
        <v>0</v>
      </c>
      <c r="AQ48" s="395" t="s">
        <v>70</v>
      </c>
      <c r="AR48" s="362">
        <v>0</v>
      </c>
      <c r="AS48" s="395" t="s">
        <v>70</v>
      </c>
      <c r="AT48" s="362">
        <v>0</v>
      </c>
      <c r="AU48" s="395" t="s">
        <v>70</v>
      </c>
      <c r="AV48" s="118"/>
      <c r="AW48" s="108"/>
      <c r="AX48" s="118"/>
      <c r="AY48" s="108"/>
      <c r="AZ48" s="118"/>
      <c r="BA48" s="108"/>
      <c r="BB48" s="118"/>
      <c r="BC48" s="108"/>
      <c r="BD48" s="1107">
        <f>F48+H48+J48+L48+N48+P48+R48+T48+V48+X48+Z48+AB48+AD48+AF48+AH48+AJ48+AL48+AN48+AP48+AR48+AT48+AV48+AX48+AZ48+BB48</f>
        <v>87</v>
      </c>
      <c r="BE48" s="108"/>
    </row>
    <row r="49" spans="1:57" s="12" customFormat="1" ht="14.5">
      <c r="A49" s="20" t="s">
        <v>106</v>
      </c>
      <c r="B49" s="62" t="s">
        <v>107</v>
      </c>
      <c r="C49" s="585" t="s">
        <v>108</v>
      </c>
      <c r="D49" s="67" t="s">
        <v>25</v>
      </c>
      <c r="E49" s="11"/>
      <c r="F49" s="363">
        <v>65992.320000000007</v>
      </c>
      <c r="G49" s="395" t="s">
        <v>51</v>
      </c>
      <c r="H49" s="363">
        <v>247622.39999999999</v>
      </c>
      <c r="I49" s="395" t="s">
        <v>51</v>
      </c>
      <c r="J49" s="363">
        <v>2480129.2799999998</v>
      </c>
      <c r="K49" s="395" t="s">
        <v>51</v>
      </c>
      <c r="L49" s="363">
        <v>192871</v>
      </c>
      <c r="M49" s="395" t="s">
        <v>51</v>
      </c>
      <c r="N49" s="363">
        <v>0</v>
      </c>
      <c r="O49" s="395" t="s">
        <v>70</v>
      </c>
      <c r="P49" s="363">
        <v>0</v>
      </c>
      <c r="Q49" s="395" t="s">
        <v>70</v>
      </c>
      <c r="R49" s="363">
        <v>16848</v>
      </c>
      <c r="S49" s="395" t="s">
        <v>51</v>
      </c>
      <c r="T49" s="363">
        <v>236563</v>
      </c>
      <c r="U49" s="395" t="s">
        <v>51</v>
      </c>
      <c r="V49" s="363">
        <v>44240.256000000001</v>
      </c>
      <c r="W49" s="395" t="s">
        <v>51</v>
      </c>
      <c r="X49" s="363">
        <v>239241.60000000001</v>
      </c>
      <c r="Y49" s="395" t="s">
        <v>51</v>
      </c>
      <c r="Z49" s="363">
        <v>238723.20000000001</v>
      </c>
      <c r="AA49" s="395" t="s">
        <v>51</v>
      </c>
      <c r="AB49" s="363">
        <v>27043.200000000001</v>
      </c>
      <c r="AC49" s="395" t="s">
        <v>51</v>
      </c>
      <c r="AD49" s="363">
        <v>0</v>
      </c>
      <c r="AE49" s="395" t="s">
        <v>70</v>
      </c>
      <c r="AF49" s="363">
        <v>0</v>
      </c>
      <c r="AG49" s="395" t="s">
        <v>70</v>
      </c>
      <c r="AH49" s="363">
        <v>3888</v>
      </c>
      <c r="AI49" s="395" t="s">
        <v>51</v>
      </c>
      <c r="AJ49" s="363">
        <v>503452.8</v>
      </c>
      <c r="AK49" s="395" t="s">
        <v>51</v>
      </c>
      <c r="AL49" s="363">
        <v>0</v>
      </c>
      <c r="AM49" s="395" t="s">
        <v>70</v>
      </c>
      <c r="AN49" s="363">
        <v>10320</v>
      </c>
      <c r="AO49" s="395" t="s">
        <v>51</v>
      </c>
      <c r="AP49" s="363">
        <v>0</v>
      </c>
      <c r="AQ49" s="395" t="s">
        <v>70</v>
      </c>
      <c r="AR49" s="363">
        <v>0</v>
      </c>
      <c r="AS49" s="395" t="s">
        <v>70</v>
      </c>
      <c r="AT49" s="363">
        <v>0</v>
      </c>
      <c r="AU49" s="395" t="s">
        <v>70</v>
      </c>
      <c r="AV49" s="118"/>
      <c r="AW49" s="108"/>
      <c r="AX49" s="118"/>
      <c r="AY49" s="108"/>
      <c r="AZ49" s="118"/>
      <c r="BA49" s="108"/>
      <c r="BB49" s="118"/>
      <c r="BC49" s="108"/>
      <c r="BD49" s="1107">
        <f t="shared" ref="BD49:BD56" si="0">F49+H49+J49+L49+N49+P49+R49+T49+V49+X49+Z49+AB49+AD49+AF49+AH49+AJ49+AL49+AN49+AP49+AR49+AT49+AV49+AX49+AZ49+BB49</f>
        <v>4306935.0560000008</v>
      </c>
      <c r="BE49" s="108"/>
    </row>
    <row r="50" spans="1:57" s="12" customFormat="1">
      <c r="A50" s="20" t="s">
        <v>109</v>
      </c>
      <c r="B50" s="62" t="s">
        <v>110</v>
      </c>
      <c r="C50" s="585" t="s">
        <v>111</v>
      </c>
      <c r="D50" s="67" t="s">
        <v>25</v>
      </c>
      <c r="E50" s="11"/>
      <c r="F50" s="363">
        <v>59.1</v>
      </c>
      <c r="G50" s="395" t="s">
        <v>51</v>
      </c>
      <c r="H50" s="363">
        <v>806</v>
      </c>
      <c r="I50" s="395" t="s">
        <v>51</v>
      </c>
      <c r="J50" s="363">
        <v>6623</v>
      </c>
      <c r="K50" s="395" t="s">
        <v>51</v>
      </c>
      <c r="L50" s="363">
        <v>2103</v>
      </c>
      <c r="M50" s="395" t="s">
        <v>51</v>
      </c>
      <c r="N50" s="363">
        <v>0</v>
      </c>
      <c r="O50" s="395" t="s">
        <v>70</v>
      </c>
      <c r="P50" s="363">
        <v>0</v>
      </c>
      <c r="Q50" s="395" t="s">
        <v>70</v>
      </c>
      <c r="R50" s="363">
        <v>0</v>
      </c>
      <c r="S50" s="395" t="s">
        <v>70</v>
      </c>
      <c r="T50" s="363">
        <v>325</v>
      </c>
      <c r="U50" s="395" t="s">
        <v>51</v>
      </c>
      <c r="V50" s="363">
        <v>525</v>
      </c>
      <c r="W50" s="395" t="s">
        <v>51</v>
      </c>
      <c r="X50" s="363">
        <v>625</v>
      </c>
      <c r="Y50" s="395" t="s">
        <v>51</v>
      </c>
      <c r="Z50" s="363">
        <v>713.2</v>
      </c>
      <c r="AA50" s="395" t="s">
        <v>51</v>
      </c>
      <c r="AB50" s="363">
        <v>26</v>
      </c>
      <c r="AC50" s="395" t="s">
        <v>51</v>
      </c>
      <c r="AD50" s="363">
        <v>0</v>
      </c>
      <c r="AE50" s="395" t="s">
        <v>70</v>
      </c>
      <c r="AF50" s="363">
        <v>0</v>
      </c>
      <c r="AG50" s="395" t="s">
        <v>70</v>
      </c>
      <c r="AH50" s="363">
        <v>0</v>
      </c>
      <c r="AI50" s="395" t="s">
        <v>70</v>
      </c>
      <c r="AJ50" s="363">
        <v>134</v>
      </c>
      <c r="AK50" s="395" t="s">
        <v>51</v>
      </c>
      <c r="AL50" s="363">
        <v>0</v>
      </c>
      <c r="AM50" s="395" t="s">
        <v>70</v>
      </c>
      <c r="AN50" s="363">
        <v>660</v>
      </c>
      <c r="AO50" s="395" t="s">
        <v>51</v>
      </c>
      <c r="AP50" s="363">
        <v>0</v>
      </c>
      <c r="AQ50" s="395" t="s">
        <v>70</v>
      </c>
      <c r="AR50" s="363">
        <v>0</v>
      </c>
      <c r="AS50" s="395" t="s">
        <v>70</v>
      </c>
      <c r="AT50" s="363">
        <v>0</v>
      </c>
      <c r="AU50" s="395" t="s">
        <v>70</v>
      </c>
      <c r="AV50" s="118"/>
      <c r="AW50" s="108"/>
      <c r="AX50" s="118"/>
      <c r="AY50" s="108"/>
      <c r="AZ50" s="118"/>
      <c r="BA50" s="108"/>
      <c r="BB50" s="118"/>
      <c r="BC50" s="108"/>
      <c r="BD50" s="1107">
        <f t="shared" si="0"/>
        <v>12599.300000000001</v>
      </c>
      <c r="BE50" s="108"/>
    </row>
    <row r="51" spans="1:57" s="12" customFormat="1">
      <c r="A51" s="20" t="s">
        <v>112</v>
      </c>
      <c r="B51" s="62" t="s">
        <v>113</v>
      </c>
      <c r="C51" s="585" t="s">
        <v>105</v>
      </c>
      <c r="D51" s="67" t="s">
        <v>25</v>
      </c>
      <c r="E51" s="11"/>
      <c r="F51" s="362">
        <v>2</v>
      </c>
      <c r="G51" s="395" t="s">
        <v>49</v>
      </c>
      <c r="H51" s="362">
        <v>1</v>
      </c>
      <c r="I51" s="395" t="s">
        <v>49</v>
      </c>
      <c r="J51" s="362">
        <v>7</v>
      </c>
      <c r="K51" s="395" t="s">
        <v>49</v>
      </c>
      <c r="L51" s="362">
        <v>12</v>
      </c>
      <c r="M51" s="395" t="s">
        <v>49</v>
      </c>
      <c r="N51" s="362">
        <v>0</v>
      </c>
      <c r="O51" s="395" t="s">
        <v>70</v>
      </c>
      <c r="P51" s="362">
        <v>0</v>
      </c>
      <c r="Q51" s="395" t="s">
        <v>70</v>
      </c>
      <c r="R51" s="362">
        <v>0</v>
      </c>
      <c r="S51" s="395" t="s">
        <v>70</v>
      </c>
      <c r="T51" s="362">
        <v>4</v>
      </c>
      <c r="U51" s="395" t="s">
        <v>49</v>
      </c>
      <c r="V51" s="362">
        <v>8</v>
      </c>
      <c r="W51" s="395" t="s">
        <v>49</v>
      </c>
      <c r="X51" s="362">
        <v>7</v>
      </c>
      <c r="Y51" s="395" t="s">
        <v>49</v>
      </c>
      <c r="Z51" s="362">
        <v>6</v>
      </c>
      <c r="AA51" s="395" t="s">
        <v>49</v>
      </c>
      <c r="AB51" s="362">
        <v>1</v>
      </c>
      <c r="AC51" s="395" t="s">
        <v>49</v>
      </c>
      <c r="AD51" s="362">
        <v>0</v>
      </c>
      <c r="AE51" s="395" t="s">
        <v>70</v>
      </c>
      <c r="AF51" s="362">
        <v>0</v>
      </c>
      <c r="AG51" s="395" t="s">
        <v>70</v>
      </c>
      <c r="AH51" s="362">
        <v>0</v>
      </c>
      <c r="AI51" s="395" t="s">
        <v>70</v>
      </c>
      <c r="AJ51" s="362">
        <v>1</v>
      </c>
      <c r="AK51" s="395" t="s">
        <v>49</v>
      </c>
      <c r="AL51" s="362">
        <v>0</v>
      </c>
      <c r="AM51" s="395" t="s">
        <v>70</v>
      </c>
      <c r="AN51" s="362">
        <v>0</v>
      </c>
      <c r="AO51" s="395" t="s">
        <v>70</v>
      </c>
      <c r="AP51" s="362">
        <v>0</v>
      </c>
      <c r="AQ51" s="395" t="s">
        <v>70</v>
      </c>
      <c r="AR51" s="362">
        <v>0</v>
      </c>
      <c r="AS51" s="395" t="s">
        <v>70</v>
      </c>
      <c r="AT51" s="362">
        <v>0</v>
      </c>
      <c r="AU51" s="395" t="s">
        <v>70</v>
      </c>
      <c r="AV51" s="118"/>
      <c r="AW51" s="108"/>
      <c r="AX51" s="118"/>
      <c r="AY51" s="108"/>
      <c r="AZ51" s="118"/>
      <c r="BA51" s="108"/>
      <c r="BB51" s="118"/>
      <c r="BC51" s="108"/>
      <c r="BD51" s="1107">
        <f t="shared" si="0"/>
        <v>49</v>
      </c>
      <c r="BE51" s="108"/>
    </row>
    <row r="52" spans="1:57" s="12" customFormat="1" ht="14.5">
      <c r="A52" s="20" t="s">
        <v>114</v>
      </c>
      <c r="B52" s="62" t="s">
        <v>115</v>
      </c>
      <c r="C52" s="585" t="s">
        <v>108</v>
      </c>
      <c r="D52" s="67" t="s">
        <v>25</v>
      </c>
      <c r="E52" s="11"/>
      <c r="F52" s="363">
        <v>4821.12</v>
      </c>
      <c r="G52" s="395" t="s">
        <v>51</v>
      </c>
      <c r="H52" s="363">
        <v>34214.400000000001</v>
      </c>
      <c r="I52" s="395" t="s">
        <v>51</v>
      </c>
      <c r="J52" s="363">
        <v>209001.60000000001</v>
      </c>
      <c r="K52" s="395" t="s">
        <v>51</v>
      </c>
      <c r="L52" s="363">
        <v>96362</v>
      </c>
      <c r="M52" s="395" t="s">
        <v>51</v>
      </c>
      <c r="N52" s="363">
        <v>0</v>
      </c>
      <c r="O52" s="395" t="s">
        <v>70</v>
      </c>
      <c r="P52" s="363">
        <v>0</v>
      </c>
      <c r="Q52" s="395" t="s">
        <v>70</v>
      </c>
      <c r="R52" s="363">
        <v>0</v>
      </c>
      <c r="S52" s="395" t="s">
        <v>70</v>
      </c>
      <c r="T52" s="363">
        <v>65232</v>
      </c>
      <c r="U52" s="395" t="s">
        <v>51</v>
      </c>
      <c r="V52" s="363">
        <v>23599.295999999998</v>
      </c>
      <c r="W52" s="395" t="s">
        <v>51</v>
      </c>
      <c r="X52" s="363">
        <v>115948.8</v>
      </c>
      <c r="Y52" s="395" t="s">
        <v>51</v>
      </c>
      <c r="Z52" s="363">
        <v>116035.2</v>
      </c>
      <c r="AA52" s="395" t="s">
        <v>51</v>
      </c>
      <c r="AB52" s="363">
        <v>10108.799999999999</v>
      </c>
      <c r="AC52" s="395" t="s">
        <v>51</v>
      </c>
      <c r="AD52" s="363">
        <v>0</v>
      </c>
      <c r="AE52" s="395" t="s">
        <v>70</v>
      </c>
      <c r="AF52" s="363">
        <v>0</v>
      </c>
      <c r="AG52" s="395" t="s">
        <v>70</v>
      </c>
      <c r="AH52" s="363">
        <v>0</v>
      </c>
      <c r="AI52" s="395" t="s">
        <v>70</v>
      </c>
      <c r="AJ52" s="363">
        <v>23328</v>
      </c>
      <c r="AK52" s="395" t="s">
        <v>51</v>
      </c>
      <c r="AL52" s="363">
        <v>0</v>
      </c>
      <c r="AM52" s="395" t="s">
        <v>70</v>
      </c>
      <c r="AN52" s="363">
        <v>0</v>
      </c>
      <c r="AO52" s="395" t="s">
        <v>70</v>
      </c>
      <c r="AP52" s="363">
        <v>0</v>
      </c>
      <c r="AQ52" s="395" t="s">
        <v>70</v>
      </c>
      <c r="AR52" s="363">
        <v>0</v>
      </c>
      <c r="AS52" s="395" t="s">
        <v>70</v>
      </c>
      <c r="AT52" s="363">
        <v>0</v>
      </c>
      <c r="AU52" s="395" t="s">
        <v>70</v>
      </c>
      <c r="AV52" s="118"/>
      <c r="AW52" s="108"/>
      <c r="AX52" s="118"/>
      <c r="AY52" s="108"/>
      <c r="AZ52" s="118"/>
      <c r="BA52" s="108"/>
      <c r="BB52" s="118"/>
      <c r="BC52" s="108"/>
      <c r="BD52" s="1107">
        <f t="shared" si="0"/>
        <v>698651.21600000001</v>
      </c>
      <c r="BE52" s="108"/>
    </row>
    <row r="53" spans="1:57" s="12" customFormat="1">
      <c r="A53" s="20" t="s">
        <v>116</v>
      </c>
      <c r="B53" s="62" t="s">
        <v>117</v>
      </c>
      <c r="C53" s="585" t="s">
        <v>105</v>
      </c>
      <c r="D53" s="67" t="s">
        <v>25</v>
      </c>
      <c r="E53" s="11"/>
      <c r="F53" s="362">
        <v>0</v>
      </c>
      <c r="G53" s="395" t="s">
        <v>70</v>
      </c>
      <c r="H53" s="362">
        <v>2</v>
      </c>
      <c r="I53" s="395" t="s">
        <v>49</v>
      </c>
      <c r="J53" s="362">
        <v>6</v>
      </c>
      <c r="K53" s="395" t="s">
        <v>49</v>
      </c>
      <c r="L53" s="362">
        <v>2</v>
      </c>
      <c r="M53" s="395" t="s">
        <v>49</v>
      </c>
      <c r="N53" s="362">
        <v>0</v>
      </c>
      <c r="O53" s="395" t="s">
        <v>70</v>
      </c>
      <c r="P53" s="362">
        <v>0</v>
      </c>
      <c r="Q53" s="395" t="s">
        <v>70</v>
      </c>
      <c r="R53" s="362">
        <v>0</v>
      </c>
      <c r="S53" s="395" t="s">
        <v>70</v>
      </c>
      <c r="T53" s="362">
        <v>1</v>
      </c>
      <c r="U53" s="395" t="s">
        <v>49</v>
      </c>
      <c r="V53" s="362">
        <v>1</v>
      </c>
      <c r="W53" s="395" t="s">
        <v>49</v>
      </c>
      <c r="X53" s="362">
        <v>1</v>
      </c>
      <c r="Y53" s="395" t="s">
        <v>49</v>
      </c>
      <c r="Z53" s="362">
        <v>0</v>
      </c>
      <c r="AA53" s="395" t="s">
        <v>70</v>
      </c>
      <c r="AB53" s="362">
        <v>0</v>
      </c>
      <c r="AC53" s="395" t="s">
        <v>70</v>
      </c>
      <c r="AD53" s="362">
        <v>0</v>
      </c>
      <c r="AE53" s="395" t="s">
        <v>70</v>
      </c>
      <c r="AF53" s="362">
        <v>0</v>
      </c>
      <c r="AG53" s="395" t="s">
        <v>70</v>
      </c>
      <c r="AH53" s="362">
        <v>0</v>
      </c>
      <c r="AI53" s="395" t="s">
        <v>70</v>
      </c>
      <c r="AJ53" s="362">
        <v>2</v>
      </c>
      <c r="AK53" s="395" t="s">
        <v>49</v>
      </c>
      <c r="AL53" s="362">
        <v>0</v>
      </c>
      <c r="AM53" s="395" t="s">
        <v>70</v>
      </c>
      <c r="AN53" s="362">
        <v>0</v>
      </c>
      <c r="AO53" s="395" t="s">
        <v>70</v>
      </c>
      <c r="AP53" s="362">
        <v>0</v>
      </c>
      <c r="AQ53" s="395" t="s">
        <v>70</v>
      </c>
      <c r="AR53" s="362">
        <v>0</v>
      </c>
      <c r="AS53" s="395" t="s">
        <v>70</v>
      </c>
      <c r="AT53" s="362">
        <v>0</v>
      </c>
      <c r="AU53" s="395" t="s">
        <v>70</v>
      </c>
      <c r="AV53" s="118"/>
      <c r="AW53" s="108"/>
      <c r="AX53" s="118"/>
      <c r="AY53" s="108"/>
      <c r="AZ53" s="118"/>
      <c r="BA53" s="108"/>
      <c r="BB53" s="118"/>
      <c r="BC53" s="108"/>
      <c r="BD53" s="1107">
        <f t="shared" si="0"/>
        <v>15</v>
      </c>
      <c r="BE53" s="108"/>
    </row>
    <row r="54" spans="1:57" s="12" customFormat="1" ht="14.5">
      <c r="A54" s="20" t="s">
        <v>118</v>
      </c>
      <c r="B54" s="62" t="s">
        <v>119</v>
      </c>
      <c r="C54" s="585" t="s">
        <v>108</v>
      </c>
      <c r="D54" s="67" t="s">
        <v>25</v>
      </c>
      <c r="E54" s="11"/>
      <c r="F54" s="363">
        <v>0</v>
      </c>
      <c r="G54" s="395" t="s">
        <v>70</v>
      </c>
      <c r="H54" s="363">
        <v>209088</v>
      </c>
      <c r="I54" s="395" t="s">
        <v>51</v>
      </c>
      <c r="J54" s="363">
        <v>2105740.7999999998</v>
      </c>
      <c r="K54" s="395" t="s">
        <v>51</v>
      </c>
      <c r="L54" s="363">
        <v>96509</v>
      </c>
      <c r="M54" s="395" t="s">
        <v>51</v>
      </c>
      <c r="N54" s="363">
        <v>0</v>
      </c>
      <c r="O54" s="395" t="s">
        <v>70</v>
      </c>
      <c r="P54" s="363">
        <v>0</v>
      </c>
      <c r="Q54" s="395" t="s">
        <v>70</v>
      </c>
      <c r="R54" s="363">
        <v>0</v>
      </c>
      <c r="S54" s="395" t="s">
        <v>70</v>
      </c>
      <c r="T54" s="363">
        <v>142560</v>
      </c>
      <c r="U54" s="395" t="s">
        <v>51</v>
      </c>
      <c r="V54" s="363">
        <v>6393.6</v>
      </c>
      <c r="W54" s="395" t="s">
        <v>51</v>
      </c>
      <c r="X54" s="363">
        <v>56419.199999999997</v>
      </c>
      <c r="Y54" s="395" t="s">
        <v>51</v>
      </c>
      <c r="Z54" s="363">
        <v>0</v>
      </c>
      <c r="AA54" s="395" t="s">
        <v>70</v>
      </c>
      <c r="AB54" s="363">
        <v>0</v>
      </c>
      <c r="AC54" s="395" t="s">
        <v>70</v>
      </c>
      <c r="AD54" s="363">
        <v>0</v>
      </c>
      <c r="AE54" s="395" t="s">
        <v>70</v>
      </c>
      <c r="AF54" s="363">
        <v>0</v>
      </c>
      <c r="AG54" s="395" t="s">
        <v>70</v>
      </c>
      <c r="AH54" s="363">
        <v>0</v>
      </c>
      <c r="AI54" s="395" t="s">
        <v>70</v>
      </c>
      <c r="AJ54" s="363">
        <v>94176</v>
      </c>
      <c r="AK54" s="395" t="s">
        <v>51</v>
      </c>
      <c r="AL54" s="363">
        <v>0</v>
      </c>
      <c r="AM54" s="395" t="s">
        <v>70</v>
      </c>
      <c r="AN54" s="363">
        <v>0</v>
      </c>
      <c r="AO54" s="395" t="s">
        <v>70</v>
      </c>
      <c r="AP54" s="363">
        <v>0</v>
      </c>
      <c r="AQ54" s="395" t="s">
        <v>70</v>
      </c>
      <c r="AR54" s="363">
        <v>0</v>
      </c>
      <c r="AS54" s="395" t="s">
        <v>70</v>
      </c>
      <c r="AT54" s="363">
        <v>0</v>
      </c>
      <c r="AU54" s="395" t="s">
        <v>70</v>
      </c>
      <c r="AV54" s="118"/>
      <c r="AW54" s="108"/>
      <c r="AX54" s="118"/>
      <c r="AY54" s="108"/>
      <c r="AZ54" s="118"/>
      <c r="BA54" s="108"/>
      <c r="BB54" s="118"/>
      <c r="BC54" s="108"/>
      <c r="BD54" s="1107">
        <f t="shared" si="0"/>
        <v>2710886.6</v>
      </c>
      <c r="BE54" s="108"/>
    </row>
    <row r="55" spans="1:57" s="12" customFormat="1">
      <c r="A55" s="20" t="s">
        <v>120</v>
      </c>
      <c r="B55" s="62" t="s">
        <v>121</v>
      </c>
      <c r="C55" s="585" t="s">
        <v>105</v>
      </c>
      <c r="D55" s="67" t="s">
        <v>25</v>
      </c>
      <c r="E55" s="11"/>
      <c r="F55" s="362">
        <v>2</v>
      </c>
      <c r="G55" s="395" t="s">
        <v>49</v>
      </c>
      <c r="H55" s="362">
        <v>1</v>
      </c>
      <c r="I55" s="395" t="s">
        <v>49</v>
      </c>
      <c r="J55" s="362">
        <v>9</v>
      </c>
      <c r="K55" s="395" t="s">
        <v>49</v>
      </c>
      <c r="L55" s="362">
        <v>8</v>
      </c>
      <c r="M55" s="395" t="s">
        <v>49</v>
      </c>
      <c r="N55" s="362">
        <v>0</v>
      </c>
      <c r="O55" s="395" t="s">
        <v>70</v>
      </c>
      <c r="P55" s="362">
        <v>0</v>
      </c>
      <c r="Q55" s="395" t="s">
        <v>70</v>
      </c>
      <c r="R55" s="362">
        <v>1</v>
      </c>
      <c r="S55" s="395" t="s">
        <v>49</v>
      </c>
      <c r="T55" s="362">
        <v>4</v>
      </c>
      <c r="U55" s="395" t="s">
        <v>49</v>
      </c>
      <c r="V55" s="362">
        <v>10</v>
      </c>
      <c r="W55" s="395" t="s">
        <v>49</v>
      </c>
      <c r="X55" s="362">
        <v>8</v>
      </c>
      <c r="Y55" s="395" t="s">
        <v>49</v>
      </c>
      <c r="Z55" s="362">
        <v>9</v>
      </c>
      <c r="AA55" s="395" t="s">
        <v>49</v>
      </c>
      <c r="AB55" s="362">
        <v>1</v>
      </c>
      <c r="AC55" s="395" t="s">
        <v>49</v>
      </c>
      <c r="AD55" s="362">
        <v>0</v>
      </c>
      <c r="AE55" s="395" t="s">
        <v>70</v>
      </c>
      <c r="AF55" s="362">
        <v>0</v>
      </c>
      <c r="AG55" s="395" t="s">
        <v>70</v>
      </c>
      <c r="AH55" s="362">
        <v>0</v>
      </c>
      <c r="AI55" s="395" t="s">
        <v>70</v>
      </c>
      <c r="AJ55" s="362">
        <v>5</v>
      </c>
      <c r="AK55" s="395" t="s">
        <v>49</v>
      </c>
      <c r="AL55" s="362">
        <v>0</v>
      </c>
      <c r="AM55" s="395" t="s">
        <v>70</v>
      </c>
      <c r="AN55" s="362">
        <v>0</v>
      </c>
      <c r="AO55" s="395" t="s">
        <v>70</v>
      </c>
      <c r="AP55" s="362">
        <v>0</v>
      </c>
      <c r="AQ55" s="395" t="s">
        <v>70</v>
      </c>
      <c r="AR55" s="362">
        <v>0</v>
      </c>
      <c r="AS55" s="395" t="s">
        <v>70</v>
      </c>
      <c r="AT55" s="362">
        <v>0</v>
      </c>
      <c r="AU55" s="395" t="s">
        <v>70</v>
      </c>
      <c r="AV55" s="118"/>
      <c r="AW55" s="108"/>
      <c r="AX55" s="118"/>
      <c r="AY55" s="108"/>
      <c r="AZ55" s="118"/>
      <c r="BA55" s="108"/>
      <c r="BB55" s="118"/>
      <c r="BC55" s="108"/>
      <c r="BD55" s="1107">
        <f t="shared" si="0"/>
        <v>58</v>
      </c>
      <c r="BE55" s="108"/>
    </row>
    <row r="56" spans="1:57" s="12" customFormat="1" ht="13" thickBot="1">
      <c r="A56" s="21" t="s">
        <v>122</v>
      </c>
      <c r="B56" s="71" t="s">
        <v>123</v>
      </c>
      <c r="C56" s="586" t="s">
        <v>105</v>
      </c>
      <c r="D56" s="99" t="s">
        <v>25</v>
      </c>
      <c r="E56" s="11"/>
      <c r="F56" s="364">
        <v>2</v>
      </c>
      <c r="G56" s="396" t="s">
        <v>49</v>
      </c>
      <c r="H56" s="364">
        <v>1</v>
      </c>
      <c r="I56" s="396" t="s">
        <v>49</v>
      </c>
      <c r="J56" s="364">
        <v>9</v>
      </c>
      <c r="K56" s="396" t="s">
        <v>49</v>
      </c>
      <c r="L56" s="364">
        <v>8</v>
      </c>
      <c r="M56" s="396" t="s">
        <v>49</v>
      </c>
      <c r="N56" s="364">
        <v>0</v>
      </c>
      <c r="O56" s="396" t="s">
        <v>70</v>
      </c>
      <c r="P56" s="364">
        <v>0</v>
      </c>
      <c r="Q56" s="396" t="s">
        <v>70</v>
      </c>
      <c r="R56" s="364">
        <v>1</v>
      </c>
      <c r="S56" s="396" t="s">
        <v>49</v>
      </c>
      <c r="T56" s="364">
        <v>4</v>
      </c>
      <c r="U56" s="396" t="s">
        <v>49</v>
      </c>
      <c r="V56" s="364">
        <v>10</v>
      </c>
      <c r="W56" s="396" t="s">
        <v>49</v>
      </c>
      <c r="X56" s="364">
        <v>8</v>
      </c>
      <c r="Y56" s="396" t="s">
        <v>49</v>
      </c>
      <c r="Z56" s="364">
        <v>9</v>
      </c>
      <c r="AA56" s="396" t="s">
        <v>49</v>
      </c>
      <c r="AB56" s="364">
        <v>1</v>
      </c>
      <c r="AC56" s="396" t="s">
        <v>49</v>
      </c>
      <c r="AD56" s="364">
        <v>0</v>
      </c>
      <c r="AE56" s="396" t="s">
        <v>70</v>
      </c>
      <c r="AF56" s="364">
        <v>0</v>
      </c>
      <c r="AG56" s="396" t="s">
        <v>70</v>
      </c>
      <c r="AH56" s="364">
        <v>0</v>
      </c>
      <c r="AI56" s="396" t="s">
        <v>70</v>
      </c>
      <c r="AJ56" s="364">
        <v>5</v>
      </c>
      <c r="AK56" s="396" t="s">
        <v>49</v>
      </c>
      <c r="AL56" s="364">
        <v>0</v>
      </c>
      <c r="AM56" s="396" t="s">
        <v>70</v>
      </c>
      <c r="AN56" s="364">
        <v>0</v>
      </c>
      <c r="AO56" s="396" t="s">
        <v>70</v>
      </c>
      <c r="AP56" s="364">
        <v>0</v>
      </c>
      <c r="AQ56" s="396" t="s">
        <v>70</v>
      </c>
      <c r="AR56" s="364">
        <v>0</v>
      </c>
      <c r="AS56" s="396" t="s">
        <v>70</v>
      </c>
      <c r="AT56" s="364">
        <v>0</v>
      </c>
      <c r="AU56" s="396" t="s">
        <v>70</v>
      </c>
      <c r="AV56" s="119"/>
      <c r="AW56" s="109"/>
      <c r="AX56" s="119"/>
      <c r="AY56" s="109"/>
      <c r="AZ56" s="119"/>
      <c r="BA56" s="109"/>
      <c r="BB56" s="119"/>
      <c r="BC56" s="109"/>
      <c r="BD56" s="1108">
        <f t="shared" si="0"/>
        <v>58</v>
      </c>
      <c r="BE56" s="109"/>
    </row>
    <row r="57" spans="1:57" s="12" customFormat="1" ht="13" thickBot="1">
      <c r="A57" s="11"/>
      <c r="C57" s="11"/>
      <c r="D57" s="11"/>
      <c r="E57" s="11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BD57" s="1061"/>
    </row>
    <row r="58" spans="1:57" s="12" customFormat="1" ht="18.5" thickBot="1">
      <c r="A58" s="582"/>
      <c r="B58" s="113" t="s">
        <v>124</v>
      </c>
      <c r="C58" s="114" t="s">
        <v>21</v>
      </c>
      <c r="D58" s="115"/>
      <c r="E58" s="11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BD58" s="1061"/>
    </row>
    <row r="59" spans="1:57" s="12" customFormat="1">
      <c r="A59" s="116" t="s">
        <v>125</v>
      </c>
      <c r="B59" s="117" t="s">
        <v>126</v>
      </c>
      <c r="C59" s="111" t="s">
        <v>127</v>
      </c>
      <c r="D59" s="112" t="s">
        <v>47</v>
      </c>
      <c r="E59" s="11"/>
      <c r="F59" s="365">
        <v>0</v>
      </c>
      <c r="G59" s="366" t="s">
        <v>70</v>
      </c>
      <c r="H59" s="365">
        <v>0</v>
      </c>
      <c r="I59" s="367" t="s">
        <v>70</v>
      </c>
      <c r="J59" s="365">
        <v>0</v>
      </c>
      <c r="K59" s="367" t="s">
        <v>70</v>
      </c>
      <c r="L59" s="365">
        <v>0</v>
      </c>
      <c r="M59" s="367" t="s">
        <v>70</v>
      </c>
      <c r="N59" s="365">
        <v>0</v>
      </c>
      <c r="O59" s="367" t="s">
        <v>70</v>
      </c>
      <c r="P59" s="365">
        <v>0</v>
      </c>
      <c r="Q59" s="367" t="s">
        <v>70</v>
      </c>
      <c r="R59" s="365">
        <v>0</v>
      </c>
      <c r="S59" s="367" t="s">
        <v>70</v>
      </c>
      <c r="T59" s="365">
        <v>0</v>
      </c>
      <c r="U59" s="367" t="s">
        <v>70</v>
      </c>
      <c r="V59" s="365">
        <v>0</v>
      </c>
      <c r="W59" s="367" t="s">
        <v>70</v>
      </c>
      <c r="X59" s="365">
        <v>0</v>
      </c>
      <c r="Y59" s="367" t="s">
        <v>70</v>
      </c>
      <c r="Z59" s="365">
        <v>0</v>
      </c>
      <c r="AA59" s="367" t="s">
        <v>70</v>
      </c>
      <c r="AB59" s="365">
        <v>0</v>
      </c>
      <c r="AC59" s="367" t="s">
        <v>70</v>
      </c>
      <c r="AD59" s="365">
        <v>0</v>
      </c>
      <c r="AE59" s="367" t="s">
        <v>70</v>
      </c>
      <c r="AF59" s="365">
        <v>0</v>
      </c>
      <c r="AG59" s="367" t="s">
        <v>70</v>
      </c>
      <c r="AH59" s="365">
        <v>0</v>
      </c>
      <c r="AI59" s="367" t="s">
        <v>70</v>
      </c>
      <c r="AJ59" s="365">
        <v>0</v>
      </c>
      <c r="AK59" s="367" t="s">
        <v>70</v>
      </c>
      <c r="AL59" s="365">
        <v>0</v>
      </c>
      <c r="AM59" s="367" t="s">
        <v>70</v>
      </c>
      <c r="AN59" s="365">
        <v>0</v>
      </c>
      <c r="AO59" s="367" t="s">
        <v>70</v>
      </c>
      <c r="AP59" s="365">
        <v>0</v>
      </c>
      <c r="AQ59" s="367" t="s">
        <v>70</v>
      </c>
      <c r="AR59" s="365">
        <v>0</v>
      </c>
      <c r="AS59" s="367" t="s">
        <v>70</v>
      </c>
      <c r="AT59" s="365">
        <v>0</v>
      </c>
      <c r="AU59" s="367" t="s">
        <v>70</v>
      </c>
      <c r="AV59" s="587"/>
      <c r="AW59" s="584"/>
      <c r="AX59" s="587"/>
      <c r="AY59" s="584"/>
      <c r="AZ59" s="587"/>
      <c r="BA59" s="584"/>
      <c r="BB59" s="587"/>
      <c r="BC59" s="584"/>
      <c r="BD59" s="1106">
        <f>F59+H59+J59+L59+N59+P59+R59+T59+V59+X59+Z59+AB59+AD59+AF59+AH59+AJ59+AL59+AN59+AP59+AR59+AT59+AV59+AX59+AZ59+BB59</f>
        <v>0</v>
      </c>
      <c r="BE59" s="394" t="s">
        <v>70</v>
      </c>
    </row>
    <row r="60" spans="1:57" s="12" customFormat="1">
      <c r="A60" s="100" t="s">
        <v>128</v>
      </c>
      <c r="B60" s="57" t="s">
        <v>129</v>
      </c>
      <c r="C60" s="81" t="s">
        <v>127</v>
      </c>
      <c r="D60" s="67" t="s">
        <v>47</v>
      </c>
      <c r="E60" s="11"/>
      <c r="F60" s="368">
        <v>0</v>
      </c>
      <c r="G60" s="369" t="s">
        <v>70</v>
      </c>
      <c r="H60" s="368">
        <v>1.9319999999999999</v>
      </c>
      <c r="I60" s="370" t="s">
        <v>130</v>
      </c>
      <c r="J60" s="368">
        <v>0</v>
      </c>
      <c r="K60" s="370" t="s">
        <v>70</v>
      </c>
      <c r="L60" s="368">
        <v>0</v>
      </c>
      <c r="M60" s="371" t="s">
        <v>70</v>
      </c>
      <c r="N60" s="368">
        <v>0</v>
      </c>
      <c r="O60" s="370" t="s">
        <v>70</v>
      </c>
      <c r="P60" s="368">
        <v>0</v>
      </c>
      <c r="Q60" s="370" t="s">
        <v>70</v>
      </c>
      <c r="R60" s="368">
        <v>0</v>
      </c>
      <c r="S60" s="370" t="s">
        <v>70</v>
      </c>
      <c r="T60" s="368">
        <v>0</v>
      </c>
      <c r="U60" s="370" t="s">
        <v>70</v>
      </c>
      <c r="V60" s="368">
        <v>0</v>
      </c>
      <c r="W60" s="370" t="s">
        <v>70</v>
      </c>
      <c r="X60" s="368">
        <v>0</v>
      </c>
      <c r="Y60" s="370" t="s">
        <v>70</v>
      </c>
      <c r="Z60" s="368">
        <v>0</v>
      </c>
      <c r="AA60" s="370" t="s">
        <v>70</v>
      </c>
      <c r="AB60" s="368">
        <v>0</v>
      </c>
      <c r="AC60" s="370" t="s">
        <v>70</v>
      </c>
      <c r="AD60" s="368">
        <v>0</v>
      </c>
      <c r="AE60" s="370" t="s">
        <v>70</v>
      </c>
      <c r="AF60" s="368">
        <v>0</v>
      </c>
      <c r="AG60" s="370" t="s">
        <v>70</v>
      </c>
      <c r="AH60" s="368">
        <v>0</v>
      </c>
      <c r="AI60" s="370" t="s">
        <v>70</v>
      </c>
      <c r="AJ60" s="368">
        <v>0</v>
      </c>
      <c r="AK60" s="370" t="s">
        <v>70</v>
      </c>
      <c r="AL60" s="368">
        <v>0</v>
      </c>
      <c r="AM60" s="370" t="s">
        <v>70</v>
      </c>
      <c r="AN60" s="368">
        <v>0</v>
      </c>
      <c r="AO60" s="370" t="s">
        <v>70</v>
      </c>
      <c r="AP60" s="368">
        <v>0</v>
      </c>
      <c r="AQ60" s="370" t="s">
        <v>70</v>
      </c>
      <c r="AR60" s="368">
        <v>0</v>
      </c>
      <c r="AS60" s="370" t="s">
        <v>70</v>
      </c>
      <c r="AT60" s="368">
        <v>0</v>
      </c>
      <c r="AU60" s="370" t="s">
        <v>70</v>
      </c>
      <c r="AV60" s="118"/>
      <c r="AW60" s="108"/>
      <c r="AX60" s="118"/>
      <c r="AY60" s="108"/>
      <c r="AZ60" s="118"/>
      <c r="BA60" s="108"/>
      <c r="BB60" s="118"/>
      <c r="BC60" s="108"/>
      <c r="BD60" s="1062">
        <f t="shared" ref="BD60:BD66" si="1">F60+H60+J60+L60+N60+P60+R60+T60+V60+X60+Z60+AB60+AD60+AF60+AH60+AJ60+AL60+AN60+AP60+AR60+AT60+AV60+AX60+AZ60+BB60</f>
        <v>1.9319999999999999</v>
      </c>
      <c r="BE60" s="395" t="s">
        <v>130</v>
      </c>
    </row>
    <row r="61" spans="1:57" s="12" customFormat="1">
      <c r="A61" s="100" t="s">
        <v>131</v>
      </c>
      <c r="B61" s="57" t="s">
        <v>132</v>
      </c>
      <c r="C61" s="585" t="s">
        <v>127</v>
      </c>
      <c r="D61" s="67" t="s">
        <v>47</v>
      </c>
      <c r="E61" s="11"/>
      <c r="F61" s="368">
        <v>0</v>
      </c>
      <c r="G61" s="369" t="s">
        <v>70</v>
      </c>
      <c r="H61" s="368">
        <v>0</v>
      </c>
      <c r="I61" s="370" t="s">
        <v>70</v>
      </c>
      <c r="J61" s="368">
        <v>3.782</v>
      </c>
      <c r="K61" s="370" t="s">
        <v>130</v>
      </c>
      <c r="L61" s="368">
        <v>12.624000000000001</v>
      </c>
      <c r="M61" s="371" t="s">
        <v>130</v>
      </c>
      <c r="N61" s="368">
        <v>0</v>
      </c>
      <c r="O61" s="370" t="s">
        <v>70</v>
      </c>
      <c r="P61" s="368">
        <v>0</v>
      </c>
      <c r="Q61" s="370" t="s">
        <v>70</v>
      </c>
      <c r="R61" s="368">
        <v>0</v>
      </c>
      <c r="S61" s="370" t="s">
        <v>70</v>
      </c>
      <c r="T61" s="368">
        <v>3.0169999999999999</v>
      </c>
      <c r="U61" s="370" t="s">
        <v>130</v>
      </c>
      <c r="V61" s="368">
        <v>0</v>
      </c>
      <c r="W61" s="370" t="s">
        <v>70</v>
      </c>
      <c r="X61" s="368">
        <v>0</v>
      </c>
      <c r="Y61" s="370" t="s">
        <v>70</v>
      </c>
      <c r="Z61" s="368">
        <v>24.776</v>
      </c>
      <c r="AA61" s="370" t="s">
        <v>130</v>
      </c>
      <c r="AB61" s="368">
        <v>0</v>
      </c>
      <c r="AC61" s="370" t="s">
        <v>70</v>
      </c>
      <c r="AD61" s="368">
        <v>0</v>
      </c>
      <c r="AE61" s="370" t="s">
        <v>70</v>
      </c>
      <c r="AF61" s="368">
        <v>0</v>
      </c>
      <c r="AG61" s="370" t="s">
        <v>70</v>
      </c>
      <c r="AH61" s="368">
        <v>0</v>
      </c>
      <c r="AI61" s="370" t="s">
        <v>70</v>
      </c>
      <c r="AJ61" s="368">
        <v>1.726</v>
      </c>
      <c r="AK61" s="370" t="s">
        <v>130</v>
      </c>
      <c r="AL61" s="368">
        <v>0</v>
      </c>
      <c r="AM61" s="370" t="s">
        <v>70</v>
      </c>
      <c r="AN61" s="368">
        <v>14.55</v>
      </c>
      <c r="AO61" s="370" t="s">
        <v>51</v>
      </c>
      <c r="AP61" s="368">
        <v>2.5289999999999999</v>
      </c>
      <c r="AQ61" s="370" t="s">
        <v>130</v>
      </c>
      <c r="AR61" s="368">
        <v>0</v>
      </c>
      <c r="AS61" s="370" t="s">
        <v>70</v>
      </c>
      <c r="AT61" s="368">
        <v>0</v>
      </c>
      <c r="AU61" s="370" t="s">
        <v>70</v>
      </c>
      <c r="AV61" s="118"/>
      <c r="AW61" s="108"/>
      <c r="AX61" s="118"/>
      <c r="AY61" s="108"/>
      <c r="AZ61" s="118"/>
      <c r="BA61" s="108"/>
      <c r="BB61" s="118"/>
      <c r="BC61" s="108"/>
      <c r="BD61" s="1062">
        <f t="shared" si="1"/>
        <v>63.003999999999991</v>
      </c>
      <c r="BE61" s="395" t="s">
        <v>130</v>
      </c>
    </row>
    <row r="62" spans="1:57" s="12" customFormat="1">
      <c r="A62" s="100" t="s">
        <v>133</v>
      </c>
      <c r="B62" s="57" t="s">
        <v>134</v>
      </c>
      <c r="C62" s="585" t="s">
        <v>127</v>
      </c>
      <c r="D62" s="67" t="s">
        <v>47</v>
      </c>
      <c r="E62" s="11"/>
      <c r="F62" s="368">
        <v>0</v>
      </c>
      <c r="G62" s="369" t="s">
        <v>70</v>
      </c>
      <c r="H62" s="368">
        <v>0</v>
      </c>
      <c r="I62" s="370" t="s">
        <v>70</v>
      </c>
      <c r="J62" s="368">
        <v>0</v>
      </c>
      <c r="K62" s="370" t="s">
        <v>70</v>
      </c>
      <c r="L62" s="368">
        <v>0</v>
      </c>
      <c r="M62" s="370" t="s">
        <v>70</v>
      </c>
      <c r="N62" s="368">
        <v>0</v>
      </c>
      <c r="O62" s="370" t="s">
        <v>70</v>
      </c>
      <c r="P62" s="368">
        <v>0</v>
      </c>
      <c r="Q62" s="370" t="s">
        <v>70</v>
      </c>
      <c r="R62" s="368">
        <v>0</v>
      </c>
      <c r="S62" s="370" t="s">
        <v>70</v>
      </c>
      <c r="T62" s="368">
        <v>0</v>
      </c>
      <c r="U62" s="370" t="s">
        <v>70</v>
      </c>
      <c r="V62" s="368">
        <v>0</v>
      </c>
      <c r="W62" s="370" t="s">
        <v>70</v>
      </c>
      <c r="X62" s="368">
        <v>0</v>
      </c>
      <c r="Y62" s="370" t="s">
        <v>70</v>
      </c>
      <c r="Z62" s="368">
        <v>0</v>
      </c>
      <c r="AA62" s="370" t="s">
        <v>70</v>
      </c>
      <c r="AB62" s="368">
        <v>0</v>
      </c>
      <c r="AC62" s="370" t="s">
        <v>70</v>
      </c>
      <c r="AD62" s="368">
        <v>0</v>
      </c>
      <c r="AE62" s="370" t="s">
        <v>70</v>
      </c>
      <c r="AF62" s="368">
        <v>0</v>
      </c>
      <c r="AG62" s="370" t="s">
        <v>70</v>
      </c>
      <c r="AH62" s="368">
        <v>0</v>
      </c>
      <c r="AI62" s="370" t="s">
        <v>70</v>
      </c>
      <c r="AJ62" s="368">
        <v>1.5489999999999999</v>
      </c>
      <c r="AK62" s="370" t="s">
        <v>130</v>
      </c>
      <c r="AL62" s="368">
        <v>0</v>
      </c>
      <c r="AM62" s="370" t="s">
        <v>70</v>
      </c>
      <c r="AN62" s="368">
        <v>26.821999999999999</v>
      </c>
      <c r="AO62" s="370" t="s">
        <v>51</v>
      </c>
      <c r="AP62" s="368">
        <v>0</v>
      </c>
      <c r="AQ62" s="370" t="s">
        <v>70</v>
      </c>
      <c r="AR62" s="368">
        <v>0</v>
      </c>
      <c r="AS62" s="370" t="s">
        <v>70</v>
      </c>
      <c r="AT62" s="368">
        <v>0</v>
      </c>
      <c r="AU62" s="370" t="s">
        <v>70</v>
      </c>
      <c r="AV62" s="118"/>
      <c r="AW62" s="108"/>
      <c r="AX62" s="118"/>
      <c r="AY62" s="108"/>
      <c r="AZ62" s="118"/>
      <c r="BA62" s="108"/>
      <c r="BB62" s="118"/>
      <c r="BC62" s="108"/>
      <c r="BD62" s="1062">
        <f t="shared" si="1"/>
        <v>28.370999999999999</v>
      </c>
      <c r="BE62" s="395" t="s">
        <v>51</v>
      </c>
    </row>
    <row r="63" spans="1:57" s="12" customFormat="1">
      <c r="A63" s="100" t="s">
        <v>135</v>
      </c>
      <c r="B63" s="57" t="s">
        <v>136</v>
      </c>
      <c r="C63" s="585" t="s">
        <v>127</v>
      </c>
      <c r="D63" s="67" t="s">
        <v>47</v>
      </c>
      <c r="E63" s="11"/>
      <c r="F63" s="368">
        <v>0</v>
      </c>
      <c r="G63" s="369" t="s">
        <v>70</v>
      </c>
      <c r="H63" s="368">
        <v>0</v>
      </c>
      <c r="I63" s="370" t="s">
        <v>70</v>
      </c>
      <c r="J63" s="368">
        <v>0</v>
      </c>
      <c r="K63" s="370" t="s">
        <v>70</v>
      </c>
      <c r="L63" s="368">
        <v>0</v>
      </c>
      <c r="M63" s="370" t="s">
        <v>70</v>
      </c>
      <c r="N63" s="368">
        <v>0</v>
      </c>
      <c r="O63" s="370" t="s">
        <v>70</v>
      </c>
      <c r="P63" s="368">
        <v>0</v>
      </c>
      <c r="Q63" s="370" t="s">
        <v>70</v>
      </c>
      <c r="R63" s="368">
        <v>0</v>
      </c>
      <c r="S63" s="370" t="s">
        <v>70</v>
      </c>
      <c r="T63" s="368">
        <v>0</v>
      </c>
      <c r="U63" s="370" t="s">
        <v>70</v>
      </c>
      <c r="V63" s="368">
        <v>0</v>
      </c>
      <c r="W63" s="370" t="s">
        <v>70</v>
      </c>
      <c r="X63" s="368">
        <v>0</v>
      </c>
      <c r="Y63" s="370" t="s">
        <v>70</v>
      </c>
      <c r="Z63" s="368">
        <v>0</v>
      </c>
      <c r="AA63" s="370" t="s">
        <v>70</v>
      </c>
      <c r="AB63" s="368">
        <v>0</v>
      </c>
      <c r="AC63" s="370" t="s">
        <v>70</v>
      </c>
      <c r="AD63" s="368">
        <v>0</v>
      </c>
      <c r="AE63" s="370" t="s">
        <v>70</v>
      </c>
      <c r="AF63" s="368">
        <v>0</v>
      </c>
      <c r="AG63" s="370" t="s">
        <v>70</v>
      </c>
      <c r="AH63" s="368">
        <v>0</v>
      </c>
      <c r="AI63" s="370" t="s">
        <v>70</v>
      </c>
      <c r="AJ63" s="368">
        <v>0</v>
      </c>
      <c r="AK63" s="370" t="s">
        <v>70</v>
      </c>
      <c r="AL63" s="368">
        <v>0</v>
      </c>
      <c r="AM63" s="370" t="s">
        <v>70</v>
      </c>
      <c r="AN63" s="368">
        <v>0</v>
      </c>
      <c r="AO63" s="370" t="s">
        <v>70</v>
      </c>
      <c r="AP63" s="368">
        <v>0</v>
      </c>
      <c r="AQ63" s="370" t="s">
        <v>70</v>
      </c>
      <c r="AR63" s="368">
        <v>0</v>
      </c>
      <c r="AS63" s="370" t="s">
        <v>70</v>
      </c>
      <c r="AT63" s="368">
        <v>0</v>
      </c>
      <c r="AU63" s="370" t="s">
        <v>70</v>
      </c>
      <c r="AV63" s="118"/>
      <c r="AW63" s="108"/>
      <c r="AX63" s="118"/>
      <c r="AY63" s="108"/>
      <c r="AZ63" s="118"/>
      <c r="BA63" s="108"/>
      <c r="BB63" s="118"/>
      <c r="BC63" s="108"/>
      <c r="BD63" s="1062">
        <f t="shared" si="1"/>
        <v>0</v>
      </c>
      <c r="BE63" s="395" t="s">
        <v>70</v>
      </c>
    </row>
    <row r="64" spans="1:57" s="12" customFormat="1">
      <c r="A64" s="100" t="s">
        <v>137</v>
      </c>
      <c r="B64" s="57" t="s">
        <v>138</v>
      </c>
      <c r="C64" s="585" t="s">
        <v>127</v>
      </c>
      <c r="D64" s="67" t="s">
        <v>47</v>
      </c>
      <c r="E64" s="11"/>
      <c r="F64" s="368">
        <v>0</v>
      </c>
      <c r="G64" s="369" t="s">
        <v>70</v>
      </c>
      <c r="H64" s="368">
        <v>0</v>
      </c>
      <c r="I64" s="370" t="s">
        <v>70</v>
      </c>
      <c r="J64" s="368">
        <v>0</v>
      </c>
      <c r="K64" s="370" t="s">
        <v>70</v>
      </c>
      <c r="L64" s="368">
        <v>0</v>
      </c>
      <c r="M64" s="370" t="s">
        <v>70</v>
      </c>
      <c r="N64" s="368">
        <v>0</v>
      </c>
      <c r="O64" s="370" t="s">
        <v>70</v>
      </c>
      <c r="P64" s="368">
        <v>0</v>
      </c>
      <c r="Q64" s="370" t="s">
        <v>70</v>
      </c>
      <c r="R64" s="368">
        <v>0</v>
      </c>
      <c r="S64" s="370" t="s">
        <v>70</v>
      </c>
      <c r="T64" s="368">
        <v>0</v>
      </c>
      <c r="U64" s="370" t="s">
        <v>70</v>
      </c>
      <c r="V64" s="368">
        <v>0</v>
      </c>
      <c r="W64" s="370" t="s">
        <v>70</v>
      </c>
      <c r="X64" s="368">
        <v>0</v>
      </c>
      <c r="Y64" s="370" t="s">
        <v>70</v>
      </c>
      <c r="Z64" s="368">
        <v>0</v>
      </c>
      <c r="AA64" s="370" t="s">
        <v>70</v>
      </c>
      <c r="AB64" s="368">
        <v>0</v>
      </c>
      <c r="AC64" s="370" t="s">
        <v>70</v>
      </c>
      <c r="AD64" s="368">
        <v>0</v>
      </c>
      <c r="AE64" s="370" t="s">
        <v>70</v>
      </c>
      <c r="AF64" s="368">
        <v>0</v>
      </c>
      <c r="AG64" s="370" t="s">
        <v>70</v>
      </c>
      <c r="AH64" s="368">
        <v>0</v>
      </c>
      <c r="AI64" s="370" t="s">
        <v>70</v>
      </c>
      <c r="AJ64" s="368">
        <v>0</v>
      </c>
      <c r="AK64" s="370" t="s">
        <v>70</v>
      </c>
      <c r="AL64" s="368">
        <v>0</v>
      </c>
      <c r="AM64" s="370" t="s">
        <v>70</v>
      </c>
      <c r="AN64" s="368">
        <v>0</v>
      </c>
      <c r="AO64" s="370" t="s">
        <v>70</v>
      </c>
      <c r="AP64" s="368">
        <v>0</v>
      </c>
      <c r="AQ64" s="370" t="s">
        <v>70</v>
      </c>
      <c r="AR64" s="368">
        <v>0</v>
      </c>
      <c r="AS64" s="370" t="s">
        <v>70</v>
      </c>
      <c r="AT64" s="368">
        <v>0</v>
      </c>
      <c r="AU64" s="370" t="s">
        <v>70</v>
      </c>
      <c r="AV64" s="118"/>
      <c r="AW64" s="108"/>
      <c r="AX64" s="118"/>
      <c r="AY64" s="108"/>
      <c r="AZ64" s="118"/>
      <c r="BA64" s="108"/>
      <c r="BB64" s="118"/>
      <c r="BC64" s="108"/>
      <c r="BD64" s="1062">
        <f t="shared" si="1"/>
        <v>0</v>
      </c>
      <c r="BE64" s="395" t="s">
        <v>70</v>
      </c>
    </row>
    <row r="65" spans="1:57" s="12" customFormat="1">
      <c r="A65" s="100" t="s">
        <v>139</v>
      </c>
      <c r="B65" s="57" t="s">
        <v>140</v>
      </c>
      <c r="C65" s="585" t="s">
        <v>127</v>
      </c>
      <c r="D65" s="67" t="s">
        <v>47</v>
      </c>
      <c r="E65" s="11"/>
      <c r="F65" s="368">
        <v>0</v>
      </c>
      <c r="G65" s="369" t="s">
        <v>70</v>
      </c>
      <c r="H65" s="368">
        <v>0</v>
      </c>
      <c r="I65" s="370" t="s">
        <v>70</v>
      </c>
      <c r="J65" s="368">
        <v>0</v>
      </c>
      <c r="K65" s="370" t="s">
        <v>70</v>
      </c>
      <c r="L65" s="368">
        <v>6.5000000000000002E-2</v>
      </c>
      <c r="M65" s="370" t="s">
        <v>130</v>
      </c>
      <c r="N65" s="368">
        <v>0.02</v>
      </c>
      <c r="O65" s="371" t="s">
        <v>130</v>
      </c>
      <c r="P65" s="368">
        <v>2.5999999999999999E-2</v>
      </c>
      <c r="Q65" s="371" t="s">
        <v>130</v>
      </c>
      <c r="R65" s="368">
        <v>5.0000000000000001E-3</v>
      </c>
      <c r="S65" s="371" t="s">
        <v>130</v>
      </c>
      <c r="T65" s="368">
        <v>0</v>
      </c>
      <c r="U65" s="370" t="s">
        <v>70</v>
      </c>
      <c r="V65" s="368">
        <v>0</v>
      </c>
      <c r="W65" s="370" t="s">
        <v>70</v>
      </c>
      <c r="X65" s="368">
        <v>0</v>
      </c>
      <c r="Y65" s="370" t="s">
        <v>70</v>
      </c>
      <c r="Z65" s="368">
        <v>0</v>
      </c>
      <c r="AA65" s="370" t="s">
        <v>70</v>
      </c>
      <c r="AB65" s="368">
        <v>0</v>
      </c>
      <c r="AC65" s="370" t="s">
        <v>70</v>
      </c>
      <c r="AD65" s="368">
        <v>0</v>
      </c>
      <c r="AE65" s="370" t="s">
        <v>70</v>
      </c>
      <c r="AF65" s="368">
        <v>0</v>
      </c>
      <c r="AG65" s="370" t="s">
        <v>70</v>
      </c>
      <c r="AH65" s="368">
        <v>0</v>
      </c>
      <c r="AI65" s="370" t="s">
        <v>70</v>
      </c>
      <c r="AJ65" s="368">
        <v>0</v>
      </c>
      <c r="AK65" s="370" t="s">
        <v>70</v>
      </c>
      <c r="AL65" s="368">
        <v>6.05</v>
      </c>
      <c r="AM65" s="370" t="s">
        <v>130</v>
      </c>
      <c r="AN65" s="368">
        <v>0</v>
      </c>
      <c r="AO65" s="370" t="s">
        <v>70</v>
      </c>
      <c r="AP65" s="368">
        <v>6.0979999999999999</v>
      </c>
      <c r="AQ65" s="370" t="s">
        <v>130</v>
      </c>
      <c r="AR65" s="368">
        <v>0</v>
      </c>
      <c r="AS65" s="370" t="s">
        <v>70</v>
      </c>
      <c r="AT65" s="368">
        <v>0</v>
      </c>
      <c r="AU65" s="370" t="s">
        <v>70</v>
      </c>
      <c r="AV65" s="118"/>
      <c r="AW65" s="108"/>
      <c r="AX65" s="118"/>
      <c r="AY65" s="108"/>
      <c r="AZ65" s="118"/>
      <c r="BA65" s="108"/>
      <c r="BB65" s="118"/>
      <c r="BC65" s="108"/>
      <c r="BD65" s="1062">
        <f t="shared" si="1"/>
        <v>12.263999999999999</v>
      </c>
      <c r="BE65" s="395" t="s">
        <v>130</v>
      </c>
    </row>
    <row r="66" spans="1:57" s="12" customFormat="1" ht="13" thickBot="1">
      <c r="A66" s="101" t="s">
        <v>141</v>
      </c>
      <c r="B66" s="102" t="s">
        <v>142</v>
      </c>
      <c r="C66" s="586" t="s">
        <v>127</v>
      </c>
      <c r="D66" s="99" t="s">
        <v>47</v>
      </c>
      <c r="E66" s="11"/>
      <c r="F66" s="372">
        <v>0</v>
      </c>
      <c r="G66" s="373" t="s">
        <v>70</v>
      </c>
      <c r="H66" s="372">
        <v>0</v>
      </c>
      <c r="I66" s="374" t="s">
        <v>70</v>
      </c>
      <c r="J66" s="372">
        <v>0</v>
      </c>
      <c r="K66" s="374" t="s">
        <v>70</v>
      </c>
      <c r="L66" s="372">
        <v>0</v>
      </c>
      <c r="M66" s="374" t="s">
        <v>70</v>
      </c>
      <c r="N66" s="372">
        <v>0</v>
      </c>
      <c r="O66" s="374" t="s">
        <v>70</v>
      </c>
      <c r="P66" s="372">
        <v>0</v>
      </c>
      <c r="Q66" s="374" t="s">
        <v>70</v>
      </c>
      <c r="R66" s="372">
        <v>0</v>
      </c>
      <c r="S66" s="374" t="s">
        <v>70</v>
      </c>
      <c r="T66" s="372">
        <v>0</v>
      </c>
      <c r="U66" s="374" t="s">
        <v>70</v>
      </c>
      <c r="V66" s="372">
        <v>0</v>
      </c>
      <c r="W66" s="374" t="s">
        <v>70</v>
      </c>
      <c r="X66" s="372">
        <v>0</v>
      </c>
      <c r="Y66" s="374" t="s">
        <v>70</v>
      </c>
      <c r="Z66" s="372">
        <v>0</v>
      </c>
      <c r="AA66" s="374" t="s">
        <v>70</v>
      </c>
      <c r="AB66" s="372">
        <v>0</v>
      </c>
      <c r="AC66" s="374" t="s">
        <v>70</v>
      </c>
      <c r="AD66" s="372">
        <v>0</v>
      </c>
      <c r="AE66" s="374" t="s">
        <v>70</v>
      </c>
      <c r="AF66" s="372">
        <v>0</v>
      </c>
      <c r="AG66" s="374" t="s">
        <v>70</v>
      </c>
      <c r="AH66" s="372">
        <v>0</v>
      </c>
      <c r="AI66" s="374" t="s">
        <v>70</v>
      </c>
      <c r="AJ66" s="372">
        <v>0</v>
      </c>
      <c r="AK66" s="374" t="s">
        <v>70</v>
      </c>
      <c r="AL66" s="372">
        <v>0</v>
      </c>
      <c r="AM66" s="374" t="s">
        <v>70</v>
      </c>
      <c r="AN66" s="372">
        <v>0</v>
      </c>
      <c r="AO66" s="374" t="s">
        <v>70</v>
      </c>
      <c r="AP66" s="372">
        <v>0</v>
      </c>
      <c r="AQ66" s="374" t="s">
        <v>70</v>
      </c>
      <c r="AR66" s="372">
        <v>0</v>
      </c>
      <c r="AS66" s="374" t="s">
        <v>70</v>
      </c>
      <c r="AT66" s="372">
        <v>0</v>
      </c>
      <c r="AU66" s="374" t="s">
        <v>70</v>
      </c>
      <c r="AV66" s="119"/>
      <c r="AW66" s="109"/>
      <c r="AX66" s="119"/>
      <c r="AY66" s="109"/>
      <c r="AZ66" s="119"/>
      <c r="BA66" s="109"/>
      <c r="BB66" s="119"/>
      <c r="BC66" s="109"/>
      <c r="BD66" s="699">
        <f t="shared" si="1"/>
        <v>0</v>
      </c>
      <c r="BE66" s="396" t="s">
        <v>70</v>
      </c>
    </row>
    <row r="67" spans="1:57" s="12" customFormat="1">
      <c r="A67" s="11"/>
      <c r="C67" s="11"/>
      <c r="D67" s="11"/>
      <c r="E67" s="11"/>
      <c r="F67" s="819"/>
      <c r="G67" s="819"/>
      <c r="H67" s="819"/>
      <c r="I67" s="819"/>
      <c r="J67" s="819"/>
      <c r="K67" s="819"/>
      <c r="L67" s="819"/>
      <c r="M67" s="819"/>
      <c r="N67" s="819"/>
      <c r="O67" s="819"/>
      <c r="P67" s="819"/>
      <c r="Q67" s="819"/>
      <c r="R67" s="819"/>
      <c r="S67" s="819"/>
      <c r="T67" s="819"/>
      <c r="U67" s="819"/>
      <c r="V67" s="819"/>
      <c r="W67" s="819"/>
      <c r="X67" s="819"/>
      <c r="Y67" s="819"/>
      <c r="Z67" s="819"/>
      <c r="AA67" s="819"/>
      <c r="AB67" s="819"/>
      <c r="AC67" s="819"/>
      <c r="AD67" s="819"/>
      <c r="AE67" s="819"/>
      <c r="AF67" s="819"/>
      <c r="AG67" s="819"/>
      <c r="AH67" s="819"/>
      <c r="AI67" s="819"/>
      <c r="AJ67" s="819"/>
      <c r="AK67" s="819"/>
      <c r="AL67" s="819"/>
      <c r="AM67" s="819"/>
      <c r="AN67" s="819"/>
      <c r="AO67" s="819"/>
      <c r="AP67" s="819"/>
      <c r="AQ67" s="819"/>
      <c r="AR67" s="819"/>
      <c r="AS67" s="819"/>
      <c r="AT67" s="819"/>
      <c r="AU67" s="11"/>
      <c r="AV67" s="11"/>
      <c r="AW67" s="11"/>
      <c r="AX67" s="11"/>
      <c r="AY67" s="11"/>
      <c r="AZ67" s="11"/>
      <c r="BA67" s="11"/>
      <c r="BB67" s="11"/>
      <c r="BC67" s="11"/>
      <c r="BD67" s="819"/>
      <c r="BE67" s="11"/>
    </row>
    <row r="68" spans="1:57" s="12" customFormat="1" ht="13" thickBot="1">
      <c r="A68" s="4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s="12" customFormat="1">
      <c r="A69" s="269"/>
      <c r="B69" s="270"/>
      <c r="C69" s="271"/>
      <c r="D69" s="27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7" s="12" customFormat="1">
      <c r="A70" s="518" t="s">
        <v>143</v>
      </c>
      <c r="B70" s="326"/>
      <c r="C70" s="520"/>
      <c r="D70" s="27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7" s="12" customFormat="1">
      <c r="A71" s="274"/>
      <c r="B71" s="519"/>
      <c r="C71" s="275"/>
      <c r="D71" s="27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7" s="12" customFormat="1">
      <c r="A72" s="518" t="s">
        <v>144</v>
      </c>
      <c r="B72" s="519"/>
      <c r="C72" s="520"/>
      <c r="D72" s="27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7" s="12" customFormat="1">
      <c r="A73" s="274"/>
      <c r="B73" s="519"/>
      <c r="C73"/>
      <c r="D73" s="27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7" s="12" customFormat="1">
      <c r="A74" s="518" t="s">
        <v>683</v>
      </c>
      <c r="B74" s="519"/>
      <c r="C74" s="520" t="s">
        <v>684</v>
      </c>
      <c r="D74" s="27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7" ht="13" thickBot="1">
      <c r="A75" s="277"/>
      <c r="B75" s="278"/>
      <c r="C75" s="279"/>
      <c r="D75" s="280"/>
    </row>
    <row r="76" spans="1:57">
      <c r="A76" s="41"/>
      <c r="B76" s="76"/>
    </row>
    <row r="77" spans="1:57">
      <c r="A77" s="41"/>
    </row>
    <row r="78" spans="1:57">
      <c r="A78" s="41"/>
    </row>
    <row r="79" spans="1:57">
      <c r="A79" s="41"/>
    </row>
    <row r="80" spans="1:57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  <row r="399" spans="1:1">
      <c r="A399" s="41"/>
    </row>
    <row r="400" spans="1:1">
      <c r="A400" s="41"/>
    </row>
    <row r="401" spans="1:1">
      <c r="A401" s="41"/>
    </row>
    <row r="402" spans="1:1">
      <c r="A402" s="41"/>
    </row>
    <row r="403" spans="1:1">
      <c r="A403" s="41"/>
    </row>
    <row r="404" spans="1:1">
      <c r="A404" s="41"/>
    </row>
    <row r="405" spans="1:1">
      <c r="A405" s="41"/>
    </row>
    <row r="406" spans="1:1">
      <c r="A406" s="41"/>
    </row>
    <row r="407" spans="1:1">
      <c r="A407" s="41"/>
    </row>
    <row r="408" spans="1:1">
      <c r="A408" s="41"/>
    </row>
    <row r="409" spans="1:1">
      <c r="A409" s="41"/>
    </row>
    <row r="410" spans="1:1">
      <c r="A410" s="41"/>
    </row>
    <row r="411" spans="1:1">
      <c r="A411" s="41"/>
    </row>
    <row r="412" spans="1:1">
      <c r="A412" s="41"/>
    </row>
    <row r="413" spans="1:1">
      <c r="A413" s="41"/>
    </row>
    <row r="414" spans="1:1">
      <c r="A414" s="41"/>
    </row>
    <row r="415" spans="1:1">
      <c r="A415" s="41"/>
    </row>
    <row r="416" spans="1:1">
      <c r="A416" s="41"/>
    </row>
    <row r="417" spans="1:1">
      <c r="A417" s="41"/>
    </row>
    <row r="418" spans="1:1">
      <c r="A418" s="41"/>
    </row>
    <row r="419" spans="1:1">
      <c r="A419" s="41"/>
    </row>
    <row r="420" spans="1:1">
      <c r="A420" s="41"/>
    </row>
    <row r="421" spans="1:1">
      <c r="A421" s="41"/>
    </row>
    <row r="422" spans="1:1">
      <c r="A422" s="41"/>
    </row>
    <row r="423" spans="1:1">
      <c r="A423" s="41"/>
    </row>
    <row r="424" spans="1:1">
      <c r="A424" s="41"/>
    </row>
    <row r="425" spans="1:1">
      <c r="A425" s="41"/>
    </row>
    <row r="426" spans="1:1">
      <c r="A426" s="41"/>
    </row>
    <row r="427" spans="1:1">
      <c r="A427" s="41"/>
    </row>
    <row r="428" spans="1:1">
      <c r="A428" s="41"/>
    </row>
    <row r="429" spans="1:1">
      <c r="A429" s="41"/>
    </row>
    <row r="430" spans="1:1">
      <c r="A430" s="41"/>
    </row>
    <row r="431" spans="1:1">
      <c r="A431" s="41"/>
    </row>
    <row r="432" spans="1:1">
      <c r="A432" s="41"/>
    </row>
    <row r="433" spans="1:1">
      <c r="A433" s="41"/>
    </row>
    <row r="434" spans="1:1">
      <c r="A434" s="41"/>
    </row>
    <row r="435" spans="1:1">
      <c r="A435" s="41"/>
    </row>
    <row r="436" spans="1:1">
      <c r="A436" s="41"/>
    </row>
    <row r="437" spans="1:1">
      <c r="A437" s="41"/>
    </row>
    <row r="438" spans="1:1">
      <c r="A438" s="41"/>
    </row>
    <row r="439" spans="1:1">
      <c r="A439" s="41"/>
    </row>
    <row r="440" spans="1:1">
      <c r="A440" s="41"/>
    </row>
    <row r="441" spans="1:1">
      <c r="A441" s="41"/>
    </row>
    <row r="442" spans="1:1">
      <c r="A442" s="41"/>
    </row>
    <row r="443" spans="1:1">
      <c r="A443" s="41"/>
    </row>
    <row r="444" spans="1:1">
      <c r="A444" s="41"/>
    </row>
    <row r="445" spans="1:1">
      <c r="A445" s="41"/>
    </row>
    <row r="446" spans="1:1">
      <c r="A446" s="41"/>
    </row>
    <row r="447" spans="1:1">
      <c r="A447" s="41"/>
    </row>
    <row r="448" spans="1:1">
      <c r="A448" s="41"/>
    </row>
    <row r="449" spans="1:1">
      <c r="A449" s="41"/>
    </row>
    <row r="450" spans="1:1">
      <c r="A450" s="41"/>
    </row>
    <row r="451" spans="1:1">
      <c r="A451" s="41"/>
    </row>
    <row r="452" spans="1:1">
      <c r="A452" s="41"/>
    </row>
    <row r="453" spans="1:1">
      <c r="A453" s="41"/>
    </row>
    <row r="454" spans="1:1">
      <c r="A454" s="41"/>
    </row>
    <row r="455" spans="1:1">
      <c r="A455" s="41"/>
    </row>
    <row r="456" spans="1:1">
      <c r="A456" s="41"/>
    </row>
    <row r="457" spans="1:1">
      <c r="A457" s="41"/>
    </row>
    <row r="458" spans="1:1">
      <c r="A458" s="41"/>
    </row>
    <row r="459" spans="1:1">
      <c r="A459" s="41"/>
    </row>
    <row r="460" spans="1:1">
      <c r="A460" s="41"/>
    </row>
    <row r="461" spans="1:1">
      <c r="A461" s="41"/>
    </row>
    <row r="462" spans="1:1">
      <c r="A462" s="41"/>
    </row>
    <row r="463" spans="1:1">
      <c r="A463" s="41"/>
    </row>
    <row r="464" spans="1:1">
      <c r="A464" s="41"/>
    </row>
    <row r="465" spans="1:1">
      <c r="A465" s="41"/>
    </row>
    <row r="466" spans="1:1">
      <c r="A466" s="41"/>
    </row>
    <row r="467" spans="1:1">
      <c r="A467" s="41"/>
    </row>
    <row r="468" spans="1:1">
      <c r="A468" s="41"/>
    </row>
    <row r="469" spans="1:1">
      <c r="A469" s="41"/>
    </row>
    <row r="470" spans="1:1">
      <c r="A470" s="41"/>
    </row>
    <row r="471" spans="1:1">
      <c r="A471" s="41"/>
    </row>
    <row r="472" spans="1:1">
      <c r="A472" s="41"/>
    </row>
    <row r="473" spans="1:1">
      <c r="A473" s="41"/>
    </row>
    <row r="474" spans="1:1">
      <c r="A474" s="41"/>
    </row>
    <row r="475" spans="1:1">
      <c r="A475" s="41"/>
    </row>
    <row r="476" spans="1:1">
      <c r="A476" s="41"/>
    </row>
    <row r="477" spans="1:1">
      <c r="A477" s="41"/>
    </row>
    <row r="478" spans="1:1">
      <c r="A478" s="41"/>
    </row>
    <row r="479" spans="1:1">
      <c r="A479" s="41"/>
    </row>
    <row r="480" spans="1:1">
      <c r="A480" s="41"/>
    </row>
    <row r="481" spans="1:1">
      <c r="A481" s="41"/>
    </row>
    <row r="482" spans="1:1">
      <c r="A482" s="41"/>
    </row>
    <row r="483" spans="1:1">
      <c r="A483" s="41"/>
    </row>
    <row r="484" spans="1:1">
      <c r="A484" s="41"/>
    </row>
    <row r="485" spans="1:1">
      <c r="A485" s="41"/>
    </row>
    <row r="486" spans="1:1">
      <c r="A486" s="41"/>
    </row>
    <row r="487" spans="1:1">
      <c r="A487" s="41"/>
    </row>
    <row r="488" spans="1:1">
      <c r="A488" s="41"/>
    </row>
    <row r="489" spans="1:1">
      <c r="A489" s="41"/>
    </row>
    <row r="490" spans="1:1">
      <c r="A490" s="41"/>
    </row>
    <row r="491" spans="1:1">
      <c r="A491" s="41"/>
    </row>
    <row r="492" spans="1:1">
      <c r="A492" s="41"/>
    </row>
    <row r="493" spans="1:1">
      <c r="A493" s="41"/>
    </row>
    <row r="494" spans="1:1">
      <c r="A494" s="41"/>
    </row>
    <row r="495" spans="1:1">
      <c r="A495" s="41"/>
    </row>
    <row r="496" spans="1:1">
      <c r="A496" s="41"/>
    </row>
    <row r="497" spans="1:1">
      <c r="A497" s="41"/>
    </row>
    <row r="498" spans="1:1">
      <c r="A498" s="41"/>
    </row>
    <row r="499" spans="1:1">
      <c r="A499" s="41"/>
    </row>
    <row r="500" spans="1:1">
      <c r="A500" s="41"/>
    </row>
    <row r="501" spans="1:1">
      <c r="A501" s="41"/>
    </row>
    <row r="502" spans="1:1">
      <c r="A502" s="41"/>
    </row>
    <row r="503" spans="1:1">
      <c r="A503" s="41"/>
    </row>
    <row r="504" spans="1:1">
      <c r="A504" s="41"/>
    </row>
    <row r="505" spans="1:1">
      <c r="A505" s="41"/>
    </row>
    <row r="506" spans="1:1">
      <c r="A506" s="41"/>
    </row>
    <row r="507" spans="1:1">
      <c r="A507" s="41"/>
    </row>
    <row r="508" spans="1:1">
      <c r="A508" s="41"/>
    </row>
    <row r="509" spans="1:1">
      <c r="A509" s="41"/>
    </row>
    <row r="510" spans="1:1">
      <c r="A510" s="41"/>
    </row>
    <row r="511" spans="1:1">
      <c r="A511" s="41"/>
    </row>
    <row r="512" spans="1:1">
      <c r="A512" s="41"/>
    </row>
    <row r="513" spans="1:1">
      <c r="A513" s="41"/>
    </row>
    <row r="514" spans="1:1">
      <c r="A514" s="41"/>
    </row>
    <row r="515" spans="1:1">
      <c r="A515" s="41"/>
    </row>
    <row r="516" spans="1:1">
      <c r="A516" s="41"/>
    </row>
    <row r="517" spans="1:1">
      <c r="A517" s="41"/>
    </row>
    <row r="518" spans="1:1">
      <c r="A518" s="41"/>
    </row>
    <row r="519" spans="1:1">
      <c r="A519" s="41"/>
    </row>
    <row r="520" spans="1:1">
      <c r="A520" s="41"/>
    </row>
    <row r="521" spans="1:1">
      <c r="A521" s="41"/>
    </row>
    <row r="522" spans="1:1">
      <c r="A522" s="41"/>
    </row>
    <row r="523" spans="1:1">
      <c r="A523" s="41"/>
    </row>
    <row r="524" spans="1:1">
      <c r="A524" s="41"/>
    </row>
    <row r="525" spans="1:1">
      <c r="A525" s="41"/>
    </row>
    <row r="526" spans="1:1">
      <c r="A526" s="41"/>
    </row>
    <row r="527" spans="1:1">
      <c r="A527" s="41"/>
    </row>
    <row r="528" spans="1:1">
      <c r="A528" s="41"/>
    </row>
    <row r="529" spans="1:1">
      <c r="A529" s="41"/>
    </row>
    <row r="530" spans="1:1">
      <c r="A530" s="41"/>
    </row>
    <row r="531" spans="1:1">
      <c r="A531" s="41"/>
    </row>
  </sheetData>
  <mergeCells count="52">
    <mergeCell ref="N10:O10"/>
    <mergeCell ref="BD10:BE10"/>
    <mergeCell ref="F10:G10"/>
    <mergeCell ref="H10:I10"/>
    <mergeCell ref="J10:K10"/>
    <mergeCell ref="L10:M10"/>
    <mergeCell ref="P10:Q10"/>
    <mergeCell ref="R10:S10"/>
    <mergeCell ref="T10:U10"/>
    <mergeCell ref="V10:W10"/>
    <mergeCell ref="X10:Y10"/>
    <mergeCell ref="AR10:AS10"/>
    <mergeCell ref="AL10:AM10"/>
    <mergeCell ref="AN10:AO10"/>
    <mergeCell ref="AP10:AQ10"/>
    <mergeCell ref="AH10:AI10"/>
    <mergeCell ref="BD11:BE11"/>
    <mergeCell ref="N11:O11"/>
    <mergeCell ref="Z11:AA11"/>
    <mergeCell ref="AB11:AC11"/>
    <mergeCell ref="AD11:AE11"/>
    <mergeCell ref="AF11:AG11"/>
    <mergeCell ref="P11:Q11"/>
    <mergeCell ref="R11:S11"/>
    <mergeCell ref="T11:U11"/>
    <mergeCell ref="V11:W11"/>
    <mergeCell ref="AH11:AI11"/>
    <mergeCell ref="AJ11:AK11"/>
    <mergeCell ref="F11:G11"/>
    <mergeCell ref="H11:I11"/>
    <mergeCell ref="J11:K11"/>
    <mergeCell ref="L11:M11"/>
    <mergeCell ref="X11:Y11"/>
    <mergeCell ref="AJ10:AK10"/>
    <mergeCell ref="Z10:AA10"/>
    <mergeCell ref="AB10:AC10"/>
    <mergeCell ref="AD10:AE10"/>
    <mergeCell ref="AF10:AG10"/>
    <mergeCell ref="AV10:AW10"/>
    <mergeCell ref="AV11:AW11"/>
    <mergeCell ref="AL11:AM11"/>
    <mergeCell ref="AT10:AU10"/>
    <mergeCell ref="AT11:AU11"/>
    <mergeCell ref="AR11:AS11"/>
    <mergeCell ref="AN11:AO11"/>
    <mergeCell ref="AP11:AQ11"/>
    <mergeCell ref="BB10:BC10"/>
    <mergeCell ref="BB11:BC11"/>
    <mergeCell ref="AX10:AY10"/>
    <mergeCell ref="AX11:AY11"/>
    <mergeCell ref="AZ10:BA10"/>
    <mergeCell ref="AZ11:BA1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4" orientation="landscape" r:id="rId1"/>
  <headerFooter alignWithMargins="0">
    <oddFooter>&amp;L&amp;1#&amp;"Arial"&amp;11&amp;K000000SW Internal Commercial</oddFooter>
  </headerFooter>
  <ignoredErrors>
    <ignoredError sqref="C17:C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520"/>
  <sheetViews>
    <sheetView zoomScaleNormal="100" workbookViewId="0">
      <selection sqref="A1:XFD1048576"/>
    </sheetView>
  </sheetViews>
  <sheetFormatPr defaultColWidth="9.26953125" defaultRowHeight="12.5"/>
  <cols>
    <col min="1" max="1" width="13.54296875" style="23" customWidth="1"/>
    <col min="2" max="2" width="44.54296875" style="23" bestFit="1" customWidth="1"/>
    <col min="3" max="3" width="9" style="25" bestFit="1" customWidth="1"/>
    <col min="4" max="4" width="7.7265625" style="25" customWidth="1"/>
    <col min="5" max="5" width="1.7265625" style="23" customWidth="1"/>
    <col min="6" max="6" width="10.54296875" style="23" customWidth="1"/>
    <col min="7" max="7" width="4.7265625" style="23" customWidth="1"/>
    <col min="8" max="8" width="10.7265625" style="23" customWidth="1"/>
    <col min="9" max="9" width="4.7265625" style="23" customWidth="1"/>
    <col min="10" max="10" width="9.26953125" style="23" bestFit="1" customWidth="1"/>
    <col min="11" max="11" width="4.7265625" style="23" customWidth="1"/>
    <col min="12" max="12" width="9.26953125" style="23" bestFit="1" customWidth="1"/>
    <col min="13" max="13" width="4.7265625" style="23" customWidth="1"/>
    <col min="14" max="14" width="8.7265625" style="23" customWidth="1"/>
    <col min="15" max="15" width="4.7265625" style="23" customWidth="1"/>
    <col min="16" max="16" width="11.26953125" style="23" customWidth="1"/>
    <col min="17" max="17" width="4.7265625" style="23" customWidth="1"/>
    <col min="18" max="18" width="12.26953125" style="23" customWidth="1"/>
    <col min="19" max="19" width="4.7265625" style="23" customWidth="1"/>
    <col min="20" max="20" width="13.81640625" style="23" customWidth="1"/>
    <col min="21" max="21" width="5.54296875" style="23" customWidth="1"/>
    <col min="22" max="22" width="10.26953125" style="23" customWidth="1"/>
    <col min="23" max="23" width="5.7265625" style="23" customWidth="1"/>
    <col min="24" max="24" width="14.08984375" style="23" customWidth="1"/>
    <col min="25" max="25" width="6.7265625" style="23" customWidth="1"/>
    <col min="26" max="26" width="10.453125" style="23" customWidth="1"/>
    <col min="27" max="27" width="4.7265625" style="23" customWidth="1"/>
    <col min="28" max="28" width="10.453125" style="23" customWidth="1"/>
    <col min="29" max="29" width="4.7265625" style="23" customWidth="1"/>
    <col min="30" max="30" width="11.54296875" style="23" customWidth="1"/>
    <col min="31" max="31" width="4.7265625" style="23" customWidth="1"/>
    <col min="32" max="32" width="10.453125" style="23" customWidth="1"/>
    <col min="33" max="33" width="4.7265625" style="23" customWidth="1"/>
    <col min="34" max="34" width="10.453125" style="23" customWidth="1"/>
    <col min="35" max="35" width="4.7265625" style="23" customWidth="1"/>
    <col min="36" max="36" width="12.81640625" style="23" customWidth="1"/>
    <col min="37" max="37" width="4.7265625" style="23" customWidth="1"/>
    <col min="38" max="38" width="10.453125" style="23" customWidth="1"/>
    <col min="39" max="39" width="4.7265625" style="23" customWidth="1"/>
    <col min="40" max="40" width="10.453125" style="23" customWidth="1"/>
    <col min="41" max="41" width="4.7265625" style="23" customWidth="1"/>
    <col min="42" max="42" width="14" style="23" customWidth="1"/>
    <col min="43" max="43" width="4.7265625" style="23" customWidth="1"/>
    <col min="44" max="44" width="11.81640625" style="23" customWidth="1"/>
    <col min="45" max="45" width="4.7265625" style="23" customWidth="1"/>
    <col min="46" max="46" width="10.453125" style="23" customWidth="1"/>
    <col min="47" max="47" width="3.7265625" style="23" bestFit="1" customWidth="1"/>
    <col min="48" max="48" width="10.6328125" style="23" hidden="1" customWidth="1"/>
    <col min="49" max="49" width="4.6328125" style="23" hidden="1" customWidth="1"/>
    <col min="50" max="50" width="10.6328125" style="23" hidden="1" customWidth="1"/>
    <col min="51" max="51" width="4.7265625" style="23" hidden="1" customWidth="1"/>
    <col min="52" max="52" width="10.6328125" style="23" hidden="1" customWidth="1"/>
    <col min="53" max="53" width="4.7265625" style="23" hidden="1" customWidth="1"/>
    <col min="54" max="54" width="10.6328125" style="23" hidden="1" customWidth="1"/>
    <col min="55" max="55" width="4.6328125" style="23" hidden="1" customWidth="1"/>
    <col min="56" max="56" width="9" style="23" bestFit="1" customWidth="1"/>
    <col min="57" max="57" width="4.7265625" style="23" customWidth="1"/>
    <col min="58" max="65" width="9.08984375" style="23" customWidth="1"/>
    <col min="66" max="16384" width="9.26953125" style="23"/>
  </cols>
  <sheetData>
    <row r="1" spans="1:66" s="37" customFormat="1" ht="20">
      <c r="A1" s="34" t="s">
        <v>0</v>
      </c>
      <c r="B1" s="35"/>
      <c r="C1" s="40"/>
      <c r="D1" s="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23"/>
      <c r="BG1" s="23"/>
      <c r="BH1" s="23"/>
      <c r="BI1" s="23"/>
      <c r="BJ1" s="23"/>
      <c r="BK1" s="23"/>
      <c r="BL1" s="23"/>
      <c r="BM1" s="23"/>
      <c r="BN1" s="23"/>
    </row>
    <row r="2" spans="1:66" s="37" customFormat="1" ht="20">
      <c r="A2" s="268"/>
      <c r="B2" s="282"/>
      <c r="C2" s="40"/>
      <c r="D2" s="40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23"/>
      <c r="BG2" s="23"/>
      <c r="BH2" s="23"/>
      <c r="BI2" s="23"/>
      <c r="BJ2" s="23"/>
      <c r="BK2" s="23"/>
      <c r="BL2" s="23"/>
      <c r="BM2" s="23"/>
      <c r="BN2" s="23"/>
    </row>
    <row r="3" spans="1:66" s="37" customFormat="1" ht="35" customHeight="1">
      <c r="A3" s="34" t="s">
        <v>1</v>
      </c>
      <c r="B3" s="35"/>
      <c r="C3" s="40"/>
      <c r="D3" s="40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23"/>
      <c r="BG3" s="23"/>
      <c r="BH3" s="23"/>
      <c r="BI3" s="23"/>
      <c r="BJ3" s="23"/>
      <c r="BK3" s="23"/>
      <c r="BL3" s="23"/>
      <c r="BM3" s="23"/>
      <c r="BN3" s="23"/>
    </row>
    <row r="4" spans="1:66" ht="20">
      <c r="A4" s="38"/>
      <c r="B4" s="39"/>
      <c r="C4" s="11"/>
      <c r="D4" s="11"/>
      <c r="E4" s="12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66" ht="16" thickBot="1">
      <c r="A5" s="38"/>
      <c r="B5" s="39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66" ht="20">
      <c r="A6" s="844" t="s">
        <v>2</v>
      </c>
      <c r="B6" s="46"/>
      <c r="C6" s="47"/>
      <c r="D6" s="4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66" ht="20.5" thickBot="1">
      <c r="A7" s="845" t="s">
        <v>145</v>
      </c>
      <c r="B7" s="31"/>
      <c r="C7" s="49"/>
      <c r="D7" s="5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66">
      <c r="A8" s="12"/>
      <c r="B8" s="12"/>
      <c r="C8" s="11"/>
      <c r="D8" s="11"/>
      <c r="E8" s="12"/>
    </row>
    <row r="9" spans="1:66" ht="12.5" customHeight="1" thickBot="1">
      <c r="A9" s="12"/>
      <c r="B9" s="12"/>
      <c r="C9" s="11"/>
      <c r="D9" s="11"/>
      <c r="E9" s="12"/>
    </row>
    <row r="10" spans="1:66" ht="13" customHeight="1" thickBot="1">
      <c r="E10" s="25"/>
      <c r="F10" s="1179">
        <v>10</v>
      </c>
      <c r="G10" s="1180"/>
      <c r="H10" s="1179">
        <v>20</v>
      </c>
      <c r="I10" s="1180"/>
      <c r="J10" s="1179">
        <v>30</v>
      </c>
      <c r="K10" s="1180"/>
      <c r="L10" s="1179">
        <v>40</v>
      </c>
      <c r="M10" s="1180"/>
      <c r="N10" s="1179">
        <v>50</v>
      </c>
      <c r="O10" s="1180"/>
      <c r="P10" s="1179">
        <v>60</v>
      </c>
      <c r="Q10" s="1180"/>
      <c r="R10" s="1179">
        <v>70</v>
      </c>
      <c r="S10" s="1180"/>
      <c r="T10" s="1179">
        <v>80</v>
      </c>
      <c r="U10" s="1180"/>
      <c r="V10" s="1179">
        <v>90</v>
      </c>
      <c r="W10" s="1180"/>
      <c r="X10" s="1179">
        <v>100</v>
      </c>
      <c r="Y10" s="1180"/>
      <c r="Z10" s="1179">
        <v>110</v>
      </c>
      <c r="AA10" s="1180"/>
      <c r="AB10" s="1179">
        <v>120</v>
      </c>
      <c r="AC10" s="1180"/>
      <c r="AD10" s="1179">
        <v>130</v>
      </c>
      <c r="AE10" s="1180"/>
      <c r="AF10" s="1179">
        <v>140</v>
      </c>
      <c r="AG10" s="1180"/>
      <c r="AH10" s="1179">
        <v>150</v>
      </c>
      <c r="AI10" s="1180"/>
      <c r="AJ10" s="1179">
        <v>160</v>
      </c>
      <c r="AK10" s="1180"/>
      <c r="AL10" s="1179">
        <v>170</v>
      </c>
      <c r="AM10" s="1180"/>
      <c r="AN10" s="1179">
        <v>180</v>
      </c>
      <c r="AO10" s="1180"/>
      <c r="AP10" s="1179">
        <v>190</v>
      </c>
      <c r="AQ10" s="1180"/>
      <c r="AR10" s="1179">
        <v>200</v>
      </c>
      <c r="AS10" s="1180"/>
      <c r="AT10" s="1179">
        <v>210</v>
      </c>
      <c r="AU10" s="1180"/>
      <c r="AV10" s="1179">
        <v>220</v>
      </c>
      <c r="AW10" s="1180"/>
      <c r="AX10" s="1179">
        <v>230</v>
      </c>
      <c r="AY10" s="1180"/>
      <c r="AZ10" s="1179">
        <v>240</v>
      </c>
      <c r="BA10" s="1180"/>
      <c r="BB10" s="1179">
        <v>250</v>
      </c>
      <c r="BC10" s="1180"/>
      <c r="BD10" s="1179">
        <v>300</v>
      </c>
      <c r="BE10" s="1180"/>
      <c r="BF10" s="25"/>
      <c r="BG10" s="25"/>
      <c r="BH10" s="25"/>
      <c r="BI10" s="25"/>
      <c r="BJ10" s="25"/>
      <c r="BK10" s="25"/>
      <c r="BL10" s="25"/>
      <c r="BM10" s="25"/>
    </row>
    <row r="11" spans="1:66" ht="19.5" customHeight="1">
      <c r="A11" s="522" t="s">
        <v>4</v>
      </c>
      <c r="B11" s="523" t="s">
        <v>5</v>
      </c>
      <c r="C11" s="7" t="s">
        <v>6</v>
      </c>
      <c r="D11" s="8" t="s">
        <v>7</v>
      </c>
      <c r="E11" s="12"/>
      <c r="F11" s="1181" t="s">
        <v>8</v>
      </c>
      <c r="G11" s="1182"/>
      <c r="H11" s="1181" t="s">
        <v>8</v>
      </c>
      <c r="I11" s="1182"/>
      <c r="J11" s="1181" t="s">
        <v>9</v>
      </c>
      <c r="K11" s="1182"/>
      <c r="L11" s="1181" t="s">
        <v>10</v>
      </c>
      <c r="M11" s="1182"/>
      <c r="N11" s="1181" t="s">
        <v>10</v>
      </c>
      <c r="O11" s="1182"/>
      <c r="P11" s="1181" t="s">
        <v>10</v>
      </c>
      <c r="Q11" s="1182"/>
      <c r="R11" s="1181" t="s">
        <v>10</v>
      </c>
      <c r="S11" s="1182"/>
      <c r="T11" s="1181" t="s">
        <v>11</v>
      </c>
      <c r="U11" s="1182"/>
      <c r="V11" s="1181" t="s">
        <v>11</v>
      </c>
      <c r="W11" s="1182"/>
      <c r="X11" s="1181" t="s">
        <v>11</v>
      </c>
      <c r="Y11" s="1182"/>
      <c r="Z11" s="1181" t="s">
        <v>12</v>
      </c>
      <c r="AA11" s="1182"/>
      <c r="AB11" s="1181" t="s">
        <v>12</v>
      </c>
      <c r="AC11" s="1182"/>
      <c r="AD11" s="1181" t="s">
        <v>12</v>
      </c>
      <c r="AE11" s="1182"/>
      <c r="AF11" s="1181" t="s">
        <v>12</v>
      </c>
      <c r="AG11" s="1182"/>
      <c r="AH11" s="1181" t="s">
        <v>12</v>
      </c>
      <c r="AI11" s="1182"/>
      <c r="AJ11" s="1181" t="s">
        <v>13</v>
      </c>
      <c r="AK11" s="1182"/>
      <c r="AL11" s="1181" t="s">
        <v>14</v>
      </c>
      <c r="AM11" s="1182"/>
      <c r="AN11" s="1181" t="s">
        <v>15</v>
      </c>
      <c r="AO11" s="1182"/>
      <c r="AP11" s="1181" t="s">
        <v>16</v>
      </c>
      <c r="AQ11" s="1182"/>
      <c r="AR11" s="1181" t="s">
        <v>16</v>
      </c>
      <c r="AS11" s="1182"/>
      <c r="AT11" s="1181" t="s">
        <v>16</v>
      </c>
      <c r="AU11" s="1182"/>
      <c r="AV11" s="1181"/>
      <c r="AW11" s="1182"/>
      <c r="AX11" s="1181"/>
      <c r="AY11" s="1182"/>
      <c r="AZ11" s="1181"/>
      <c r="BA11" s="1182"/>
      <c r="BB11" s="1181"/>
      <c r="BC11" s="1182"/>
      <c r="BD11" s="1183" t="s">
        <v>17</v>
      </c>
      <c r="BE11" s="1184"/>
    </row>
    <row r="12" spans="1:66" ht="18.75" customHeight="1" thickBot="1">
      <c r="A12" s="524" t="s">
        <v>18</v>
      </c>
      <c r="B12" s="525"/>
      <c r="C12" s="526"/>
      <c r="D12" s="527" t="s">
        <v>19</v>
      </c>
      <c r="E12" s="12"/>
      <c r="F12" s="528"/>
      <c r="G12" s="15" t="s">
        <v>20</v>
      </c>
      <c r="H12" s="528"/>
      <c r="I12" s="15" t="s">
        <v>20</v>
      </c>
      <c r="J12" s="528"/>
      <c r="K12" s="15" t="s">
        <v>20</v>
      </c>
      <c r="L12" s="528"/>
      <c r="M12" s="15" t="s">
        <v>20</v>
      </c>
      <c r="N12" s="528"/>
      <c r="O12" s="15" t="s">
        <v>20</v>
      </c>
      <c r="P12" s="528"/>
      <c r="Q12" s="15" t="s">
        <v>20</v>
      </c>
      <c r="R12" s="528"/>
      <c r="S12" s="15" t="s">
        <v>20</v>
      </c>
      <c r="T12" s="528"/>
      <c r="U12" s="15" t="s">
        <v>20</v>
      </c>
      <c r="V12" s="528"/>
      <c r="W12" s="15" t="s">
        <v>20</v>
      </c>
      <c r="X12" s="528"/>
      <c r="Y12" s="15" t="s">
        <v>20</v>
      </c>
      <c r="Z12" s="528"/>
      <c r="AA12" s="15" t="s">
        <v>20</v>
      </c>
      <c r="AB12" s="528"/>
      <c r="AC12" s="15" t="s">
        <v>20</v>
      </c>
      <c r="AD12" s="528"/>
      <c r="AE12" s="15" t="s">
        <v>20</v>
      </c>
      <c r="AF12" s="528"/>
      <c r="AG12" s="15" t="s">
        <v>20</v>
      </c>
      <c r="AH12" s="528"/>
      <c r="AI12" s="15" t="s">
        <v>20</v>
      </c>
      <c r="AJ12" s="528"/>
      <c r="AK12" s="15" t="s">
        <v>20</v>
      </c>
      <c r="AL12" s="528"/>
      <c r="AM12" s="15" t="s">
        <v>20</v>
      </c>
      <c r="AN12" s="528"/>
      <c r="AO12" s="15" t="s">
        <v>20</v>
      </c>
      <c r="AP12" s="528"/>
      <c r="AQ12" s="15" t="s">
        <v>20</v>
      </c>
      <c r="AR12" s="528"/>
      <c r="AS12" s="15" t="s">
        <v>20</v>
      </c>
      <c r="AT12" s="528"/>
      <c r="AU12" s="15" t="s">
        <v>20</v>
      </c>
      <c r="AV12" s="528"/>
      <c r="AW12" s="15" t="s">
        <v>20</v>
      </c>
      <c r="AX12" s="528"/>
      <c r="AY12" s="15" t="s">
        <v>20</v>
      </c>
      <c r="AZ12" s="528"/>
      <c r="BA12" s="15" t="s">
        <v>20</v>
      </c>
      <c r="BB12" s="528"/>
      <c r="BC12" s="15" t="s">
        <v>20</v>
      </c>
      <c r="BD12" s="529" t="s">
        <v>21</v>
      </c>
      <c r="BE12" s="15" t="s">
        <v>20</v>
      </c>
      <c r="BH12" s="246"/>
    </row>
    <row r="13" spans="1:66" ht="16" thickBot="1">
      <c r="A13" s="530"/>
      <c r="B13" s="4"/>
      <c r="C13" s="5"/>
      <c r="D13" s="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66">
      <c r="A14" s="12"/>
      <c r="B14" s="53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66" ht="12.5" customHeight="1" thickBot="1">
      <c r="A15" s="12"/>
      <c r="B15" s="44"/>
      <c r="C15" s="3"/>
      <c r="D15" s="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66" s="41" customFormat="1" ht="13" thickBot="1">
      <c r="A16" s="588" t="s">
        <v>146</v>
      </c>
      <c r="B16" s="77" t="s">
        <v>24</v>
      </c>
      <c r="C16" s="589"/>
      <c r="D16" s="590"/>
      <c r="E16" s="12"/>
      <c r="F16" s="480" t="s">
        <v>26</v>
      </c>
      <c r="G16" s="326"/>
      <c r="H16" s="480" t="s">
        <v>27</v>
      </c>
      <c r="I16" s="326"/>
      <c r="J16" s="480" t="s">
        <v>28</v>
      </c>
      <c r="K16" s="326"/>
      <c r="L16" s="480" t="s">
        <v>29</v>
      </c>
      <c r="M16" s="326"/>
      <c r="N16" s="480" t="s">
        <v>30</v>
      </c>
      <c r="O16" s="326"/>
      <c r="P16" s="480" t="s">
        <v>31</v>
      </c>
      <c r="Q16" s="326"/>
      <c r="R16" s="480" t="s">
        <v>32</v>
      </c>
      <c r="S16" s="326"/>
      <c r="T16" s="480" t="s">
        <v>33</v>
      </c>
      <c r="U16" s="326"/>
      <c r="V16" s="480" t="s">
        <v>34</v>
      </c>
      <c r="W16" s="326"/>
      <c r="X16" s="480" t="s">
        <v>35</v>
      </c>
      <c r="Y16" s="326"/>
      <c r="Z16" s="480" t="s">
        <v>36</v>
      </c>
      <c r="AA16" s="326"/>
      <c r="AB16" s="480" t="s">
        <v>37</v>
      </c>
      <c r="AC16" s="326"/>
      <c r="AD16" s="480" t="s">
        <v>38</v>
      </c>
      <c r="AE16" s="326"/>
      <c r="AF16" s="480" t="s">
        <v>39</v>
      </c>
      <c r="AG16" s="326"/>
      <c r="AH16" s="480" t="s">
        <v>40</v>
      </c>
      <c r="AI16" s="326"/>
      <c r="AJ16" s="480" t="s">
        <v>13</v>
      </c>
      <c r="AK16" s="326"/>
      <c r="AL16" s="480" t="s">
        <v>14</v>
      </c>
      <c r="AM16" s="326"/>
      <c r="AN16" s="480" t="s">
        <v>15</v>
      </c>
      <c r="AO16" s="326"/>
      <c r="AP16" s="480" t="s">
        <v>41</v>
      </c>
      <c r="AQ16" s="326"/>
      <c r="AR16" s="480" t="s">
        <v>42</v>
      </c>
      <c r="AS16" s="326"/>
      <c r="AT16" s="480" t="s">
        <v>43</v>
      </c>
      <c r="AU16" s="12"/>
      <c r="AV16" s="591"/>
      <c r="AW16" s="12"/>
      <c r="AX16" s="591"/>
      <c r="AY16" s="12"/>
      <c r="AZ16" s="591"/>
      <c r="BA16" s="12"/>
      <c r="BB16" s="591"/>
      <c r="BC16" s="12"/>
    </row>
    <row r="17" spans="1:66" ht="13" thickBot="1">
      <c r="A17" s="11"/>
      <c r="B17" s="42"/>
      <c r="C17" s="11" t="s">
        <v>21</v>
      </c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66" ht="18.5" thickBot="1">
      <c r="A18" s="13"/>
      <c r="B18" s="27" t="s">
        <v>147</v>
      </c>
      <c r="C18" s="51" t="s">
        <v>21</v>
      </c>
      <c r="D18" s="16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66" s="1" customFormat="1">
      <c r="A19" s="592" t="s">
        <v>148</v>
      </c>
      <c r="B19" s="103" t="s">
        <v>149</v>
      </c>
      <c r="C19" s="593" t="s">
        <v>150</v>
      </c>
      <c r="D19" s="594" t="s">
        <v>47</v>
      </c>
      <c r="E19" s="12" t="s">
        <v>21</v>
      </c>
      <c r="F19" s="375">
        <v>2.4E-2</v>
      </c>
      <c r="G19" s="358" t="s">
        <v>151</v>
      </c>
      <c r="H19" s="375">
        <v>0.13</v>
      </c>
      <c r="I19" s="358" t="s">
        <v>151</v>
      </c>
      <c r="J19" s="375">
        <v>2.7029999999999998</v>
      </c>
      <c r="K19" s="358" t="s">
        <v>151</v>
      </c>
      <c r="L19" s="375">
        <v>1.9750000000000001</v>
      </c>
      <c r="M19" s="358" t="s">
        <v>151</v>
      </c>
      <c r="N19" s="375">
        <v>8.0000000000000002E-3</v>
      </c>
      <c r="O19" s="358" t="s">
        <v>151</v>
      </c>
      <c r="P19" s="375">
        <v>6.3E-2</v>
      </c>
      <c r="Q19" s="358" t="s">
        <v>151</v>
      </c>
      <c r="R19" s="375">
        <v>3.1E-2</v>
      </c>
      <c r="S19" s="358" t="s">
        <v>151</v>
      </c>
      <c r="T19" s="375">
        <v>1.1719999999999999</v>
      </c>
      <c r="U19" s="358" t="s">
        <v>151</v>
      </c>
      <c r="V19" s="375">
        <v>0.72399999999999998</v>
      </c>
      <c r="W19" s="358" t="s">
        <v>151</v>
      </c>
      <c r="X19" s="375">
        <v>0.54400000000000004</v>
      </c>
      <c r="Y19" s="358" t="s">
        <v>151</v>
      </c>
      <c r="Z19" s="375">
        <v>0.42899999999999999</v>
      </c>
      <c r="AA19" s="358" t="s">
        <v>151</v>
      </c>
      <c r="AB19" s="375">
        <v>1E-3</v>
      </c>
      <c r="AC19" s="358" t="s">
        <v>151</v>
      </c>
      <c r="AD19" s="375">
        <v>0</v>
      </c>
      <c r="AE19" s="358" t="s">
        <v>70</v>
      </c>
      <c r="AF19" s="375">
        <v>0</v>
      </c>
      <c r="AG19" s="358" t="s">
        <v>70</v>
      </c>
      <c r="AH19" s="375">
        <v>0</v>
      </c>
      <c r="AI19" s="358" t="s">
        <v>152</v>
      </c>
      <c r="AJ19" s="375">
        <v>0.17199999999999999</v>
      </c>
      <c r="AK19" s="358" t="s">
        <v>151</v>
      </c>
      <c r="AL19" s="375">
        <v>0</v>
      </c>
      <c r="AM19" s="358" t="s">
        <v>70</v>
      </c>
      <c r="AN19" s="375">
        <v>0.55200000000000005</v>
      </c>
      <c r="AO19" s="358" t="s">
        <v>151</v>
      </c>
      <c r="AP19" s="375">
        <v>0</v>
      </c>
      <c r="AQ19" s="358" t="s">
        <v>70</v>
      </c>
      <c r="AR19" s="375">
        <v>0</v>
      </c>
      <c r="AS19" s="358" t="s">
        <v>70</v>
      </c>
      <c r="AT19" s="375">
        <v>0</v>
      </c>
      <c r="AU19" s="358" t="s">
        <v>152</v>
      </c>
      <c r="AV19" s="595"/>
      <c r="AW19" s="248"/>
      <c r="AX19" s="595"/>
      <c r="AY19" s="248"/>
      <c r="AZ19" s="595"/>
      <c r="BA19" s="248"/>
      <c r="BB19" s="596"/>
      <c r="BC19" s="597"/>
      <c r="BD19" s="598">
        <f>F19+H19+J19+L19+N19+P19+R19+T19+V19+X19+Z19+AB19+AD19+AF19+AH19+AJ19+AL19+AN19+AP19+AR19+AT19+AV19+AX19+AZ19+BB19</f>
        <v>8.5279999999999987</v>
      </c>
      <c r="BE19" s="358" t="s">
        <v>151</v>
      </c>
      <c r="BF19" s="23"/>
      <c r="BG19" s="12"/>
      <c r="BH19" s="12"/>
      <c r="BI19" s="12"/>
      <c r="BJ19" s="12"/>
      <c r="BK19" s="784"/>
      <c r="BL19" s="12"/>
      <c r="BM19" s="12"/>
      <c r="BN19" s="12"/>
    </row>
    <row r="20" spans="1:66" s="1" customFormat="1">
      <c r="A20" s="599" t="s">
        <v>153</v>
      </c>
      <c r="B20" s="57" t="s">
        <v>154</v>
      </c>
      <c r="C20" s="554" t="s">
        <v>150</v>
      </c>
      <c r="D20" s="600" t="s">
        <v>47</v>
      </c>
      <c r="E20" s="12"/>
      <c r="F20" s="376">
        <v>0</v>
      </c>
      <c r="G20" s="354" t="s">
        <v>70</v>
      </c>
      <c r="H20" s="376">
        <v>0</v>
      </c>
      <c r="I20" s="354" t="s">
        <v>70</v>
      </c>
      <c r="J20" s="376">
        <v>0</v>
      </c>
      <c r="K20" s="354" t="s">
        <v>70</v>
      </c>
      <c r="L20" s="376">
        <v>0</v>
      </c>
      <c r="M20" s="354" t="s">
        <v>70</v>
      </c>
      <c r="N20" s="376">
        <v>0</v>
      </c>
      <c r="O20" s="354" t="s">
        <v>70</v>
      </c>
      <c r="P20" s="376">
        <v>0</v>
      </c>
      <c r="Q20" s="354" t="s">
        <v>70</v>
      </c>
      <c r="R20" s="376">
        <v>0</v>
      </c>
      <c r="S20" s="354" t="s">
        <v>70</v>
      </c>
      <c r="T20" s="376">
        <v>0</v>
      </c>
      <c r="U20" s="354" t="s">
        <v>70</v>
      </c>
      <c r="V20" s="376">
        <v>0</v>
      </c>
      <c r="W20" s="354" t="s">
        <v>70</v>
      </c>
      <c r="X20" s="376">
        <v>0</v>
      </c>
      <c r="Y20" s="354" t="s">
        <v>70</v>
      </c>
      <c r="Z20" s="376">
        <v>0</v>
      </c>
      <c r="AA20" s="354" t="s">
        <v>70</v>
      </c>
      <c r="AB20" s="376">
        <v>0</v>
      </c>
      <c r="AC20" s="354" t="s">
        <v>70</v>
      </c>
      <c r="AD20" s="376">
        <v>0</v>
      </c>
      <c r="AE20" s="354" t="s">
        <v>70</v>
      </c>
      <c r="AF20" s="376">
        <v>0</v>
      </c>
      <c r="AG20" s="354" t="s">
        <v>70</v>
      </c>
      <c r="AH20" s="376">
        <v>0</v>
      </c>
      <c r="AI20" s="354" t="s">
        <v>70</v>
      </c>
      <c r="AJ20" s="376">
        <v>0</v>
      </c>
      <c r="AK20" s="354" t="s">
        <v>70</v>
      </c>
      <c r="AL20" s="376">
        <v>0</v>
      </c>
      <c r="AM20" s="354" t="s">
        <v>70</v>
      </c>
      <c r="AN20" s="376">
        <v>0</v>
      </c>
      <c r="AO20" s="354" t="s">
        <v>70</v>
      </c>
      <c r="AP20" s="376">
        <v>0</v>
      </c>
      <c r="AQ20" s="354" t="s">
        <v>70</v>
      </c>
      <c r="AR20" s="376">
        <v>0</v>
      </c>
      <c r="AS20" s="354" t="s">
        <v>70</v>
      </c>
      <c r="AT20" s="376">
        <v>0</v>
      </c>
      <c r="AU20" s="354" t="s">
        <v>70</v>
      </c>
      <c r="AV20" s="601"/>
      <c r="AW20" s="250"/>
      <c r="AX20" s="601"/>
      <c r="AY20" s="250"/>
      <c r="AZ20" s="601"/>
      <c r="BA20" s="250"/>
      <c r="BB20" s="602"/>
      <c r="BC20" s="603"/>
      <c r="BD20" s="604">
        <f t="shared" ref="BD20:BD25" si="0">F20+H20+J20+L20+N20+P20+R20+T20+V20+X20+Z20+AB20+AD20+AF20+AH20+AJ20+AL20+AN20+AP20+AR20+AT20+AV20+AX20+AZ20+BB20</f>
        <v>0</v>
      </c>
      <c r="BE20" s="354" t="s">
        <v>70</v>
      </c>
      <c r="BF20" s="23"/>
      <c r="BG20" s="12"/>
      <c r="BH20" s="12"/>
      <c r="BI20" s="12"/>
      <c r="BJ20" s="12"/>
      <c r="BK20" s="784"/>
      <c r="BL20" s="12"/>
      <c r="BM20" s="12"/>
      <c r="BN20" s="12"/>
    </row>
    <row r="21" spans="1:66" s="1" customFormat="1">
      <c r="A21" s="599" t="s">
        <v>155</v>
      </c>
      <c r="B21" s="57" t="s">
        <v>156</v>
      </c>
      <c r="C21" s="554" t="s">
        <v>150</v>
      </c>
      <c r="D21" s="600" t="s">
        <v>47</v>
      </c>
      <c r="E21" s="12"/>
      <c r="F21" s="376">
        <v>1E-3</v>
      </c>
      <c r="G21" s="385" t="s">
        <v>157</v>
      </c>
      <c r="H21" s="376">
        <v>0</v>
      </c>
      <c r="I21" s="385" t="s">
        <v>70</v>
      </c>
      <c r="J21" s="376">
        <v>1.4E-2</v>
      </c>
      <c r="K21" s="385" t="s">
        <v>157</v>
      </c>
      <c r="L21" s="376">
        <v>0</v>
      </c>
      <c r="M21" s="385" t="s">
        <v>70</v>
      </c>
      <c r="N21" s="376">
        <v>0</v>
      </c>
      <c r="O21" s="385" t="s">
        <v>70</v>
      </c>
      <c r="P21" s="376">
        <v>0</v>
      </c>
      <c r="Q21" s="385" t="s">
        <v>70</v>
      </c>
      <c r="R21" s="376">
        <v>0</v>
      </c>
      <c r="S21" s="385" t="s">
        <v>70</v>
      </c>
      <c r="T21" s="376">
        <v>6.0000000000000001E-3</v>
      </c>
      <c r="U21" s="385" t="s">
        <v>157</v>
      </c>
      <c r="V21" s="376">
        <v>0.01</v>
      </c>
      <c r="W21" s="385" t="s">
        <v>157</v>
      </c>
      <c r="X21" s="376">
        <v>1.2999999999999999E-2</v>
      </c>
      <c r="Y21" s="385" t="s">
        <v>157</v>
      </c>
      <c r="Z21" s="376">
        <v>8.0000000000000002E-3</v>
      </c>
      <c r="AA21" s="385" t="s">
        <v>157</v>
      </c>
      <c r="AB21" s="376">
        <v>1E-3</v>
      </c>
      <c r="AC21" s="385" t="s">
        <v>157</v>
      </c>
      <c r="AD21" s="376">
        <v>0</v>
      </c>
      <c r="AE21" s="385" t="s">
        <v>70</v>
      </c>
      <c r="AF21" s="376">
        <v>0</v>
      </c>
      <c r="AG21" s="385" t="s">
        <v>70</v>
      </c>
      <c r="AH21" s="376">
        <v>0</v>
      </c>
      <c r="AI21" s="385" t="s">
        <v>70</v>
      </c>
      <c r="AJ21" s="376">
        <v>1E-3</v>
      </c>
      <c r="AK21" s="385" t="s">
        <v>157</v>
      </c>
      <c r="AL21" s="376">
        <v>0</v>
      </c>
      <c r="AM21" s="385" t="s">
        <v>70</v>
      </c>
      <c r="AN21" s="376">
        <v>0</v>
      </c>
      <c r="AO21" s="385" t="s">
        <v>70</v>
      </c>
      <c r="AP21" s="376">
        <v>0</v>
      </c>
      <c r="AQ21" s="385" t="s">
        <v>70</v>
      </c>
      <c r="AR21" s="376">
        <v>0</v>
      </c>
      <c r="AS21" s="385" t="s">
        <v>70</v>
      </c>
      <c r="AT21" s="376">
        <v>0</v>
      </c>
      <c r="AU21" s="385" t="s">
        <v>70</v>
      </c>
      <c r="AV21" s="601"/>
      <c r="AW21" s="250"/>
      <c r="AX21" s="601"/>
      <c r="AY21" s="250"/>
      <c r="AZ21" s="601"/>
      <c r="BA21" s="250"/>
      <c r="BB21" s="602"/>
      <c r="BC21" s="603"/>
      <c r="BD21" s="604">
        <f t="shared" si="0"/>
        <v>5.3999999999999999E-2</v>
      </c>
      <c r="BE21" s="354" t="s">
        <v>157</v>
      </c>
      <c r="BF21" s="23"/>
      <c r="BG21" s="12"/>
      <c r="BH21" s="12"/>
      <c r="BI21" s="12"/>
      <c r="BJ21" s="12"/>
      <c r="BK21" s="784"/>
      <c r="BL21" s="12"/>
      <c r="BM21" s="12"/>
      <c r="BN21" s="12"/>
    </row>
    <row r="22" spans="1:66" s="1" customFormat="1">
      <c r="A22" s="599" t="s">
        <v>158</v>
      </c>
      <c r="B22" s="57" t="s">
        <v>159</v>
      </c>
      <c r="C22" s="554" t="s">
        <v>150</v>
      </c>
      <c r="D22" s="600" t="s">
        <v>160</v>
      </c>
      <c r="E22" s="12"/>
      <c r="F22" s="604">
        <f>F19+F20+F21</f>
        <v>2.5000000000000001E-2</v>
      </c>
      <c r="G22" s="354" t="s">
        <v>151</v>
      </c>
      <c r="H22" s="604">
        <f>H19+H20+H21</f>
        <v>0.13</v>
      </c>
      <c r="I22" s="354" t="s">
        <v>151</v>
      </c>
      <c r="J22" s="604">
        <f>J19+J20+J21</f>
        <v>2.7169999999999996</v>
      </c>
      <c r="K22" s="354"/>
      <c r="L22" s="604">
        <f>L19+L20+L21</f>
        <v>1.9750000000000001</v>
      </c>
      <c r="M22" s="354" t="s">
        <v>151</v>
      </c>
      <c r="N22" s="604">
        <f>N19+N20+N21</f>
        <v>8.0000000000000002E-3</v>
      </c>
      <c r="O22" s="354" t="s">
        <v>151</v>
      </c>
      <c r="P22" s="604">
        <f>P19+P20+P21</f>
        <v>6.3E-2</v>
      </c>
      <c r="Q22" s="354" t="s">
        <v>151</v>
      </c>
      <c r="R22" s="604">
        <f>R19+R20+R21</f>
        <v>3.1E-2</v>
      </c>
      <c r="S22" s="354" t="s">
        <v>151</v>
      </c>
      <c r="T22" s="604">
        <f>T19+T20+T21</f>
        <v>1.1779999999999999</v>
      </c>
      <c r="U22" s="354" t="s">
        <v>151</v>
      </c>
      <c r="V22" s="604">
        <f>V19+V20+V21</f>
        <v>0.73399999999999999</v>
      </c>
      <c r="W22" s="354" t="s">
        <v>151</v>
      </c>
      <c r="X22" s="604">
        <f>X19+X20+X21</f>
        <v>0.55700000000000005</v>
      </c>
      <c r="Y22" s="354" t="s">
        <v>151</v>
      </c>
      <c r="Z22" s="604">
        <f>Z19+Z20+Z21</f>
        <v>0.437</v>
      </c>
      <c r="AA22" s="354" t="s">
        <v>151</v>
      </c>
      <c r="AB22" s="604">
        <f>AB19+AB20+AB21</f>
        <v>2E-3</v>
      </c>
      <c r="AC22" s="354" t="s">
        <v>151</v>
      </c>
      <c r="AD22" s="604">
        <f>AD19+AD20+AD21</f>
        <v>0</v>
      </c>
      <c r="AE22" s="354" t="s">
        <v>70</v>
      </c>
      <c r="AF22" s="604">
        <f>AF19+AF20+AF21</f>
        <v>0</v>
      </c>
      <c r="AG22" s="354" t="s">
        <v>70</v>
      </c>
      <c r="AH22" s="604">
        <f>AH19+AH20+AH21</f>
        <v>0</v>
      </c>
      <c r="AI22" s="354" t="s">
        <v>152</v>
      </c>
      <c r="AJ22" s="604">
        <f>AJ19+AJ20+AJ21</f>
        <v>0.17299999999999999</v>
      </c>
      <c r="AK22" s="354" t="s">
        <v>151</v>
      </c>
      <c r="AL22" s="604">
        <f>AL19+AL20+AL21</f>
        <v>0</v>
      </c>
      <c r="AM22" s="354" t="s">
        <v>70</v>
      </c>
      <c r="AN22" s="604">
        <f>AN19+AN20+AN21</f>
        <v>0.55200000000000005</v>
      </c>
      <c r="AO22" s="354" t="s">
        <v>151</v>
      </c>
      <c r="AP22" s="604">
        <f>AP19+AP20+AP21</f>
        <v>0</v>
      </c>
      <c r="AQ22" s="354" t="s">
        <v>70</v>
      </c>
      <c r="AR22" s="604">
        <f>AR19+AR20+AR21</f>
        <v>0</v>
      </c>
      <c r="AS22" s="354" t="s">
        <v>70</v>
      </c>
      <c r="AT22" s="604">
        <f>AT19+AT20+AT21</f>
        <v>0</v>
      </c>
      <c r="AU22" s="354" t="s">
        <v>152</v>
      </c>
      <c r="AV22" s="604">
        <f>AV19+AV20+AV21</f>
        <v>0</v>
      </c>
      <c r="AW22" s="250"/>
      <c r="AX22" s="604">
        <f>AX19+AX20+AX21</f>
        <v>0</v>
      </c>
      <c r="AY22" s="250"/>
      <c r="AZ22" s="604">
        <f>AZ19+AZ20+AZ21</f>
        <v>0</v>
      </c>
      <c r="BA22" s="250"/>
      <c r="BB22" s="604">
        <f>BB19+BB20+BB21</f>
        <v>0</v>
      </c>
      <c r="BC22" s="603"/>
      <c r="BD22" s="604">
        <f t="shared" si="0"/>
        <v>8.581999999999999</v>
      </c>
      <c r="BE22" s="354" t="s">
        <v>151</v>
      </c>
      <c r="BF22" s="23"/>
      <c r="BG22" s="12"/>
      <c r="BH22" s="12"/>
      <c r="BI22" s="12"/>
      <c r="BJ22" s="12"/>
      <c r="BK22" s="784"/>
      <c r="BL22" s="12"/>
      <c r="BM22" s="12"/>
      <c r="BN22" s="12"/>
    </row>
    <row r="23" spans="1:66" s="1" customFormat="1">
      <c r="A23" s="605" t="s">
        <v>161</v>
      </c>
      <c r="B23" s="57" t="s">
        <v>162</v>
      </c>
      <c r="C23" s="554" t="s">
        <v>150</v>
      </c>
      <c r="D23" s="606" t="s">
        <v>47</v>
      </c>
      <c r="E23" s="12"/>
      <c r="F23" s="376">
        <v>0</v>
      </c>
      <c r="G23" s="385" t="s">
        <v>163</v>
      </c>
      <c r="H23" s="376">
        <v>3.5000000000000003E-2</v>
      </c>
      <c r="I23" s="385" t="s">
        <v>164</v>
      </c>
      <c r="J23" s="376">
        <v>5.2999999999999999E-2</v>
      </c>
      <c r="K23" s="385" t="s">
        <v>164</v>
      </c>
      <c r="L23" s="376">
        <v>0.13100000000000001</v>
      </c>
      <c r="M23" s="385" t="s">
        <v>164</v>
      </c>
      <c r="N23" s="376">
        <v>0</v>
      </c>
      <c r="O23" s="385" t="s">
        <v>163</v>
      </c>
      <c r="P23" s="376">
        <v>1E-3</v>
      </c>
      <c r="Q23" s="385" t="s">
        <v>163</v>
      </c>
      <c r="R23" s="376">
        <v>0</v>
      </c>
      <c r="S23" s="385" t="s">
        <v>163</v>
      </c>
      <c r="T23" s="376">
        <v>0.02</v>
      </c>
      <c r="U23" s="385" t="s">
        <v>164</v>
      </c>
      <c r="V23" s="376">
        <v>8.9999999999999993E-3</v>
      </c>
      <c r="W23" s="385" t="s">
        <v>164</v>
      </c>
      <c r="X23" s="376">
        <v>8.0000000000000002E-3</v>
      </c>
      <c r="Y23" s="385" t="s">
        <v>164</v>
      </c>
      <c r="Z23" s="376">
        <v>5.0000000000000001E-3</v>
      </c>
      <c r="AA23" s="385" t="s">
        <v>164</v>
      </c>
      <c r="AB23" s="376">
        <v>0</v>
      </c>
      <c r="AC23" s="385" t="s">
        <v>163</v>
      </c>
      <c r="AD23" s="376">
        <v>0</v>
      </c>
      <c r="AE23" s="385" t="s">
        <v>70</v>
      </c>
      <c r="AF23" s="376">
        <v>0</v>
      </c>
      <c r="AG23" s="385" t="s">
        <v>70</v>
      </c>
      <c r="AH23" s="376">
        <v>0</v>
      </c>
      <c r="AI23" s="385" t="s">
        <v>163</v>
      </c>
      <c r="AJ23" s="376">
        <v>5.0000000000000001E-3</v>
      </c>
      <c r="AK23" s="385" t="s">
        <v>164</v>
      </c>
      <c r="AL23" s="376">
        <v>0</v>
      </c>
      <c r="AM23" s="385" t="s">
        <v>70</v>
      </c>
      <c r="AN23" s="376">
        <v>1.2999999999999999E-2</v>
      </c>
      <c r="AO23" s="385" t="s">
        <v>164</v>
      </c>
      <c r="AP23" s="376">
        <v>0</v>
      </c>
      <c r="AQ23" s="385" t="s">
        <v>70</v>
      </c>
      <c r="AR23" s="376">
        <v>0</v>
      </c>
      <c r="AS23" s="385" t="s">
        <v>70</v>
      </c>
      <c r="AT23" s="376">
        <v>0</v>
      </c>
      <c r="AU23" s="385" t="s">
        <v>163</v>
      </c>
      <c r="AV23" s="607"/>
      <c r="AW23" s="251"/>
      <c r="AX23" s="607"/>
      <c r="AY23" s="251"/>
      <c r="AZ23" s="607"/>
      <c r="BA23" s="251"/>
      <c r="BB23" s="608"/>
      <c r="BC23" s="609"/>
      <c r="BD23" s="610">
        <f t="shared" si="0"/>
        <v>0.28000000000000003</v>
      </c>
      <c r="BE23" s="360" t="s">
        <v>164</v>
      </c>
      <c r="BF23" s="23"/>
      <c r="BG23" s="12"/>
      <c r="BH23" s="12"/>
      <c r="BI23" s="12"/>
      <c r="BJ23" s="12"/>
      <c r="BK23" s="784"/>
      <c r="BL23" s="12"/>
      <c r="BM23" s="12"/>
      <c r="BN23" s="12"/>
    </row>
    <row r="24" spans="1:66" s="1" customFormat="1">
      <c r="A24" s="605" t="s">
        <v>165</v>
      </c>
      <c r="B24" s="57" t="s">
        <v>166</v>
      </c>
      <c r="C24" s="554" t="s">
        <v>150</v>
      </c>
      <c r="D24" s="606" t="s">
        <v>47</v>
      </c>
      <c r="E24" s="12"/>
      <c r="F24" s="376">
        <v>0</v>
      </c>
      <c r="G24" s="354" t="s">
        <v>70</v>
      </c>
      <c r="H24" s="376">
        <v>0</v>
      </c>
      <c r="I24" s="354" t="s">
        <v>70</v>
      </c>
      <c r="J24" s="376">
        <v>0</v>
      </c>
      <c r="K24" s="354" t="s">
        <v>70</v>
      </c>
      <c r="L24" s="376">
        <v>0</v>
      </c>
      <c r="M24" s="354" t="s">
        <v>70</v>
      </c>
      <c r="N24" s="376">
        <v>0</v>
      </c>
      <c r="O24" s="354" t="s">
        <v>70</v>
      </c>
      <c r="P24" s="376">
        <v>0</v>
      </c>
      <c r="Q24" s="354" t="s">
        <v>70</v>
      </c>
      <c r="R24" s="376">
        <v>0</v>
      </c>
      <c r="S24" s="354" t="s">
        <v>70</v>
      </c>
      <c r="T24" s="376">
        <v>0</v>
      </c>
      <c r="U24" s="354" t="s">
        <v>70</v>
      </c>
      <c r="V24" s="376">
        <v>0</v>
      </c>
      <c r="W24" s="354" t="s">
        <v>70</v>
      </c>
      <c r="X24" s="376">
        <v>0</v>
      </c>
      <c r="Y24" s="354" t="s">
        <v>70</v>
      </c>
      <c r="Z24" s="376">
        <v>0</v>
      </c>
      <c r="AA24" s="354" t="s">
        <v>70</v>
      </c>
      <c r="AB24" s="376">
        <v>0</v>
      </c>
      <c r="AC24" s="354" t="s">
        <v>70</v>
      </c>
      <c r="AD24" s="376">
        <v>0</v>
      </c>
      <c r="AE24" s="354" t="s">
        <v>70</v>
      </c>
      <c r="AF24" s="376">
        <v>0</v>
      </c>
      <c r="AG24" s="354" t="s">
        <v>70</v>
      </c>
      <c r="AH24" s="376">
        <v>0</v>
      </c>
      <c r="AI24" s="354" t="s">
        <v>70</v>
      </c>
      <c r="AJ24" s="376">
        <v>0</v>
      </c>
      <c r="AK24" s="354" t="s">
        <v>70</v>
      </c>
      <c r="AL24" s="376">
        <v>0</v>
      </c>
      <c r="AM24" s="354" t="s">
        <v>70</v>
      </c>
      <c r="AN24" s="376">
        <v>0</v>
      </c>
      <c r="AO24" s="354" t="s">
        <v>70</v>
      </c>
      <c r="AP24" s="376">
        <v>0</v>
      </c>
      <c r="AQ24" s="354" t="s">
        <v>70</v>
      </c>
      <c r="AR24" s="376">
        <v>0</v>
      </c>
      <c r="AS24" s="354" t="s">
        <v>70</v>
      </c>
      <c r="AT24" s="376">
        <v>0</v>
      </c>
      <c r="AU24" s="354" t="s">
        <v>167</v>
      </c>
      <c r="AV24" s="607"/>
      <c r="AW24" s="251"/>
      <c r="AX24" s="607"/>
      <c r="AY24" s="251"/>
      <c r="AZ24" s="607"/>
      <c r="BA24" s="251"/>
      <c r="BB24" s="608"/>
      <c r="BC24" s="609"/>
      <c r="BD24" s="610">
        <f t="shared" si="0"/>
        <v>0</v>
      </c>
      <c r="BE24" s="354" t="s">
        <v>167</v>
      </c>
      <c r="BF24" s="23"/>
      <c r="BG24" s="12"/>
      <c r="BH24" s="12"/>
      <c r="BI24" s="12"/>
      <c r="BJ24" s="12"/>
      <c r="BK24" s="784"/>
      <c r="BL24" s="12"/>
      <c r="BM24" s="12"/>
      <c r="BN24" s="12"/>
    </row>
    <row r="25" spans="1:66" s="1" customFormat="1" ht="13" thickBot="1">
      <c r="A25" s="611" t="s">
        <v>168</v>
      </c>
      <c r="B25" s="102" t="s">
        <v>169</v>
      </c>
      <c r="C25" s="541" t="s">
        <v>150</v>
      </c>
      <c r="D25" s="612" t="s">
        <v>160</v>
      </c>
      <c r="E25" s="12"/>
      <c r="F25" s="613">
        <f>F22+F23+F24</f>
        <v>2.5000000000000001E-2</v>
      </c>
      <c r="G25" s="355" t="s">
        <v>151</v>
      </c>
      <c r="H25" s="613">
        <f>H22+H23+H24</f>
        <v>0.16500000000000001</v>
      </c>
      <c r="I25" s="355" t="s">
        <v>151</v>
      </c>
      <c r="J25" s="613">
        <f>J22+J23+J24</f>
        <v>2.7699999999999996</v>
      </c>
      <c r="K25" s="355" t="s">
        <v>151</v>
      </c>
      <c r="L25" s="613">
        <f>L22+L23+L24</f>
        <v>2.1059999999999999</v>
      </c>
      <c r="M25" s="355" t="s">
        <v>151</v>
      </c>
      <c r="N25" s="613">
        <f>N22+N23+N24</f>
        <v>8.0000000000000002E-3</v>
      </c>
      <c r="O25" s="355" t="s">
        <v>151</v>
      </c>
      <c r="P25" s="613">
        <f>P22+P23+P24</f>
        <v>6.4000000000000001E-2</v>
      </c>
      <c r="Q25" s="355" t="s">
        <v>151</v>
      </c>
      <c r="R25" s="613">
        <f>R22+R23+R24</f>
        <v>3.1E-2</v>
      </c>
      <c r="S25" s="355" t="s">
        <v>151</v>
      </c>
      <c r="T25" s="613">
        <f>T22+T23+T24</f>
        <v>1.198</v>
      </c>
      <c r="U25" s="355" t="s">
        <v>151</v>
      </c>
      <c r="V25" s="613">
        <f>V22+V23+V24</f>
        <v>0.74299999999999999</v>
      </c>
      <c r="W25" s="355" t="s">
        <v>151</v>
      </c>
      <c r="X25" s="613">
        <f>X22+X23+X24</f>
        <v>0.56500000000000006</v>
      </c>
      <c r="Y25" s="355" t="s">
        <v>151</v>
      </c>
      <c r="Z25" s="613">
        <f>Z22+Z23+Z24</f>
        <v>0.442</v>
      </c>
      <c r="AA25" s="355" t="s">
        <v>151</v>
      </c>
      <c r="AB25" s="613">
        <f>AB22+AB23+AB24</f>
        <v>2E-3</v>
      </c>
      <c r="AC25" s="355" t="s">
        <v>151</v>
      </c>
      <c r="AD25" s="613">
        <f>AD22+AD23+AD24</f>
        <v>0</v>
      </c>
      <c r="AE25" s="355" t="s">
        <v>70</v>
      </c>
      <c r="AF25" s="613">
        <f>AF22+AF23+AF24</f>
        <v>0</v>
      </c>
      <c r="AG25" s="355" t="s">
        <v>70</v>
      </c>
      <c r="AH25" s="613">
        <f>AH22+AH23+AH24</f>
        <v>0</v>
      </c>
      <c r="AI25" s="355" t="s">
        <v>152</v>
      </c>
      <c r="AJ25" s="613">
        <f>AJ22+AJ23+AJ24</f>
        <v>0.17799999999999999</v>
      </c>
      <c r="AK25" s="355" t="s">
        <v>151</v>
      </c>
      <c r="AL25" s="613">
        <f>AL22+AL23+AL24</f>
        <v>0</v>
      </c>
      <c r="AM25" s="355" t="s">
        <v>70</v>
      </c>
      <c r="AN25" s="613">
        <f>AN22+AN23+AN24</f>
        <v>0.56500000000000006</v>
      </c>
      <c r="AO25" s="355" t="s">
        <v>151</v>
      </c>
      <c r="AP25" s="613">
        <f>AP22+AP23+AP24</f>
        <v>0</v>
      </c>
      <c r="AQ25" s="355" t="s">
        <v>70</v>
      </c>
      <c r="AR25" s="613">
        <f>AR22+AR23+AR24</f>
        <v>0</v>
      </c>
      <c r="AS25" s="355" t="s">
        <v>70</v>
      </c>
      <c r="AT25" s="613">
        <f>AT22+AT23+AT24</f>
        <v>0</v>
      </c>
      <c r="AU25" s="355" t="s">
        <v>152</v>
      </c>
      <c r="AV25" s="613">
        <f>AV22+AV23+AV24</f>
        <v>0</v>
      </c>
      <c r="AW25" s="567"/>
      <c r="AX25" s="613">
        <f>AX22+AX23+AX24</f>
        <v>0</v>
      </c>
      <c r="AY25" s="567"/>
      <c r="AZ25" s="613">
        <f>AZ22+AZ23+AZ24</f>
        <v>0</v>
      </c>
      <c r="BA25" s="567"/>
      <c r="BB25" s="613">
        <f>BB22+BB23+BB24</f>
        <v>0</v>
      </c>
      <c r="BC25" s="614"/>
      <c r="BD25" s="613">
        <f t="shared" si="0"/>
        <v>8.8620000000000001</v>
      </c>
      <c r="BE25" s="355" t="s">
        <v>151</v>
      </c>
      <c r="BF25" s="23"/>
      <c r="BG25" s="12"/>
      <c r="BH25" s="12"/>
      <c r="BI25" s="12"/>
      <c r="BJ25" s="12"/>
      <c r="BK25" s="784"/>
      <c r="BL25" s="12"/>
      <c r="BM25" s="12"/>
      <c r="BN25" s="12"/>
    </row>
    <row r="26" spans="1:66" s="1" customFormat="1" ht="13" thickBot="1">
      <c r="A26" s="568"/>
      <c r="B26" s="12"/>
      <c r="C26" s="11"/>
      <c r="D26" s="11"/>
      <c r="E26" s="11"/>
      <c r="F26" s="12"/>
      <c r="G26" s="386"/>
      <c r="H26" s="12"/>
      <c r="I26" s="386"/>
      <c r="J26" s="12"/>
      <c r="K26" s="386"/>
      <c r="L26" s="12"/>
      <c r="M26" s="386"/>
      <c r="N26" s="12"/>
      <c r="O26" s="386"/>
      <c r="P26" s="12"/>
      <c r="Q26" s="386"/>
      <c r="R26" s="12"/>
      <c r="S26" s="386"/>
      <c r="T26" s="12"/>
      <c r="U26" s="386"/>
      <c r="V26" s="12"/>
      <c r="W26" s="386"/>
      <c r="X26" s="12"/>
      <c r="Y26" s="386"/>
      <c r="Z26" s="12"/>
      <c r="AA26" s="386"/>
      <c r="AB26" s="12"/>
      <c r="AC26" s="386"/>
      <c r="AD26" s="12"/>
      <c r="AE26" s="386"/>
      <c r="AF26" s="12"/>
      <c r="AG26" s="386"/>
      <c r="AH26" s="12"/>
      <c r="AI26" s="386"/>
      <c r="AJ26" s="12"/>
      <c r="AK26" s="386"/>
      <c r="AL26" s="12"/>
      <c r="AM26" s="386"/>
      <c r="AN26" s="12"/>
      <c r="AO26" s="386"/>
      <c r="AP26" s="12"/>
      <c r="AQ26" s="386"/>
      <c r="AR26" s="12"/>
      <c r="AS26" s="386"/>
      <c r="AT26" s="12"/>
      <c r="AU26" s="386"/>
      <c r="AV26" s="12"/>
      <c r="AW26" s="12"/>
      <c r="AX26" s="12"/>
      <c r="AY26" s="12"/>
      <c r="AZ26" s="12"/>
      <c r="BA26" s="12"/>
      <c r="BB26" s="12"/>
      <c r="BC26" s="12"/>
      <c r="BD26" s="12"/>
      <c r="BE26" s="386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 ht="18.5" thickBot="1">
      <c r="A27" s="13"/>
      <c r="B27" s="27" t="s">
        <v>170</v>
      </c>
      <c r="C27" s="51" t="s">
        <v>21</v>
      </c>
      <c r="D27" s="16"/>
      <c r="E27" s="12"/>
      <c r="F27" s="12"/>
      <c r="G27" s="327"/>
      <c r="H27" s="12"/>
      <c r="I27" s="327"/>
      <c r="J27" s="12"/>
      <c r="K27" s="327"/>
      <c r="L27" s="12"/>
      <c r="M27" s="327"/>
      <c r="N27" s="12"/>
      <c r="O27" s="327"/>
      <c r="P27" s="12"/>
      <c r="Q27" s="327"/>
      <c r="R27" s="12"/>
      <c r="S27" s="327"/>
      <c r="T27" s="12"/>
      <c r="U27" s="327"/>
      <c r="V27" s="12"/>
      <c r="W27" s="327"/>
      <c r="X27" s="12"/>
      <c r="Y27" s="327"/>
      <c r="Z27" s="12"/>
      <c r="AA27" s="327"/>
      <c r="AB27" s="12"/>
      <c r="AC27" s="327"/>
      <c r="AD27" s="12"/>
      <c r="AE27" s="327"/>
      <c r="AF27" s="12"/>
      <c r="AG27" s="327"/>
      <c r="AH27" s="12"/>
      <c r="AI27" s="327"/>
      <c r="AJ27" s="12"/>
      <c r="AK27" s="327"/>
      <c r="AL27" s="12"/>
      <c r="AM27" s="327"/>
      <c r="AN27" s="12"/>
      <c r="AO27" s="327"/>
      <c r="AP27" s="12"/>
      <c r="AQ27" s="327"/>
      <c r="AR27" s="12"/>
      <c r="AS27" s="327"/>
      <c r="AT27" s="12"/>
      <c r="AU27" s="327"/>
      <c r="AV27" s="12"/>
      <c r="AW27" s="12"/>
      <c r="AX27" s="12"/>
      <c r="AY27" s="12"/>
      <c r="AZ27" s="12"/>
      <c r="BA27" s="12"/>
      <c r="BB27" s="12"/>
      <c r="BC27" s="12"/>
      <c r="BE27" s="327"/>
    </row>
    <row r="28" spans="1:66" s="1" customFormat="1">
      <c r="A28" s="592" t="s">
        <v>171</v>
      </c>
      <c r="B28" s="103" t="s">
        <v>149</v>
      </c>
      <c r="C28" s="593" t="s">
        <v>150</v>
      </c>
      <c r="D28" s="594" t="s">
        <v>47</v>
      </c>
      <c r="E28" s="12" t="s">
        <v>21</v>
      </c>
      <c r="F28" s="418">
        <v>0.39100000000000001</v>
      </c>
      <c r="G28" s="424" t="s">
        <v>151</v>
      </c>
      <c r="H28" s="418">
        <v>0.85199999999999998</v>
      </c>
      <c r="I28" s="424" t="s">
        <v>151</v>
      </c>
      <c r="J28" s="418">
        <v>2.206</v>
      </c>
      <c r="K28" s="419" t="s">
        <v>151</v>
      </c>
      <c r="L28" s="418">
        <v>1.627</v>
      </c>
      <c r="M28" s="419" t="s">
        <v>151</v>
      </c>
      <c r="N28" s="418">
        <v>1.0680000000000001</v>
      </c>
      <c r="O28" s="419" t="s">
        <v>151</v>
      </c>
      <c r="P28" s="418">
        <v>0.70399999999999996</v>
      </c>
      <c r="Q28" s="419" t="s">
        <v>151</v>
      </c>
      <c r="R28" s="418">
        <v>0.81200000000000006</v>
      </c>
      <c r="S28" s="419" t="s">
        <v>151</v>
      </c>
      <c r="T28" s="418">
        <v>0.70199999999999996</v>
      </c>
      <c r="U28" s="419" t="s">
        <v>151</v>
      </c>
      <c r="V28" s="418">
        <v>0.54700000000000004</v>
      </c>
      <c r="W28" s="419" t="s">
        <v>151</v>
      </c>
      <c r="X28" s="418">
        <v>0.82599999999999996</v>
      </c>
      <c r="Y28" s="419" t="s">
        <v>151</v>
      </c>
      <c r="Z28" s="418">
        <v>11.544</v>
      </c>
      <c r="AA28" s="419" t="s">
        <v>151</v>
      </c>
      <c r="AB28" s="418">
        <v>1.494</v>
      </c>
      <c r="AC28" s="419" t="s">
        <v>151</v>
      </c>
      <c r="AD28" s="418">
        <v>0.78200000000000003</v>
      </c>
      <c r="AE28" s="419" t="s">
        <v>151</v>
      </c>
      <c r="AF28" s="418">
        <v>0.39300000000000002</v>
      </c>
      <c r="AG28" s="419" t="s">
        <v>151</v>
      </c>
      <c r="AH28" s="418">
        <v>0.54700000000000004</v>
      </c>
      <c r="AI28" s="419" t="s">
        <v>151</v>
      </c>
      <c r="AJ28" s="418">
        <v>7.88</v>
      </c>
      <c r="AK28" s="419" t="s">
        <v>151</v>
      </c>
      <c r="AL28" s="418">
        <v>3.3239999999999998</v>
      </c>
      <c r="AM28" s="419" t="s">
        <v>151</v>
      </c>
      <c r="AN28" s="418">
        <v>0</v>
      </c>
      <c r="AO28" s="419" t="s">
        <v>70</v>
      </c>
      <c r="AP28" s="418">
        <v>2.58</v>
      </c>
      <c r="AQ28" s="419" t="s">
        <v>151</v>
      </c>
      <c r="AR28" s="418">
        <v>1.5940000000000001</v>
      </c>
      <c r="AS28" s="419" t="s">
        <v>151</v>
      </c>
      <c r="AT28" s="418">
        <v>1.41</v>
      </c>
      <c r="AU28" s="424" t="s">
        <v>151</v>
      </c>
      <c r="AV28" s="1135"/>
      <c r="AW28" s="584"/>
      <c r="AX28" s="596"/>
      <c r="AY28" s="248"/>
      <c r="AZ28" s="595"/>
      <c r="BA28" s="248"/>
      <c r="BB28" s="596"/>
      <c r="BC28" s="551"/>
      <c r="BD28" s="1164">
        <f t="shared" ref="BD28:BD35" si="1">F28+H28+J28+L28+N28+P28+R28+T28+V28+X28+Z28+AB28+AD28+AF28+AH28+AJ28+AL28+AN28+AP28+AR28+AT28+AV28+AX28+AZ28+BB28</f>
        <v>41.283000000000001</v>
      </c>
      <c r="BE28" s="348" t="s">
        <v>151</v>
      </c>
      <c r="BF28" s="23"/>
      <c r="BG28" s="12"/>
      <c r="BH28" s="12"/>
      <c r="BI28" s="12"/>
      <c r="BJ28" s="12"/>
      <c r="BK28" s="784"/>
      <c r="BL28" s="12"/>
      <c r="BM28" s="12"/>
      <c r="BN28" s="12"/>
    </row>
    <row r="29" spans="1:66" s="1" customFormat="1">
      <c r="A29" s="599" t="s">
        <v>172</v>
      </c>
      <c r="B29" s="57" t="s">
        <v>154</v>
      </c>
      <c r="C29" s="554" t="s">
        <v>150</v>
      </c>
      <c r="D29" s="600" t="s">
        <v>47</v>
      </c>
      <c r="E29" s="12"/>
      <c r="F29" s="420">
        <v>5.3999999999999999E-2</v>
      </c>
      <c r="G29" s="425" t="s">
        <v>51</v>
      </c>
      <c r="H29" s="420">
        <v>0.15</v>
      </c>
      <c r="I29" s="425" t="s">
        <v>51</v>
      </c>
      <c r="J29" s="420">
        <v>0.11899999999999999</v>
      </c>
      <c r="K29" s="389" t="s">
        <v>51</v>
      </c>
      <c r="L29" s="420">
        <v>0.309</v>
      </c>
      <c r="M29" s="389" t="s">
        <v>51</v>
      </c>
      <c r="N29" s="420">
        <v>0.154</v>
      </c>
      <c r="O29" s="389" t="s">
        <v>51</v>
      </c>
      <c r="P29" s="420">
        <v>6.3E-2</v>
      </c>
      <c r="Q29" s="389" t="s">
        <v>51</v>
      </c>
      <c r="R29" s="420">
        <v>8.2000000000000003E-2</v>
      </c>
      <c r="S29" s="389" t="s">
        <v>51</v>
      </c>
      <c r="T29" s="420">
        <v>2.8000000000000001E-2</v>
      </c>
      <c r="U29" s="389" t="s">
        <v>51</v>
      </c>
      <c r="V29" s="420">
        <v>3.2000000000000001E-2</v>
      </c>
      <c r="W29" s="389" t="s">
        <v>51</v>
      </c>
      <c r="X29" s="420">
        <v>5.7000000000000002E-2</v>
      </c>
      <c r="Y29" s="389" t="s">
        <v>51</v>
      </c>
      <c r="Z29" s="420">
        <v>1.0589999999999999</v>
      </c>
      <c r="AA29" s="389" t="s">
        <v>51</v>
      </c>
      <c r="AB29" s="420">
        <v>9.9000000000000005E-2</v>
      </c>
      <c r="AC29" s="389" t="s">
        <v>51</v>
      </c>
      <c r="AD29" s="420">
        <v>0.13500000000000001</v>
      </c>
      <c r="AE29" s="389" t="s">
        <v>51</v>
      </c>
      <c r="AF29" s="420">
        <v>7.4999999999999997E-2</v>
      </c>
      <c r="AG29" s="389" t="s">
        <v>51</v>
      </c>
      <c r="AH29" s="420">
        <v>4.7E-2</v>
      </c>
      <c r="AI29" s="389" t="s">
        <v>51</v>
      </c>
      <c r="AJ29" s="420">
        <v>0.17199999999999999</v>
      </c>
      <c r="AK29" s="389" t="s">
        <v>51</v>
      </c>
      <c r="AL29" s="420">
        <v>0.61899999999999999</v>
      </c>
      <c r="AM29" s="389" t="s">
        <v>51</v>
      </c>
      <c r="AN29" s="420">
        <v>0</v>
      </c>
      <c r="AO29" s="389" t="s">
        <v>70</v>
      </c>
      <c r="AP29" s="420">
        <v>0.25</v>
      </c>
      <c r="AQ29" s="389" t="s">
        <v>51</v>
      </c>
      <c r="AR29" s="420">
        <v>0.22500000000000001</v>
      </c>
      <c r="AS29" s="389" t="s">
        <v>51</v>
      </c>
      <c r="AT29" s="420">
        <v>9.2999999999999999E-2</v>
      </c>
      <c r="AU29" s="425" t="s">
        <v>51</v>
      </c>
      <c r="AV29" s="632"/>
      <c r="AW29" s="252"/>
      <c r="AX29" s="602"/>
      <c r="AY29" s="250"/>
      <c r="AZ29" s="601"/>
      <c r="BA29" s="250"/>
      <c r="BB29" s="602"/>
      <c r="BC29" s="558"/>
      <c r="BD29" s="1058">
        <f t="shared" si="1"/>
        <v>3.8220000000000005</v>
      </c>
      <c r="BE29" s="340" t="s">
        <v>51</v>
      </c>
      <c r="BF29" s="23"/>
      <c r="BG29" s="12"/>
      <c r="BH29" s="12"/>
      <c r="BI29" s="12"/>
      <c r="BJ29" s="12"/>
      <c r="BK29" s="784"/>
      <c r="BL29" s="12"/>
      <c r="BM29" s="12"/>
      <c r="BN29" s="12"/>
    </row>
    <row r="30" spans="1:66" s="1" customFormat="1">
      <c r="A30" s="599" t="s">
        <v>173</v>
      </c>
      <c r="B30" s="57" t="s">
        <v>156</v>
      </c>
      <c r="C30" s="554" t="s">
        <v>150</v>
      </c>
      <c r="D30" s="600" t="s">
        <v>47</v>
      </c>
      <c r="E30" s="12"/>
      <c r="F30" s="420">
        <v>3.1E-2</v>
      </c>
      <c r="G30" s="426" t="s">
        <v>157</v>
      </c>
      <c r="H30" s="420">
        <v>8.5999999999999993E-2</v>
      </c>
      <c r="I30" s="426" t="s">
        <v>157</v>
      </c>
      <c r="J30" s="420">
        <v>0.12</v>
      </c>
      <c r="K30" s="421" t="s">
        <v>157</v>
      </c>
      <c r="L30" s="420">
        <v>0.18099999999999999</v>
      </c>
      <c r="M30" s="421" t="s">
        <v>157</v>
      </c>
      <c r="N30" s="420">
        <v>4.7E-2</v>
      </c>
      <c r="O30" s="421" t="s">
        <v>157</v>
      </c>
      <c r="P30" s="420">
        <v>2.8000000000000001E-2</v>
      </c>
      <c r="Q30" s="421" t="s">
        <v>157</v>
      </c>
      <c r="R30" s="420">
        <v>2.9000000000000001E-2</v>
      </c>
      <c r="S30" s="421" t="s">
        <v>157</v>
      </c>
      <c r="T30" s="420">
        <v>5.0999999999999997E-2</v>
      </c>
      <c r="U30" s="421" t="s">
        <v>157</v>
      </c>
      <c r="V30" s="420">
        <v>1.7000000000000001E-2</v>
      </c>
      <c r="W30" s="421" t="s">
        <v>157</v>
      </c>
      <c r="X30" s="420">
        <v>1.4E-2</v>
      </c>
      <c r="Y30" s="421" t="s">
        <v>157</v>
      </c>
      <c r="Z30" s="420">
        <v>0.28899999999999998</v>
      </c>
      <c r="AA30" s="421" t="s">
        <v>157</v>
      </c>
      <c r="AB30" s="420">
        <v>3.1E-2</v>
      </c>
      <c r="AC30" s="421" t="s">
        <v>157</v>
      </c>
      <c r="AD30" s="420">
        <v>5.0999999999999997E-2</v>
      </c>
      <c r="AE30" s="421" t="s">
        <v>157</v>
      </c>
      <c r="AF30" s="420">
        <v>2.4E-2</v>
      </c>
      <c r="AG30" s="421" t="s">
        <v>157</v>
      </c>
      <c r="AH30" s="420">
        <v>8.0000000000000002E-3</v>
      </c>
      <c r="AI30" s="421" t="s">
        <v>157</v>
      </c>
      <c r="AJ30" s="420">
        <v>8.5999999999999993E-2</v>
      </c>
      <c r="AK30" s="421" t="s">
        <v>157</v>
      </c>
      <c r="AL30" s="420">
        <v>0</v>
      </c>
      <c r="AM30" s="421" t="s">
        <v>70</v>
      </c>
      <c r="AN30" s="420">
        <v>0</v>
      </c>
      <c r="AO30" s="421" t="s">
        <v>70</v>
      </c>
      <c r="AP30" s="420">
        <v>0</v>
      </c>
      <c r="AQ30" s="421" t="s">
        <v>70</v>
      </c>
      <c r="AR30" s="420">
        <v>0</v>
      </c>
      <c r="AS30" s="421" t="s">
        <v>70</v>
      </c>
      <c r="AT30" s="420">
        <v>0</v>
      </c>
      <c r="AU30" s="426" t="s">
        <v>70</v>
      </c>
      <c r="AV30" s="632"/>
      <c r="AW30" s="252"/>
      <c r="AX30" s="602"/>
      <c r="AY30" s="250"/>
      <c r="AZ30" s="601"/>
      <c r="BA30" s="250"/>
      <c r="BB30" s="602"/>
      <c r="BC30" s="558"/>
      <c r="BD30" s="1058">
        <f t="shared" si="1"/>
        <v>1.0930000000000002</v>
      </c>
      <c r="BE30" s="340" t="s">
        <v>157</v>
      </c>
      <c r="BF30" s="23"/>
      <c r="BG30" s="12"/>
      <c r="BH30" s="12"/>
      <c r="BI30" s="12"/>
      <c r="BJ30" s="12"/>
      <c r="BK30" s="784"/>
      <c r="BL30" s="12"/>
      <c r="BM30" s="12"/>
      <c r="BN30" s="12"/>
    </row>
    <row r="31" spans="1:66" s="1" customFormat="1">
      <c r="A31" s="599" t="s">
        <v>174</v>
      </c>
      <c r="B31" s="57" t="s">
        <v>159</v>
      </c>
      <c r="C31" s="554" t="s">
        <v>150</v>
      </c>
      <c r="D31" s="600" t="s">
        <v>160</v>
      </c>
      <c r="E31" s="12"/>
      <c r="F31" s="615">
        <f>F28+F29+F30</f>
        <v>0.47599999999999998</v>
      </c>
      <c r="G31" s="425" t="s">
        <v>151</v>
      </c>
      <c r="H31" s="615">
        <f>H28+H29+H30</f>
        <v>1.0880000000000001</v>
      </c>
      <c r="I31" s="425" t="s">
        <v>151</v>
      </c>
      <c r="J31" s="615">
        <f>J28+J29+J30</f>
        <v>2.4450000000000003</v>
      </c>
      <c r="K31" s="425" t="s">
        <v>151</v>
      </c>
      <c r="L31" s="615">
        <f>L28+L29+L30</f>
        <v>2.117</v>
      </c>
      <c r="M31" s="425" t="s">
        <v>151</v>
      </c>
      <c r="N31" s="615">
        <f>N28+N29+N30</f>
        <v>1.2689999999999999</v>
      </c>
      <c r="O31" s="425" t="s">
        <v>151</v>
      </c>
      <c r="P31" s="615">
        <f>P28+P29+P30</f>
        <v>0.79499999999999993</v>
      </c>
      <c r="Q31" s="425" t="s">
        <v>151</v>
      </c>
      <c r="R31" s="615">
        <f>R28+R29+R30</f>
        <v>0.92300000000000004</v>
      </c>
      <c r="S31" s="425" t="s">
        <v>151</v>
      </c>
      <c r="T31" s="615">
        <f>T28+T29+T30</f>
        <v>0.78100000000000003</v>
      </c>
      <c r="U31" s="425" t="s">
        <v>151</v>
      </c>
      <c r="V31" s="615">
        <f>V28+V29+V30</f>
        <v>0.59600000000000009</v>
      </c>
      <c r="W31" s="425" t="s">
        <v>151</v>
      </c>
      <c r="X31" s="615">
        <f>X28+X29+X30</f>
        <v>0.89700000000000002</v>
      </c>
      <c r="Y31" s="425" t="s">
        <v>151</v>
      </c>
      <c r="Z31" s="615">
        <f>Z28+Z29+Z30</f>
        <v>12.891999999999999</v>
      </c>
      <c r="AA31" s="425" t="s">
        <v>151</v>
      </c>
      <c r="AB31" s="615">
        <f>AB28+AB29+AB30</f>
        <v>1.6239999999999999</v>
      </c>
      <c r="AC31" s="425" t="s">
        <v>151</v>
      </c>
      <c r="AD31" s="615">
        <f>AD28+AD29+AD30</f>
        <v>0.96800000000000008</v>
      </c>
      <c r="AE31" s="425" t="s">
        <v>151</v>
      </c>
      <c r="AF31" s="615">
        <f>AF28+AF29+AF30</f>
        <v>0.49200000000000005</v>
      </c>
      <c r="AG31" s="425" t="s">
        <v>151</v>
      </c>
      <c r="AH31" s="615">
        <f>AH28+AH29+AH30</f>
        <v>0.60200000000000009</v>
      </c>
      <c r="AI31" s="425" t="s">
        <v>151</v>
      </c>
      <c r="AJ31" s="615">
        <f>AJ28+AJ29+AJ30</f>
        <v>8.1379999999999999</v>
      </c>
      <c r="AK31" s="425" t="s">
        <v>151</v>
      </c>
      <c r="AL31" s="615">
        <f>AL28+AL29+AL30</f>
        <v>3.9429999999999996</v>
      </c>
      <c r="AM31" s="425" t="s">
        <v>151</v>
      </c>
      <c r="AN31" s="615">
        <f>AN28+AN29+AN30</f>
        <v>0</v>
      </c>
      <c r="AO31" s="425" t="s">
        <v>70</v>
      </c>
      <c r="AP31" s="615">
        <f>AP28+AP29+AP30</f>
        <v>2.83</v>
      </c>
      <c r="AQ31" s="425" t="s">
        <v>151</v>
      </c>
      <c r="AR31" s="615">
        <f>AR28+AR29+AR30</f>
        <v>1.8190000000000002</v>
      </c>
      <c r="AS31" s="425" t="s">
        <v>151</v>
      </c>
      <c r="AT31" s="615">
        <f>AT28+AT29+AT30</f>
        <v>1.5029999999999999</v>
      </c>
      <c r="AU31" s="425" t="s">
        <v>151</v>
      </c>
      <c r="AV31" s="615">
        <f>AV28+AV29+AV30</f>
        <v>0</v>
      </c>
      <c r="AW31" s="252"/>
      <c r="AX31" s="616">
        <f>AX28+AX29+AX30</f>
        <v>0</v>
      </c>
      <c r="AY31" s="250"/>
      <c r="AZ31" s="604">
        <f>AZ28+AZ29+AZ30</f>
        <v>0</v>
      </c>
      <c r="BA31" s="250"/>
      <c r="BB31" s="604">
        <f>BB28+BB29+BB30</f>
        <v>0</v>
      </c>
      <c r="BC31" s="558"/>
      <c r="BD31" s="1058">
        <f t="shared" si="1"/>
        <v>46.198</v>
      </c>
      <c r="BE31" s="340" t="s">
        <v>151</v>
      </c>
      <c r="BF31" s="23"/>
      <c r="BG31" s="12"/>
      <c r="BH31" s="12"/>
      <c r="BI31" s="12"/>
      <c r="BJ31" s="12"/>
      <c r="BK31" s="784"/>
      <c r="BL31" s="12"/>
      <c r="BM31" s="12"/>
      <c r="BN31" s="12"/>
    </row>
    <row r="32" spans="1:66" s="1" customFormat="1">
      <c r="A32" s="605" t="s">
        <v>175</v>
      </c>
      <c r="B32" s="57" t="s">
        <v>162</v>
      </c>
      <c r="C32" s="554" t="s">
        <v>150</v>
      </c>
      <c r="D32" s="606" t="s">
        <v>47</v>
      </c>
      <c r="E32" s="12"/>
      <c r="F32" s="420">
        <v>8.0000000000000002E-3</v>
      </c>
      <c r="G32" s="426" t="s">
        <v>164</v>
      </c>
      <c r="H32" s="420">
        <v>0.28999999999999998</v>
      </c>
      <c r="I32" s="426" t="s">
        <v>164</v>
      </c>
      <c r="J32" s="420">
        <v>5.7000000000000002E-2</v>
      </c>
      <c r="K32" s="426" t="s">
        <v>164</v>
      </c>
      <c r="L32" s="420">
        <v>0.14000000000000001</v>
      </c>
      <c r="M32" s="426" t="s">
        <v>164</v>
      </c>
      <c r="N32" s="420">
        <v>1.0999999999999999E-2</v>
      </c>
      <c r="O32" s="426" t="s">
        <v>164</v>
      </c>
      <c r="P32" s="420">
        <v>8.0000000000000002E-3</v>
      </c>
      <c r="Q32" s="426" t="s">
        <v>164</v>
      </c>
      <c r="R32" s="420">
        <v>8.9999999999999993E-3</v>
      </c>
      <c r="S32" s="426" t="s">
        <v>164</v>
      </c>
      <c r="T32" s="420">
        <v>1.4999999999999999E-2</v>
      </c>
      <c r="U32" s="426" t="s">
        <v>164</v>
      </c>
      <c r="V32" s="420">
        <v>7.0000000000000001E-3</v>
      </c>
      <c r="W32" s="426" t="s">
        <v>164</v>
      </c>
      <c r="X32" s="420">
        <v>1.2999999999999999E-2</v>
      </c>
      <c r="Y32" s="426" t="s">
        <v>164</v>
      </c>
      <c r="Z32" s="420">
        <v>0.14699999999999999</v>
      </c>
      <c r="AA32" s="426" t="s">
        <v>164</v>
      </c>
      <c r="AB32" s="420">
        <v>1.4999999999999999E-2</v>
      </c>
      <c r="AC32" s="426" t="s">
        <v>164</v>
      </c>
      <c r="AD32" s="420">
        <v>0.01</v>
      </c>
      <c r="AE32" s="426" t="s">
        <v>164</v>
      </c>
      <c r="AF32" s="420">
        <v>5.0000000000000001E-3</v>
      </c>
      <c r="AG32" s="426" t="s">
        <v>164</v>
      </c>
      <c r="AH32" s="420">
        <v>7.0000000000000001E-3</v>
      </c>
      <c r="AI32" s="426" t="s">
        <v>164</v>
      </c>
      <c r="AJ32" s="420">
        <v>0.255</v>
      </c>
      <c r="AK32" s="426" t="s">
        <v>164</v>
      </c>
      <c r="AL32" s="420">
        <v>2.5999999999999999E-2</v>
      </c>
      <c r="AM32" s="426" t="s">
        <v>164</v>
      </c>
      <c r="AN32" s="420">
        <v>0</v>
      </c>
      <c r="AO32" s="426" t="s">
        <v>70</v>
      </c>
      <c r="AP32" s="420">
        <v>0.57299999999999995</v>
      </c>
      <c r="AQ32" s="426" t="s">
        <v>164</v>
      </c>
      <c r="AR32" s="420">
        <v>0.28299999999999997</v>
      </c>
      <c r="AS32" s="426" t="s">
        <v>164</v>
      </c>
      <c r="AT32" s="420">
        <v>0.39</v>
      </c>
      <c r="AU32" s="426" t="s">
        <v>164</v>
      </c>
      <c r="AV32" s="632"/>
      <c r="AW32" s="252"/>
      <c r="AX32" s="608"/>
      <c r="AY32" s="251"/>
      <c r="AZ32" s="607"/>
      <c r="BA32" s="251"/>
      <c r="BB32" s="608"/>
      <c r="BC32" s="1161"/>
      <c r="BD32" s="1165">
        <f t="shared" si="1"/>
        <v>2.2690000000000001</v>
      </c>
      <c r="BE32" s="340" t="s">
        <v>164</v>
      </c>
      <c r="BF32" s="23"/>
      <c r="BG32" s="12"/>
      <c r="BH32" s="12"/>
      <c r="BI32" s="12"/>
      <c r="BJ32" s="12"/>
      <c r="BK32" s="784"/>
      <c r="BL32" s="12"/>
      <c r="BM32" s="12"/>
      <c r="BN32" s="12"/>
    </row>
    <row r="33" spans="1:65" s="1" customFormat="1">
      <c r="A33" s="605" t="s">
        <v>176</v>
      </c>
      <c r="B33" s="57" t="s">
        <v>166</v>
      </c>
      <c r="C33" s="554" t="s">
        <v>150</v>
      </c>
      <c r="D33" s="606" t="s">
        <v>47</v>
      </c>
      <c r="E33" s="12"/>
      <c r="F33" s="420">
        <v>0</v>
      </c>
      <c r="G33" s="425" t="s">
        <v>70</v>
      </c>
      <c r="H33" s="420">
        <v>0</v>
      </c>
      <c r="I33" s="425" t="s">
        <v>70</v>
      </c>
      <c r="J33" s="420">
        <v>0</v>
      </c>
      <c r="K33" s="425" t="s">
        <v>70</v>
      </c>
      <c r="L33" s="420">
        <v>0</v>
      </c>
      <c r="M33" s="425" t="s">
        <v>70</v>
      </c>
      <c r="N33" s="420">
        <v>0</v>
      </c>
      <c r="O33" s="425" t="s">
        <v>70</v>
      </c>
      <c r="P33" s="420">
        <v>0</v>
      </c>
      <c r="Q33" s="425" t="s">
        <v>70</v>
      </c>
      <c r="R33" s="420">
        <v>0</v>
      </c>
      <c r="S33" s="425" t="s">
        <v>70</v>
      </c>
      <c r="T33" s="420">
        <v>0</v>
      </c>
      <c r="U33" s="425" t="s">
        <v>70</v>
      </c>
      <c r="V33" s="420">
        <v>0</v>
      </c>
      <c r="W33" s="425" t="s">
        <v>70</v>
      </c>
      <c r="X33" s="420">
        <v>0</v>
      </c>
      <c r="Y33" s="425" t="s">
        <v>70</v>
      </c>
      <c r="Z33" s="420">
        <v>0</v>
      </c>
      <c r="AA33" s="425" t="s">
        <v>70</v>
      </c>
      <c r="AB33" s="420">
        <v>0</v>
      </c>
      <c r="AC33" s="425" t="s">
        <v>70</v>
      </c>
      <c r="AD33" s="420">
        <v>0</v>
      </c>
      <c r="AE33" s="425" t="s">
        <v>70</v>
      </c>
      <c r="AF33" s="420">
        <v>0</v>
      </c>
      <c r="AG33" s="425" t="s">
        <v>70</v>
      </c>
      <c r="AH33" s="420">
        <v>0</v>
      </c>
      <c r="AI33" s="425" t="s">
        <v>70</v>
      </c>
      <c r="AJ33" s="420">
        <v>0</v>
      </c>
      <c r="AK33" s="425" t="s">
        <v>70</v>
      </c>
      <c r="AL33" s="420">
        <v>0.26800000000000002</v>
      </c>
      <c r="AM33" s="389" t="s">
        <v>157</v>
      </c>
      <c r="AN33" s="420">
        <v>0</v>
      </c>
      <c r="AO33" s="425" t="s">
        <v>70</v>
      </c>
      <c r="AP33" s="420">
        <v>0.189</v>
      </c>
      <c r="AQ33" s="389" t="s">
        <v>157</v>
      </c>
      <c r="AR33" s="420">
        <v>7.8E-2</v>
      </c>
      <c r="AS33" s="389" t="s">
        <v>157</v>
      </c>
      <c r="AT33" s="420">
        <v>7.5999999999999998E-2</v>
      </c>
      <c r="AU33" s="425" t="s">
        <v>157</v>
      </c>
      <c r="AV33" s="632"/>
      <c r="AW33" s="252"/>
      <c r="AX33" s="608"/>
      <c r="AY33" s="251"/>
      <c r="AZ33" s="607"/>
      <c r="BA33" s="251"/>
      <c r="BB33" s="608"/>
      <c r="BC33" s="1161"/>
      <c r="BD33" s="1165">
        <f t="shared" si="1"/>
        <v>0.61099999999999999</v>
      </c>
      <c r="BE33" s="340" t="s">
        <v>157</v>
      </c>
      <c r="BF33" s="23"/>
      <c r="BG33" s="12"/>
      <c r="BH33" s="12"/>
      <c r="BI33" s="12"/>
      <c r="BJ33" s="12"/>
      <c r="BK33" s="784"/>
      <c r="BL33" s="12"/>
      <c r="BM33" s="12"/>
    </row>
    <row r="34" spans="1:65" s="1" customFormat="1">
      <c r="A34" s="605" t="s">
        <v>177</v>
      </c>
      <c r="B34" s="57" t="s">
        <v>178</v>
      </c>
      <c r="C34" s="554" t="s">
        <v>150</v>
      </c>
      <c r="D34" s="606" t="s">
        <v>160</v>
      </c>
      <c r="E34" s="12"/>
      <c r="F34" s="1155">
        <f>F31+F32+F33</f>
        <v>0.48399999999999999</v>
      </c>
      <c r="G34" s="425" t="s">
        <v>151</v>
      </c>
      <c r="H34" s="1155">
        <f t="shared" ref="H34" si="2">H31+H32+H33</f>
        <v>1.3780000000000001</v>
      </c>
      <c r="I34" s="425" t="s">
        <v>151</v>
      </c>
      <c r="J34" s="1155">
        <f>J31+J32+J33</f>
        <v>2.5020000000000002</v>
      </c>
      <c r="K34" s="425" t="s">
        <v>151</v>
      </c>
      <c r="L34" s="1155">
        <f t="shared" ref="L34" si="3">L31+L32+L33</f>
        <v>2.2570000000000001</v>
      </c>
      <c r="M34" s="425" t="s">
        <v>151</v>
      </c>
      <c r="N34" s="1155">
        <f t="shared" ref="N34" si="4">N31+N32+N33</f>
        <v>1.2799999999999998</v>
      </c>
      <c r="O34" s="425" t="s">
        <v>151</v>
      </c>
      <c r="P34" s="1155">
        <f t="shared" ref="P34" si="5">P31+P32+P33</f>
        <v>0.80299999999999994</v>
      </c>
      <c r="Q34" s="425" t="s">
        <v>151</v>
      </c>
      <c r="R34" s="1155">
        <f t="shared" ref="R34" si="6">R31+R32+R33</f>
        <v>0.93200000000000005</v>
      </c>
      <c r="S34" s="425" t="s">
        <v>151</v>
      </c>
      <c r="T34" s="1155">
        <f t="shared" ref="T34" si="7">T31+T32+T33</f>
        <v>0.79600000000000004</v>
      </c>
      <c r="U34" s="425" t="s">
        <v>151</v>
      </c>
      <c r="V34" s="1155">
        <f t="shared" ref="V34" si="8">V31+V32+V33</f>
        <v>0.60300000000000009</v>
      </c>
      <c r="W34" s="425" t="s">
        <v>151</v>
      </c>
      <c r="X34" s="1155">
        <f t="shared" ref="X34" si="9">X31+X32+X33</f>
        <v>0.91</v>
      </c>
      <c r="Y34" s="425" t="s">
        <v>151</v>
      </c>
      <c r="Z34" s="1155">
        <f t="shared" ref="Z34" si="10">Z31+Z32+Z33</f>
        <v>13.039</v>
      </c>
      <c r="AA34" s="425" t="s">
        <v>151</v>
      </c>
      <c r="AB34" s="1155">
        <f t="shared" ref="AB34" si="11">AB31+AB32+AB33</f>
        <v>1.6389999999999998</v>
      </c>
      <c r="AC34" s="425" t="s">
        <v>151</v>
      </c>
      <c r="AD34" s="1155">
        <f t="shared" ref="AD34" si="12">AD31+AD32+AD33</f>
        <v>0.97800000000000009</v>
      </c>
      <c r="AE34" s="425" t="s">
        <v>151</v>
      </c>
      <c r="AF34" s="1155">
        <f t="shared" ref="AF34" si="13">AF31+AF32+AF33</f>
        <v>0.49700000000000005</v>
      </c>
      <c r="AG34" s="425" t="s">
        <v>151</v>
      </c>
      <c r="AH34" s="1155">
        <f t="shared" ref="AH34" si="14">AH31+AH32+AH33</f>
        <v>0.6090000000000001</v>
      </c>
      <c r="AI34" s="425" t="s">
        <v>151</v>
      </c>
      <c r="AJ34" s="1155">
        <f t="shared" ref="AJ34" si="15">AJ31+AJ32+AJ33</f>
        <v>8.3930000000000007</v>
      </c>
      <c r="AK34" s="425" t="s">
        <v>151</v>
      </c>
      <c r="AL34" s="1155">
        <f t="shared" ref="AL34" si="16">AL31+AL32+AL33</f>
        <v>4.2369999999999992</v>
      </c>
      <c r="AM34" s="425" t="s">
        <v>151</v>
      </c>
      <c r="AN34" s="1155">
        <f t="shared" ref="AN34" si="17">AN31+AN32+AN33</f>
        <v>0</v>
      </c>
      <c r="AO34" s="425" t="s">
        <v>70</v>
      </c>
      <c r="AP34" s="1155">
        <f t="shared" ref="AP34" si="18">AP31+AP32+AP33</f>
        <v>3.5920000000000001</v>
      </c>
      <c r="AQ34" s="425" t="s">
        <v>151</v>
      </c>
      <c r="AR34" s="1155">
        <f t="shared" ref="AR34" si="19">AR31+AR32+AR33</f>
        <v>2.1800000000000002</v>
      </c>
      <c r="AS34" s="425" t="s">
        <v>151</v>
      </c>
      <c r="AT34" s="1155">
        <f t="shared" ref="AT34" si="20">AT31+AT32+AT33</f>
        <v>1.9689999999999999</v>
      </c>
      <c r="AU34" s="425" t="s">
        <v>151</v>
      </c>
      <c r="AV34" s="1156">
        <f>AV31+AV32+AV33</f>
        <v>0</v>
      </c>
      <c r="AW34" s="1157"/>
      <c r="AX34" s="1158">
        <f>AX31+AX32+AX33</f>
        <v>0</v>
      </c>
      <c r="AY34" s="1159"/>
      <c r="AZ34" s="1160">
        <f>AZ31+AZ32+AZ33</f>
        <v>0</v>
      </c>
      <c r="BA34" s="1159"/>
      <c r="BB34" s="1160">
        <f>BB31+BB32+BB33</f>
        <v>0</v>
      </c>
      <c r="BC34" s="1162"/>
      <c r="BD34" s="1166">
        <f t="shared" si="1"/>
        <v>49.07800000000001</v>
      </c>
      <c r="BE34" s="1167" t="s">
        <v>151</v>
      </c>
      <c r="BF34" s="23"/>
      <c r="BG34" s="12"/>
      <c r="BH34" s="12"/>
      <c r="BI34" s="12"/>
      <c r="BJ34" s="12"/>
      <c r="BK34" s="784"/>
      <c r="BL34" s="12"/>
      <c r="BM34" s="12"/>
    </row>
    <row r="35" spans="1:65" s="1" customFormat="1" ht="13" thickBot="1">
      <c r="A35" s="611" t="s">
        <v>179</v>
      </c>
      <c r="B35" s="102" t="s">
        <v>180</v>
      </c>
      <c r="C35" s="541" t="s">
        <v>150</v>
      </c>
      <c r="D35" s="612" t="s">
        <v>47</v>
      </c>
      <c r="E35" s="12"/>
      <c r="F35" s="422">
        <v>0</v>
      </c>
      <c r="G35" s="427" t="s">
        <v>181</v>
      </c>
      <c r="H35" s="422">
        <v>0</v>
      </c>
      <c r="I35" s="427" t="s">
        <v>70</v>
      </c>
      <c r="J35" s="422">
        <v>8.9999999999999993E-3</v>
      </c>
      <c r="K35" s="423" t="s">
        <v>182</v>
      </c>
      <c r="L35" s="422">
        <v>0</v>
      </c>
      <c r="M35" s="423" t="s">
        <v>70</v>
      </c>
      <c r="N35" s="422">
        <v>0</v>
      </c>
      <c r="O35" s="423" t="s">
        <v>70</v>
      </c>
      <c r="P35" s="428">
        <v>0</v>
      </c>
      <c r="Q35" s="423" t="s">
        <v>70</v>
      </c>
      <c r="R35" s="422">
        <v>0</v>
      </c>
      <c r="S35" s="423" t="s">
        <v>181</v>
      </c>
      <c r="T35" s="422">
        <v>2E-3</v>
      </c>
      <c r="U35" s="423" t="s">
        <v>182</v>
      </c>
      <c r="V35" s="422">
        <v>0</v>
      </c>
      <c r="W35" s="423" t="s">
        <v>181</v>
      </c>
      <c r="X35" s="422">
        <v>0</v>
      </c>
      <c r="Y35" s="423" t="s">
        <v>181</v>
      </c>
      <c r="Z35" s="422">
        <v>0</v>
      </c>
      <c r="AA35" s="423" t="s">
        <v>181</v>
      </c>
      <c r="AB35" s="422">
        <v>0</v>
      </c>
      <c r="AC35" s="423" t="s">
        <v>181</v>
      </c>
      <c r="AD35" s="422">
        <v>0</v>
      </c>
      <c r="AE35" s="423" t="s">
        <v>70</v>
      </c>
      <c r="AF35" s="422">
        <v>0</v>
      </c>
      <c r="AG35" s="423" t="s">
        <v>70</v>
      </c>
      <c r="AH35" s="422">
        <v>0</v>
      </c>
      <c r="AI35" s="423" t="s">
        <v>181</v>
      </c>
      <c r="AJ35" s="422">
        <v>0</v>
      </c>
      <c r="AK35" s="423" t="s">
        <v>181</v>
      </c>
      <c r="AL35" s="422">
        <v>0</v>
      </c>
      <c r="AM35" s="423" t="s">
        <v>70</v>
      </c>
      <c r="AN35" s="422">
        <v>0</v>
      </c>
      <c r="AO35" s="423" t="s">
        <v>70</v>
      </c>
      <c r="AP35" s="422">
        <v>0.42599999999999999</v>
      </c>
      <c r="AQ35" s="423" t="s">
        <v>182</v>
      </c>
      <c r="AR35" s="422">
        <v>0</v>
      </c>
      <c r="AS35" s="423" t="s">
        <v>70</v>
      </c>
      <c r="AT35" s="422">
        <v>5.1999999999999998E-2</v>
      </c>
      <c r="AU35" s="427" t="s">
        <v>182</v>
      </c>
      <c r="AV35" s="1136"/>
      <c r="AW35" s="1137"/>
      <c r="AX35" s="618"/>
      <c r="AY35" s="567"/>
      <c r="AZ35" s="618"/>
      <c r="BA35" s="567"/>
      <c r="BB35" s="618"/>
      <c r="BC35" s="1163"/>
      <c r="BD35" s="1046">
        <f t="shared" si="1"/>
        <v>0.48899999999999999</v>
      </c>
      <c r="BE35" s="390" t="s">
        <v>182</v>
      </c>
      <c r="BF35" s="23"/>
      <c r="BG35" s="12"/>
      <c r="BH35" s="12"/>
      <c r="BI35" s="12"/>
      <c r="BJ35" s="12"/>
      <c r="BK35" s="784"/>
      <c r="BL35" s="12"/>
      <c r="BM35" s="12"/>
    </row>
    <row r="36" spans="1:65" ht="15" customHeight="1" thickBot="1">
      <c r="A36" s="41"/>
      <c r="F36" s="12"/>
      <c r="G36" s="387"/>
      <c r="H36" s="12"/>
      <c r="I36" s="387"/>
      <c r="J36" s="12"/>
      <c r="K36" s="387"/>
      <c r="L36" s="12"/>
      <c r="M36" s="387"/>
      <c r="N36" s="12"/>
      <c r="O36" s="387"/>
      <c r="P36" s="12"/>
      <c r="Q36" s="387"/>
      <c r="R36" s="12"/>
      <c r="S36" s="387"/>
      <c r="T36" s="12"/>
      <c r="U36" s="387"/>
      <c r="V36" s="12"/>
      <c r="W36" s="387"/>
      <c r="X36" s="12"/>
      <c r="Y36" s="387"/>
      <c r="Z36" s="12"/>
      <c r="AA36" s="387"/>
      <c r="AB36" s="12"/>
      <c r="AC36" s="387"/>
      <c r="AD36" s="12"/>
      <c r="AE36" s="387"/>
      <c r="AF36" s="12"/>
      <c r="AG36" s="387"/>
      <c r="AH36" s="12"/>
      <c r="AI36" s="387"/>
      <c r="AJ36" s="12"/>
      <c r="AK36" s="387"/>
      <c r="AL36" s="12"/>
      <c r="AM36" s="387"/>
      <c r="AN36" s="12"/>
      <c r="AO36" s="387"/>
      <c r="AP36" s="12"/>
      <c r="AQ36" s="387"/>
      <c r="AR36" s="12"/>
      <c r="AS36" s="387"/>
      <c r="AT36" s="12"/>
      <c r="AU36" s="387"/>
      <c r="AV36" s="12"/>
      <c r="AW36" s="12"/>
      <c r="AX36" s="12"/>
      <c r="AY36" s="12"/>
      <c r="AZ36" s="12"/>
      <c r="BA36" s="12"/>
      <c r="BB36" s="12"/>
      <c r="BC36" s="12"/>
      <c r="BE36" s="387"/>
    </row>
    <row r="37" spans="1:65" ht="18.5" thickBot="1">
      <c r="A37" s="13"/>
      <c r="B37" s="27" t="s">
        <v>183</v>
      </c>
      <c r="C37" s="51"/>
      <c r="D37" s="16"/>
      <c r="E37" s="12"/>
      <c r="F37" s="12"/>
      <c r="G37" s="327"/>
      <c r="H37" s="12"/>
      <c r="I37" s="327"/>
      <c r="J37" s="12"/>
      <c r="K37" s="327"/>
      <c r="L37" s="12"/>
      <c r="M37" s="327"/>
      <c r="N37" s="12"/>
      <c r="O37" s="327"/>
      <c r="P37" s="12"/>
      <c r="Q37" s="327"/>
      <c r="R37" s="12"/>
      <c r="S37" s="327"/>
      <c r="T37" s="12"/>
      <c r="U37" s="327"/>
      <c r="V37" s="12"/>
      <c r="W37" s="327"/>
      <c r="X37" s="12"/>
      <c r="Y37" s="327"/>
      <c r="Z37" s="12"/>
      <c r="AA37" s="327"/>
      <c r="AB37" s="12"/>
      <c r="AC37" s="327"/>
      <c r="AD37" s="12"/>
      <c r="AE37" s="327"/>
      <c r="AF37" s="12"/>
      <c r="AG37" s="327"/>
      <c r="AH37" s="12"/>
      <c r="AI37" s="327"/>
      <c r="AJ37" s="12"/>
      <c r="AK37" s="327"/>
      <c r="AL37" s="12"/>
      <c r="AM37" s="327"/>
      <c r="AN37" s="12"/>
      <c r="AO37" s="327"/>
      <c r="AP37" s="12"/>
      <c r="AQ37" s="327"/>
      <c r="AR37" s="12"/>
      <c r="AS37" s="327"/>
      <c r="AT37" s="12"/>
      <c r="AU37" s="327"/>
      <c r="AV37" s="12"/>
      <c r="AW37" s="12"/>
      <c r="AX37" s="12"/>
      <c r="AY37" s="12"/>
      <c r="AZ37" s="12"/>
      <c r="BA37" s="12"/>
      <c r="BB37" s="12"/>
      <c r="BC37" s="12"/>
      <c r="BE37" s="327"/>
    </row>
    <row r="38" spans="1:65" s="1" customFormat="1">
      <c r="A38" s="592" t="s">
        <v>184</v>
      </c>
      <c r="B38" s="103" t="s">
        <v>149</v>
      </c>
      <c r="C38" s="593" t="s">
        <v>150</v>
      </c>
      <c r="D38" s="594" t="s">
        <v>47</v>
      </c>
      <c r="E38" s="12"/>
      <c r="F38" s="375">
        <v>0</v>
      </c>
      <c r="G38" s="358" t="s">
        <v>70</v>
      </c>
      <c r="H38" s="375">
        <v>0.54300000000000004</v>
      </c>
      <c r="I38" s="358" t="s">
        <v>151</v>
      </c>
      <c r="J38" s="375">
        <v>3.258</v>
      </c>
      <c r="K38" s="358" t="s">
        <v>151</v>
      </c>
      <c r="L38" s="375">
        <v>1.84</v>
      </c>
      <c r="M38" s="358" t="s">
        <v>151</v>
      </c>
      <c r="N38" s="375">
        <v>0</v>
      </c>
      <c r="O38" s="358" t="s">
        <v>70</v>
      </c>
      <c r="P38" s="375">
        <v>0</v>
      </c>
      <c r="Q38" s="358" t="s">
        <v>70</v>
      </c>
      <c r="R38" s="375">
        <v>0</v>
      </c>
      <c r="S38" s="358" t="s">
        <v>70</v>
      </c>
      <c r="T38" s="375">
        <v>3.1749999999999998</v>
      </c>
      <c r="U38" s="358" t="s">
        <v>151</v>
      </c>
      <c r="V38" s="375">
        <v>0</v>
      </c>
      <c r="W38" s="358" t="s">
        <v>70</v>
      </c>
      <c r="X38" s="375">
        <v>0</v>
      </c>
      <c r="Y38" s="358" t="s">
        <v>70</v>
      </c>
      <c r="Z38" s="375">
        <v>2.698</v>
      </c>
      <c r="AA38" s="358" t="s">
        <v>151</v>
      </c>
      <c r="AB38" s="375">
        <v>0.85599999999999998</v>
      </c>
      <c r="AC38" s="358" t="s">
        <v>151</v>
      </c>
      <c r="AD38" s="375">
        <v>0</v>
      </c>
      <c r="AE38" s="358" t="s">
        <v>70</v>
      </c>
      <c r="AF38" s="375">
        <v>0</v>
      </c>
      <c r="AG38" s="358" t="s">
        <v>70</v>
      </c>
      <c r="AH38" s="375">
        <v>0</v>
      </c>
      <c r="AI38" s="358" t="s">
        <v>70</v>
      </c>
      <c r="AJ38" s="375">
        <v>3.1309999999999998</v>
      </c>
      <c r="AK38" s="358" t="s">
        <v>151</v>
      </c>
      <c r="AL38" s="375">
        <v>2.1349999999999998</v>
      </c>
      <c r="AM38" s="358" t="s">
        <v>182</v>
      </c>
      <c r="AN38" s="375">
        <v>14.17</v>
      </c>
      <c r="AO38" s="358" t="s">
        <v>151</v>
      </c>
      <c r="AP38" s="375">
        <v>1.754</v>
      </c>
      <c r="AQ38" s="358" t="s">
        <v>151</v>
      </c>
      <c r="AR38" s="375">
        <v>0</v>
      </c>
      <c r="AS38" s="358" t="s">
        <v>70</v>
      </c>
      <c r="AT38" s="375">
        <v>0</v>
      </c>
      <c r="AU38" s="358" t="s">
        <v>70</v>
      </c>
      <c r="AV38" s="620"/>
      <c r="AW38" s="432"/>
      <c r="AX38" s="620"/>
      <c r="AY38" s="432"/>
      <c r="AZ38" s="620"/>
      <c r="BA38" s="432"/>
      <c r="BB38" s="620"/>
      <c r="BC38" s="432"/>
      <c r="BD38" s="621">
        <f t="shared" ref="BD38:BD44" si="21">F38+H38+J38+L38+N38+P38+R38+T38+V38+X38+Z38+AB38+AD38+AF38+AH38+AJ38+AL38+AN38+AP38+AR38+AT38+AV38+AX38+AZ38+BB38</f>
        <v>33.559999999999995</v>
      </c>
      <c r="BE38" s="358" t="s">
        <v>151</v>
      </c>
      <c r="BF38" s="23"/>
      <c r="BG38" s="12"/>
      <c r="BH38" s="12"/>
      <c r="BI38" s="12"/>
      <c r="BJ38" s="12"/>
      <c r="BK38" s="784"/>
      <c r="BL38" s="12"/>
      <c r="BM38" s="12"/>
    </row>
    <row r="39" spans="1:65" s="1" customFormat="1">
      <c r="A39" s="599" t="s">
        <v>185</v>
      </c>
      <c r="B39" s="57" t="s">
        <v>154</v>
      </c>
      <c r="C39" s="554" t="s">
        <v>150</v>
      </c>
      <c r="D39" s="600" t="s">
        <v>47</v>
      </c>
      <c r="E39" s="12"/>
      <c r="F39" s="376">
        <v>0</v>
      </c>
      <c r="G39" s="354" t="s">
        <v>70</v>
      </c>
      <c r="H39" s="376">
        <v>7.9000000000000001E-2</v>
      </c>
      <c r="I39" s="354" t="s">
        <v>51</v>
      </c>
      <c r="J39" s="376">
        <v>0.13900000000000001</v>
      </c>
      <c r="K39" s="354" t="s">
        <v>51</v>
      </c>
      <c r="L39" s="376">
        <v>0.27100000000000002</v>
      </c>
      <c r="M39" s="354" t="s">
        <v>51</v>
      </c>
      <c r="N39" s="376">
        <v>0</v>
      </c>
      <c r="O39" s="354" t="s">
        <v>70</v>
      </c>
      <c r="P39" s="376">
        <v>0</v>
      </c>
      <c r="Q39" s="354" t="s">
        <v>70</v>
      </c>
      <c r="R39" s="376">
        <v>0</v>
      </c>
      <c r="S39" s="354" t="s">
        <v>70</v>
      </c>
      <c r="T39" s="376">
        <v>0.14499999999999999</v>
      </c>
      <c r="U39" s="354" t="s">
        <v>51</v>
      </c>
      <c r="V39" s="376">
        <v>0</v>
      </c>
      <c r="W39" s="354" t="s">
        <v>70</v>
      </c>
      <c r="X39" s="376">
        <v>0</v>
      </c>
      <c r="Y39" s="354" t="s">
        <v>70</v>
      </c>
      <c r="Z39" s="376">
        <v>0.27200000000000002</v>
      </c>
      <c r="AA39" s="354" t="s">
        <v>51</v>
      </c>
      <c r="AB39" s="376">
        <v>9.0999999999999998E-2</v>
      </c>
      <c r="AC39" s="354" t="s">
        <v>51</v>
      </c>
      <c r="AD39" s="376">
        <v>0</v>
      </c>
      <c r="AE39" s="354" t="s">
        <v>70</v>
      </c>
      <c r="AF39" s="376">
        <v>0</v>
      </c>
      <c r="AG39" s="354" t="s">
        <v>70</v>
      </c>
      <c r="AH39" s="376">
        <v>0</v>
      </c>
      <c r="AI39" s="354" t="s">
        <v>70</v>
      </c>
      <c r="AJ39" s="376">
        <v>6.7000000000000004E-2</v>
      </c>
      <c r="AK39" s="354" t="s">
        <v>51</v>
      </c>
      <c r="AL39" s="376">
        <v>0</v>
      </c>
      <c r="AM39" s="354" t="s">
        <v>70</v>
      </c>
      <c r="AN39" s="376">
        <v>0.318</v>
      </c>
      <c r="AO39" s="354" t="s">
        <v>157</v>
      </c>
      <c r="AP39" s="376">
        <v>0.17699999999999999</v>
      </c>
      <c r="AQ39" s="354" t="s">
        <v>51</v>
      </c>
      <c r="AR39" s="376">
        <v>0</v>
      </c>
      <c r="AS39" s="354" t="s">
        <v>70</v>
      </c>
      <c r="AT39" s="376">
        <v>0</v>
      </c>
      <c r="AU39" s="354" t="s">
        <v>70</v>
      </c>
      <c r="AV39" s="622"/>
      <c r="AW39" s="433"/>
      <c r="AX39" s="622"/>
      <c r="AY39" s="433"/>
      <c r="AZ39" s="622"/>
      <c r="BA39" s="433"/>
      <c r="BB39" s="622"/>
      <c r="BC39" s="433"/>
      <c r="BD39" s="616">
        <f t="shared" si="21"/>
        <v>1.5590000000000002</v>
      </c>
      <c r="BE39" s="354" t="s">
        <v>51</v>
      </c>
      <c r="BF39" s="23"/>
      <c r="BG39" s="12"/>
      <c r="BH39" s="12"/>
      <c r="BI39" s="12"/>
      <c r="BJ39" s="12"/>
      <c r="BK39" s="784"/>
      <c r="BL39" s="12"/>
      <c r="BM39" s="12"/>
    </row>
    <row r="40" spans="1:65" s="1" customFormat="1">
      <c r="A40" s="599" t="s">
        <v>186</v>
      </c>
      <c r="B40" s="57" t="s">
        <v>156</v>
      </c>
      <c r="C40" s="554" t="s">
        <v>150</v>
      </c>
      <c r="D40" s="600" t="s">
        <v>47</v>
      </c>
      <c r="E40" s="12"/>
      <c r="F40" s="376">
        <v>0</v>
      </c>
      <c r="G40" s="354" t="s">
        <v>70</v>
      </c>
      <c r="H40" s="376">
        <v>-1.6E-2</v>
      </c>
      <c r="I40" s="354" t="s">
        <v>157</v>
      </c>
      <c r="J40" s="376">
        <v>-3.3000000000000002E-2</v>
      </c>
      <c r="K40" s="354" t="s">
        <v>157</v>
      </c>
      <c r="L40" s="376">
        <v>4.0000000000000001E-3</v>
      </c>
      <c r="M40" s="354" t="s">
        <v>157</v>
      </c>
      <c r="N40" s="376">
        <v>0</v>
      </c>
      <c r="O40" s="354" t="s">
        <v>70</v>
      </c>
      <c r="P40" s="376">
        <v>0</v>
      </c>
      <c r="Q40" s="354" t="s">
        <v>70</v>
      </c>
      <c r="R40" s="376">
        <v>0</v>
      </c>
      <c r="S40" s="354" t="s">
        <v>70</v>
      </c>
      <c r="T40" s="376">
        <v>0</v>
      </c>
      <c r="U40" s="354" t="s">
        <v>70</v>
      </c>
      <c r="V40" s="376">
        <v>0</v>
      </c>
      <c r="W40" s="354" t="s">
        <v>70</v>
      </c>
      <c r="X40" s="376">
        <v>0</v>
      </c>
      <c r="Y40" s="354" t="s">
        <v>70</v>
      </c>
      <c r="Z40" s="376">
        <v>1.2999999999999999E-2</v>
      </c>
      <c r="AA40" s="354" t="s">
        <v>157</v>
      </c>
      <c r="AB40" s="376">
        <v>0</v>
      </c>
      <c r="AC40" s="354" t="s">
        <v>70</v>
      </c>
      <c r="AD40" s="376">
        <v>0</v>
      </c>
      <c r="AE40" s="354" t="s">
        <v>70</v>
      </c>
      <c r="AF40" s="376">
        <v>0</v>
      </c>
      <c r="AG40" s="354" t="s">
        <v>70</v>
      </c>
      <c r="AH40" s="376">
        <v>0</v>
      </c>
      <c r="AI40" s="354" t="s">
        <v>70</v>
      </c>
      <c r="AJ40" s="376">
        <v>8.0000000000000002E-3</v>
      </c>
      <c r="AK40" s="354" t="s">
        <v>157</v>
      </c>
      <c r="AL40" s="376">
        <v>5.0000000000000001E-3</v>
      </c>
      <c r="AM40" s="354" t="s">
        <v>157</v>
      </c>
      <c r="AN40" s="376">
        <v>8.4000000000000005E-2</v>
      </c>
      <c r="AO40" s="354" t="s">
        <v>157</v>
      </c>
      <c r="AP40" s="376">
        <v>2.7E-2</v>
      </c>
      <c r="AQ40" s="354" t="s">
        <v>157</v>
      </c>
      <c r="AR40" s="376">
        <v>0</v>
      </c>
      <c r="AS40" s="354" t="s">
        <v>70</v>
      </c>
      <c r="AT40" s="376">
        <v>0</v>
      </c>
      <c r="AU40" s="354" t="s">
        <v>70</v>
      </c>
      <c r="AV40" s="622"/>
      <c r="AW40" s="433"/>
      <c r="AX40" s="622"/>
      <c r="AY40" s="433"/>
      <c r="AZ40" s="622"/>
      <c r="BA40" s="433"/>
      <c r="BB40" s="622"/>
      <c r="BC40" s="433"/>
      <c r="BD40" s="616">
        <f t="shared" si="21"/>
        <v>9.1999999999999998E-2</v>
      </c>
      <c r="BE40" s="354" t="s">
        <v>157</v>
      </c>
      <c r="BF40" s="23"/>
      <c r="BG40" s="12"/>
      <c r="BH40" s="12"/>
      <c r="BI40" s="12"/>
      <c r="BJ40" s="12"/>
      <c r="BK40" s="784"/>
      <c r="BL40" s="12"/>
      <c r="BM40" s="12"/>
    </row>
    <row r="41" spans="1:65" s="1" customFormat="1">
      <c r="A41" s="599" t="s">
        <v>187</v>
      </c>
      <c r="B41" s="57" t="s">
        <v>159</v>
      </c>
      <c r="C41" s="554" t="s">
        <v>150</v>
      </c>
      <c r="D41" s="600" t="s">
        <v>160</v>
      </c>
      <c r="E41" s="12"/>
      <c r="F41" s="604">
        <f>F38+F39+F40</f>
        <v>0</v>
      </c>
      <c r="G41" s="354" t="s">
        <v>70</v>
      </c>
      <c r="H41" s="604">
        <f>H38+H39+H40</f>
        <v>0.60599999999999998</v>
      </c>
      <c r="I41" s="354" t="s">
        <v>151</v>
      </c>
      <c r="J41" s="604">
        <f>J38+J39+J40</f>
        <v>3.3640000000000003</v>
      </c>
      <c r="K41" s="354" t="s">
        <v>151</v>
      </c>
      <c r="L41" s="604">
        <f>L38+L39+L40</f>
        <v>2.1150000000000002</v>
      </c>
      <c r="M41" s="354" t="s">
        <v>151</v>
      </c>
      <c r="N41" s="604">
        <f>N38+N39+N40</f>
        <v>0</v>
      </c>
      <c r="O41" s="354" t="s">
        <v>70</v>
      </c>
      <c r="P41" s="604">
        <f>P38+P39+P40</f>
        <v>0</v>
      </c>
      <c r="Q41" s="354" t="s">
        <v>70</v>
      </c>
      <c r="R41" s="604">
        <f>R38+R39+R40</f>
        <v>0</v>
      </c>
      <c r="S41" s="354" t="s">
        <v>70</v>
      </c>
      <c r="T41" s="604">
        <f>T38+T39+T40</f>
        <v>3.32</v>
      </c>
      <c r="U41" s="354" t="s">
        <v>151</v>
      </c>
      <c r="V41" s="604">
        <f>V38+V39+V40</f>
        <v>0</v>
      </c>
      <c r="W41" s="354" t="s">
        <v>70</v>
      </c>
      <c r="X41" s="604">
        <f>X38+X39+X40</f>
        <v>0</v>
      </c>
      <c r="Y41" s="354" t="s">
        <v>70</v>
      </c>
      <c r="Z41" s="604">
        <f>Z38+Z39+Z40</f>
        <v>2.9829999999999997</v>
      </c>
      <c r="AA41" s="354" t="s">
        <v>151</v>
      </c>
      <c r="AB41" s="604">
        <f>AB38+AB39+AB40</f>
        <v>0.94699999999999995</v>
      </c>
      <c r="AC41" s="354" t="s">
        <v>151</v>
      </c>
      <c r="AD41" s="604">
        <f>AD38+AD39+AD40</f>
        <v>0</v>
      </c>
      <c r="AE41" s="354" t="s">
        <v>70</v>
      </c>
      <c r="AF41" s="604">
        <f>AF38+AF39+AF40</f>
        <v>0</v>
      </c>
      <c r="AG41" s="354" t="s">
        <v>70</v>
      </c>
      <c r="AH41" s="604">
        <f>AH38+AH39+AH40</f>
        <v>0</v>
      </c>
      <c r="AI41" s="354" t="s">
        <v>70</v>
      </c>
      <c r="AJ41" s="604">
        <f>AJ38+AJ39+AJ40</f>
        <v>3.206</v>
      </c>
      <c r="AK41" s="354" t="s">
        <v>151</v>
      </c>
      <c r="AL41" s="604">
        <f>AL38+AL39+AL40</f>
        <v>2.1399999999999997</v>
      </c>
      <c r="AM41" s="354" t="s">
        <v>182</v>
      </c>
      <c r="AN41" s="604">
        <f>AN38+AN39+AN40</f>
        <v>14.571999999999999</v>
      </c>
      <c r="AO41" s="354" t="s">
        <v>151</v>
      </c>
      <c r="AP41" s="604">
        <f>AP38+AP39+AP40</f>
        <v>1.958</v>
      </c>
      <c r="AQ41" s="354" t="s">
        <v>151</v>
      </c>
      <c r="AR41" s="604">
        <f>AR38+AR39+AR40</f>
        <v>0</v>
      </c>
      <c r="AS41" s="354" t="s">
        <v>70</v>
      </c>
      <c r="AT41" s="604">
        <f>AT38+AT39+AT40</f>
        <v>0</v>
      </c>
      <c r="AU41" s="354" t="s">
        <v>70</v>
      </c>
      <c r="AV41" s="604">
        <f>AV38+AV39+AV40</f>
        <v>0</v>
      </c>
      <c r="AW41" s="433"/>
      <c r="AX41" s="604">
        <f>AX38+AX39+AX40</f>
        <v>0</v>
      </c>
      <c r="AY41" s="433"/>
      <c r="AZ41" s="604">
        <f>AZ38+AZ39+AZ40</f>
        <v>0</v>
      </c>
      <c r="BA41" s="433"/>
      <c r="BB41" s="604">
        <f>BB38+BB39+BB40</f>
        <v>0</v>
      </c>
      <c r="BC41" s="433"/>
      <c r="BD41" s="616">
        <f t="shared" si="21"/>
        <v>35.210999999999999</v>
      </c>
      <c r="BE41" s="354" t="s">
        <v>151</v>
      </c>
      <c r="BF41" s="23"/>
      <c r="BG41" s="12"/>
      <c r="BH41" s="12"/>
      <c r="BI41" s="12"/>
      <c r="BJ41" s="12"/>
      <c r="BK41" s="784"/>
      <c r="BL41" s="12"/>
      <c r="BM41" s="12"/>
    </row>
    <row r="42" spans="1:65" s="1" customFormat="1">
      <c r="A42" s="599" t="s">
        <v>188</v>
      </c>
      <c r="B42" s="57" t="s">
        <v>162</v>
      </c>
      <c r="C42" s="554" t="s">
        <v>150</v>
      </c>
      <c r="D42" s="600" t="s">
        <v>47</v>
      </c>
      <c r="E42" s="12"/>
      <c r="F42" s="376">
        <v>0</v>
      </c>
      <c r="G42" s="385" t="s">
        <v>70</v>
      </c>
      <c r="H42" s="376">
        <v>0.65900000000000003</v>
      </c>
      <c r="I42" s="385" t="s">
        <v>164</v>
      </c>
      <c r="J42" s="376">
        <v>0.28899999999999998</v>
      </c>
      <c r="K42" s="385" t="s">
        <v>164</v>
      </c>
      <c r="L42" s="376">
        <v>1.143</v>
      </c>
      <c r="M42" s="385" t="s">
        <v>164</v>
      </c>
      <c r="N42" s="376">
        <v>0</v>
      </c>
      <c r="O42" s="385" t="s">
        <v>70</v>
      </c>
      <c r="P42" s="376">
        <v>0</v>
      </c>
      <c r="Q42" s="385" t="s">
        <v>70</v>
      </c>
      <c r="R42" s="376">
        <v>0</v>
      </c>
      <c r="S42" s="385" t="s">
        <v>70</v>
      </c>
      <c r="T42" s="376">
        <v>0.224</v>
      </c>
      <c r="U42" s="385" t="s">
        <v>164</v>
      </c>
      <c r="V42" s="376">
        <v>0</v>
      </c>
      <c r="W42" s="385" t="s">
        <v>70</v>
      </c>
      <c r="X42" s="376">
        <v>0</v>
      </c>
      <c r="Y42" s="385" t="s">
        <v>70</v>
      </c>
      <c r="Z42" s="376">
        <v>3.5000000000000003E-2</v>
      </c>
      <c r="AA42" s="385" t="s">
        <v>164</v>
      </c>
      <c r="AB42" s="376">
        <v>8.9999999999999993E-3</v>
      </c>
      <c r="AC42" s="385" t="s">
        <v>164</v>
      </c>
      <c r="AD42" s="376">
        <v>0</v>
      </c>
      <c r="AE42" s="385" t="s">
        <v>70</v>
      </c>
      <c r="AF42" s="376">
        <v>0</v>
      </c>
      <c r="AG42" s="385" t="s">
        <v>70</v>
      </c>
      <c r="AH42" s="376">
        <v>0</v>
      </c>
      <c r="AI42" s="385" t="s">
        <v>70</v>
      </c>
      <c r="AJ42" s="376">
        <v>0.1</v>
      </c>
      <c r="AK42" s="385" t="s">
        <v>164</v>
      </c>
      <c r="AL42" s="376">
        <v>1.78</v>
      </c>
      <c r="AM42" s="385" t="s">
        <v>182</v>
      </c>
      <c r="AN42" s="376">
        <v>3.4870000000000001</v>
      </c>
      <c r="AO42" s="385" t="s">
        <v>164</v>
      </c>
      <c r="AP42" s="376">
        <v>2.5999999999999999E-2</v>
      </c>
      <c r="AQ42" s="385" t="s">
        <v>164</v>
      </c>
      <c r="AR42" s="376">
        <v>0</v>
      </c>
      <c r="AS42" s="385" t="s">
        <v>70</v>
      </c>
      <c r="AT42" s="376">
        <v>0</v>
      </c>
      <c r="AU42" s="385" t="s">
        <v>70</v>
      </c>
      <c r="AV42" s="622"/>
      <c r="AW42" s="433"/>
      <c r="AX42" s="622"/>
      <c r="AY42" s="433"/>
      <c r="AZ42" s="622"/>
      <c r="BA42" s="433"/>
      <c r="BB42" s="622"/>
      <c r="BC42" s="433"/>
      <c r="BD42" s="616">
        <f t="shared" si="21"/>
        <v>7.7520000000000007</v>
      </c>
      <c r="BE42" s="354" t="s">
        <v>164</v>
      </c>
      <c r="BF42" s="23"/>
      <c r="BG42" s="12"/>
      <c r="BH42" s="12"/>
      <c r="BI42" s="12"/>
      <c r="BJ42" s="12"/>
      <c r="BK42" s="784"/>
      <c r="BL42" s="12"/>
      <c r="BM42" s="12"/>
    </row>
    <row r="43" spans="1:65" s="1" customFormat="1">
      <c r="A43" s="605" t="s">
        <v>189</v>
      </c>
      <c r="B43" s="57" t="s">
        <v>166</v>
      </c>
      <c r="C43" s="554" t="s">
        <v>150</v>
      </c>
      <c r="D43" s="606" t="s">
        <v>47</v>
      </c>
      <c r="E43" s="12"/>
      <c r="F43" s="376">
        <v>0</v>
      </c>
      <c r="G43" s="354" t="s">
        <v>70</v>
      </c>
      <c r="H43" s="376">
        <v>0</v>
      </c>
      <c r="I43" s="354" t="s">
        <v>70</v>
      </c>
      <c r="J43" s="376">
        <v>0</v>
      </c>
      <c r="K43" s="354" t="s">
        <v>70</v>
      </c>
      <c r="L43" s="376">
        <v>0</v>
      </c>
      <c r="M43" s="354" t="s">
        <v>70</v>
      </c>
      <c r="N43" s="376">
        <v>0</v>
      </c>
      <c r="O43" s="354" t="s">
        <v>70</v>
      </c>
      <c r="P43" s="376">
        <v>0</v>
      </c>
      <c r="Q43" s="354" t="s">
        <v>70</v>
      </c>
      <c r="R43" s="376">
        <v>0</v>
      </c>
      <c r="S43" s="354" t="s">
        <v>70</v>
      </c>
      <c r="T43" s="376">
        <v>0</v>
      </c>
      <c r="U43" s="354" t="s">
        <v>70</v>
      </c>
      <c r="V43" s="376">
        <v>0</v>
      </c>
      <c r="W43" s="354" t="s">
        <v>70</v>
      </c>
      <c r="X43" s="376">
        <v>0</v>
      </c>
      <c r="Y43" s="354" t="s">
        <v>70</v>
      </c>
      <c r="Z43" s="376">
        <v>0</v>
      </c>
      <c r="AA43" s="354" t="s">
        <v>70</v>
      </c>
      <c r="AB43" s="376">
        <v>0</v>
      </c>
      <c r="AC43" s="354" t="s">
        <v>70</v>
      </c>
      <c r="AD43" s="376">
        <v>0</v>
      </c>
      <c r="AE43" s="354" t="s">
        <v>70</v>
      </c>
      <c r="AF43" s="376">
        <v>0</v>
      </c>
      <c r="AG43" s="354" t="s">
        <v>70</v>
      </c>
      <c r="AH43" s="376">
        <v>0</v>
      </c>
      <c r="AI43" s="354" t="s">
        <v>70</v>
      </c>
      <c r="AJ43" s="376">
        <v>0</v>
      </c>
      <c r="AK43" s="354" t="s">
        <v>70</v>
      </c>
      <c r="AL43" s="376">
        <v>0</v>
      </c>
      <c r="AM43" s="354" t="s">
        <v>70</v>
      </c>
      <c r="AN43" s="376">
        <v>0</v>
      </c>
      <c r="AO43" s="354" t="s">
        <v>70</v>
      </c>
      <c r="AP43" s="376">
        <v>0</v>
      </c>
      <c r="AQ43" s="354" t="s">
        <v>70</v>
      </c>
      <c r="AR43" s="376">
        <v>0</v>
      </c>
      <c r="AS43" s="354" t="s">
        <v>70</v>
      </c>
      <c r="AT43" s="376">
        <v>0</v>
      </c>
      <c r="AU43" s="354" t="s">
        <v>70</v>
      </c>
      <c r="AV43" s="623"/>
      <c r="AW43" s="624"/>
      <c r="AX43" s="623"/>
      <c r="AY43" s="624"/>
      <c r="AZ43" s="623"/>
      <c r="BA43" s="624"/>
      <c r="BB43" s="623"/>
      <c r="BC43" s="429"/>
      <c r="BD43" s="617">
        <f t="shared" si="21"/>
        <v>0</v>
      </c>
      <c r="BE43" s="354" t="s">
        <v>70</v>
      </c>
      <c r="BF43" s="23"/>
      <c r="BG43" s="12"/>
      <c r="BH43" s="12"/>
      <c r="BI43" s="12"/>
      <c r="BJ43" s="12"/>
      <c r="BK43" s="784"/>
      <c r="BL43" s="12"/>
      <c r="BM43" s="12"/>
    </row>
    <row r="44" spans="1:65" s="1" customFormat="1" ht="13" thickBot="1">
      <c r="A44" s="611" t="s">
        <v>190</v>
      </c>
      <c r="B44" s="102" t="s">
        <v>191</v>
      </c>
      <c r="C44" s="541" t="s">
        <v>150</v>
      </c>
      <c r="D44" s="612" t="s">
        <v>160</v>
      </c>
      <c r="E44" s="12"/>
      <c r="F44" s="613">
        <f>F41+F42+F43</f>
        <v>0</v>
      </c>
      <c r="G44" s="355" t="s">
        <v>70</v>
      </c>
      <c r="H44" s="613">
        <f>H41+H42+H43</f>
        <v>1.2650000000000001</v>
      </c>
      <c r="I44" s="355" t="s">
        <v>151</v>
      </c>
      <c r="J44" s="613">
        <f>J41+J42+J43</f>
        <v>3.6530000000000005</v>
      </c>
      <c r="K44" s="355" t="s">
        <v>151</v>
      </c>
      <c r="L44" s="613">
        <f>L41+L42+L43</f>
        <v>3.258</v>
      </c>
      <c r="M44" s="355" t="s">
        <v>151</v>
      </c>
      <c r="N44" s="613">
        <f>N41+N42+N43</f>
        <v>0</v>
      </c>
      <c r="O44" s="355" t="s">
        <v>70</v>
      </c>
      <c r="P44" s="625">
        <f>P41+P42+P43</f>
        <v>0</v>
      </c>
      <c r="Q44" s="355" t="s">
        <v>70</v>
      </c>
      <c r="R44" s="613">
        <f>R41+R42+R43</f>
        <v>0</v>
      </c>
      <c r="S44" s="355" t="s">
        <v>70</v>
      </c>
      <c r="T44" s="613">
        <f>T41+T42+T43</f>
        <v>3.544</v>
      </c>
      <c r="U44" s="355" t="s">
        <v>151</v>
      </c>
      <c r="V44" s="613">
        <f>V41+V42+V43</f>
        <v>0</v>
      </c>
      <c r="W44" s="355" t="s">
        <v>70</v>
      </c>
      <c r="X44" s="613">
        <f>X41+X42+X43</f>
        <v>0</v>
      </c>
      <c r="Y44" s="355" t="s">
        <v>70</v>
      </c>
      <c r="Z44" s="613">
        <f>Z41+Z42+Z43</f>
        <v>3.0179999999999998</v>
      </c>
      <c r="AA44" s="355" t="s">
        <v>151</v>
      </c>
      <c r="AB44" s="613">
        <f>AB41+AB42+AB43</f>
        <v>0.95599999999999996</v>
      </c>
      <c r="AC44" s="355" t="s">
        <v>151</v>
      </c>
      <c r="AD44" s="613">
        <f>AD41+AD42+AD43</f>
        <v>0</v>
      </c>
      <c r="AE44" s="355" t="s">
        <v>70</v>
      </c>
      <c r="AF44" s="613">
        <f>AF41+AF42+AF43</f>
        <v>0</v>
      </c>
      <c r="AG44" s="355" t="s">
        <v>70</v>
      </c>
      <c r="AH44" s="613">
        <f>AH41+AH42+AH43</f>
        <v>0</v>
      </c>
      <c r="AI44" s="355" t="s">
        <v>70</v>
      </c>
      <c r="AJ44" s="613">
        <f>AJ41+AJ42+AJ43</f>
        <v>3.306</v>
      </c>
      <c r="AK44" s="355" t="s">
        <v>151</v>
      </c>
      <c r="AL44" s="613">
        <f>AL41+AL42+AL43</f>
        <v>3.92</v>
      </c>
      <c r="AM44" s="355" t="s">
        <v>182</v>
      </c>
      <c r="AN44" s="613">
        <f>AN41+AN42+AN43</f>
        <v>18.058999999999997</v>
      </c>
      <c r="AO44" s="355" t="s">
        <v>151</v>
      </c>
      <c r="AP44" s="613">
        <f>AP41+AP42+AP43</f>
        <v>1.984</v>
      </c>
      <c r="AQ44" s="355" t="s">
        <v>151</v>
      </c>
      <c r="AR44" s="613">
        <f>AR41+AR42+AR43</f>
        <v>0</v>
      </c>
      <c r="AS44" s="355"/>
      <c r="AT44" s="613">
        <f>AT41+AT42+AT43</f>
        <v>0</v>
      </c>
      <c r="AU44" s="355" t="s">
        <v>70</v>
      </c>
      <c r="AV44" s="613">
        <f>AV41+AV42+AV43</f>
        <v>0</v>
      </c>
      <c r="AW44" s="626"/>
      <c r="AX44" s="613">
        <f>AX41+AX42+AX43</f>
        <v>0</v>
      </c>
      <c r="AY44" s="626"/>
      <c r="AZ44" s="613">
        <f>AZ41+AZ42+AZ43</f>
        <v>0</v>
      </c>
      <c r="BA44" s="626"/>
      <c r="BB44" s="613">
        <f>BB41+BB42+BB43</f>
        <v>0</v>
      </c>
      <c r="BC44" s="564"/>
      <c r="BD44" s="619">
        <f t="shared" si="21"/>
        <v>42.963000000000001</v>
      </c>
      <c r="BE44" s="355" t="s">
        <v>151</v>
      </c>
      <c r="BF44" s="23"/>
      <c r="BG44" s="12"/>
      <c r="BH44" s="12"/>
      <c r="BI44" s="12"/>
      <c r="BJ44" s="12"/>
      <c r="BK44" s="784"/>
      <c r="BL44" s="12"/>
      <c r="BM44" s="12"/>
    </row>
    <row r="45" spans="1:65" ht="13" thickBot="1">
      <c r="A45" s="41"/>
      <c r="F45" s="12"/>
      <c r="G45" s="327"/>
      <c r="H45" s="12"/>
      <c r="I45" s="327"/>
      <c r="J45" s="12"/>
      <c r="K45" s="327"/>
      <c r="L45" s="12"/>
      <c r="M45" s="327"/>
      <c r="N45" s="12"/>
      <c r="O45" s="327"/>
      <c r="P45" s="12"/>
      <c r="Q45" s="327"/>
      <c r="R45" s="12"/>
      <c r="S45" s="327"/>
      <c r="T45" s="12"/>
      <c r="U45" s="327"/>
      <c r="V45" s="12"/>
      <c r="W45" s="327"/>
      <c r="X45" s="12"/>
      <c r="Y45" s="327"/>
      <c r="Z45" s="12"/>
      <c r="AA45" s="327"/>
      <c r="AB45" s="12"/>
      <c r="AC45" s="327"/>
      <c r="AD45" s="12"/>
      <c r="AE45" s="327"/>
      <c r="AF45" s="12"/>
      <c r="AG45" s="327"/>
      <c r="AH45" s="12"/>
      <c r="AI45" s="327"/>
      <c r="AJ45" s="12"/>
      <c r="AK45" s="327"/>
      <c r="AL45" s="12"/>
      <c r="AM45" s="327"/>
      <c r="AN45" s="12"/>
      <c r="AO45" s="327"/>
      <c r="AP45" s="12"/>
      <c r="AQ45" s="327"/>
      <c r="AR45" s="12"/>
      <c r="AS45" s="327"/>
      <c r="AT45" s="12"/>
      <c r="AU45" s="327"/>
      <c r="AV45" s="12"/>
      <c r="AW45" s="12"/>
      <c r="AX45" s="12"/>
      <c r="AY45" s="12"/>
      <c r="AZ45" s="12"/>
      <c r="BA45" s="12"/>
      <c r="BB45" s="12"/>
      <c r="BC45" s="12"/>
      <c r="BE45" s="327"/>
      <c r="BK45" s="785"/>
    </row>
    <row r="46" spans="1:65" ht="18.5" thickBot="1">
      <c r="A46" s="13"/>
      <c r="B46" s="27" t="s">
        <v>192</v>
      </c>
      <c r="C46" s="51" t="s">
        <v>21</v>
      </c>
      <c r="D46" s="16"/>
      <c r="E46" s="12"/>
      <c r="F46" s="12"/>
      <c r="G46" s="327"/>
      <c r="H46" s="12"/>
      <c r="I46" s="327"/>
      <c r="J46" s="12"/>
      <c r="K46" s="327"/>
      <c r="L46" s="12"/>
      <c r="M46" s="327"/>
      <c r="N46" s="12"/>
      <c r="O46" s="327"/>
      <c r="P46" s="12"/>
      <c r="Q46" s="327"/>
      <c r="R46" s="12"/>
      <c r="S46" s="327"/>
      <c r="T46" s="12"/>
      <c r="U46" s="327"/>
      <c r="V46" s="12"/>
      <c r="W46" s="327"/>
      <c r="X46" s="12"/>
      <c r="Y46" s="327"/>
      <c r="Z46" s="12"/>
      <c r="AA46" s="327"/>
      <c r="AB46" s="12"/>
      <c r="AC46" s="327"/>
      <c r="AD46" s="12"/>
      <c r="AE46" s="327"/>
      <c r="AF46" s="12"/>
      <c r="AG46" s="327"/>
      <c r="AH46" s="12"/>
      <c r="AI46" s="327"/>
      <c r="AJ46" s="12"/>
      <c r="AK46" s="327"/>
      <c r="AL46" s="12"/>
      <c r="AM46" s="327"/>
      <c r="AN46" s="12"/>
      <c r="AO46" s="327"/>
      <c r="AP46" s="12"/>
      <c r="AQ46" s="327"/>
      <c r="AR46" s="12"/>
      <c r="AS46" s="327"/>
      <c r="AT46" s="12"/>
      <c r="AU46" s="327"/>
      <c r="AV46" s="12"/>
      <c r="AW46" s="12"/>
      <c r="AX46" s="12"/>
      <c r="AY46" s="12"/>
      <c r="AZ46" s="12"/>
      <c r="BA46" s="12"/>
      <c r="BB46" s="12"/>
      <c r="BC46" s="12"/>
      <c r="BE46" s="327"/>
    </row>
    <row r="47" spans="1:65" s="1" customFormat="1">
      <c r="A47" s="592" t="s">
        <v>193</v>
      </c>
      <c r="B47" s="103" t="s">
        <v>159</v>
      </c>
      <c r="C47" s="593" t="s">
        <v>150</v>
      </c>
      <c r="D47" s="594" t="s">
        <v>160</v>
      </c>
      <c r="E47" s="12"/>
      <c r="F47" s="627">
        <f>F22+F31+F41</f>
        <v>0.501</v>
      </c>
      <c r="G47" s="388" t="s">
        <v>151</v>
      </c>
      <c r="H47" s="627">
        <f>H22+H31+H41</f>
        <v>1.8239999999999998</v>
      </c>
      <c r="I47" s="388" t="s">
        <v>151</v>
      </c>
      <c r="J47" s="627">
        <f>J22+J31+J41</f>
        <v>8.5259999999999998</v>
      </c>
      <c r="K47" s="388" t="s">
        <v>151</v>
      </c>
      <c r="L47" s="627">
        <f>L22+L31+L41</f>
        <v>6.2070000000000007</v>
      </c>
      <c r="M47" s="388" t="s">
        <v>151</v>
      </c>
      <c r="N47" s="627">
        <f>N22+N31+N41</f>
        <v>1.2769999999999999</v>
      </c>
      <c r="O47" s="388" t="s">
        <v>151</v>
      </c>
      <c r="P47" s="627">
        <f>P22+P31+P41</f>
        <v>0.85799999999999987</v>
      </c>
      <c r="Q47" s="388" t="s">
        <v>151</v>
      </c>
      <c r="R47" s="627">
        <f>R22+R31+R41</f>
        <v>0.95400000000000007</v>
      </c>
      <c r="S47" s="388" t="s">
        <v>151</v>
      </c>
      <c r="T47" s="627">
        <f>T22+T31+T41</f>
        <v>5.2789999999999999</v>
      </c>
      <c r="U47" s="388" t="s">
        <v>151</v>
      </c>
      <c r="V47" s="627">
        <f>V22+V31+V41</f>
        <v>1.33</v>
      </c>
      <c r="W47" s="388" t="s">
        <v>151</v>
      </c>
      <c r="X47" s="627">
        <f>X22+X31+X41</f>
        <v>1.4540000000000002</v>
      </c>
      <c r="Y47" s="388" t="s">
        <v>151</v>
      </c>
      <c r="Z47" s="627">
        <f>Z22+Z31+Z41</f>
        <v>16.311999999999998</v>
      </c>
      <c r="AA47" s="388" t="s">
        <v>151</v>
      </c>
      <c r="AB47" s="627">
        <f>AB22+AB31+AB41</f>
        <v>2.573</v>
      </c>
      <c r="AC47" s="388" t="s">
        <v>151</v>
      </c>
      <c r="AD47" s="627">
        <f>AD22+AD31+AD41</f>
        <v>0.96800000000000008</v>
      </c>
      <c r="AE47" s="388" t="s">
        <v>151</v>
      </c>
      <c r="AF47" s="627">
        <f>AF22+AF31+AF41</f>
        <v>0.49200000000000005</v>
      </c>
      <c r="AG47" s="388" t="s">
        <v>151</v>
      </c>
      <c r="AH47" s="627">
        <f>AH22+AH31+AH41</f>
        <v>0.60200000000000009</v>
      </c>
      <c r="AI47" s="388" t="s">
        <v>151</v>
      </c>
      <c r="AJ47" s="627">
        <f>AJ22+AJ31+AJ41</f>
        <v>11.516999999999999</v>
      </c>
      <c r="AK47" s="388" t="s">
        <v>151</v>
      </c>
      <c r="AL47" s="627">
        <f>AL22+AL31+AL41</f>
        <v>6.0829999999999993</v>
      </c>
      <c r="AM47" s="388" t="s">
        <v>151</v>
      </c>
      <c r="AN47" s="627">
        <f>AN22+AN31+AN41</f>
        <v>15.123999999999999</v>
      </c>
      <c r="AO47" s="388" t="s">
        <v>151</v>
      </c>
      <c r="AP47" s="627">
        <f>AP22+AP31+AP41</f>
        <v>4.7880000000000003</v>
      </c>
      <c r="AQ47" s="388" t="s">
        <v>151</v>
      </c>
      <c r="AR47" s="627">
        <f>AR22+AR31+AR41</f>
        <v>1.8190000000000002</v>
      </c>
      <c r="AS47" s="388" t="s">
        <v>151</v>
      </c>
      <c r="AT47" s="627">
        <f>AT22+AT31+AT41</f>
        <v>1.5029999999999999</v>
      </c>
      <c r="AU47" s="388" t="s">
        <v>151</v>
      </c>
      <c r="AV47" s="627">
        <f>AV22+AV31+AV41</f>
        <v>0</v>
      </c>
      <c r="AW47" s="628"/>
      <c r="AX47" s="627">
        <f>AX22+AX31+AX41</f>
        <v>0</v>
      </c>
      <c r="AY47" s="628"/>
      <c r="AZ47" s="627">
        <f>AZ22+AZ31+AZ41</f>
        <v>0</v>
      </c>
      <c r="BA47" s="628"/>
      <c r="BB47" s="627">
        <f>BB22+BB31+BB41</f>
        <v>0</v>
      </c>
      <c r="BC47" s="629"/>
      <c r="BD47" s="598">
        <f>F47+H47+J47+L47+N47+P47+R47+T47+V47+X47+Z47+AB47+AD47+AF47+AH47+AJ47+AL47+AN47+AP47+AR47+AT47+AV47+AX47+AZ47+BB47</f>
        <v>89.990999999999985</v>
      </c>
      <c r="BE47" s="388" t="s">
        <v>151</v>
      </c>
      <c r="BF47" s="23"/>
      <c r="BG47" s="12"/>
      <c r="BH47" s="12"/>
      <c r="BI47" s="12"/>
      <c r="BJ47" s="12"/>
      <c r="BK47" s="784"/>
      <c r="BL47" s="12"/>
      <c r="BM47" s="12"/>
    </row>
    <row r="48" spans="1:65" s="1" customFormat="1">
      <c r="A48" s="605" t="s">
        <v>194</v>
      </c>
      <c r="B48" s="57" t="s">
        <v>195</v>
      </c>
      <c r="C48" s="554" t="s">
        <v>150</v>
      </c>
      <c r="D48" s="606" t="s">
        <v>160</v>
      </c>
      <c r="E48" s="12"/>
      <c r="F48" s="615">
        <f>F23+F24+F32+F33+F42+F43</f>
        <v>8.0000000000000002E-3</v>
      </c>
      <c r="G48" s="354" t="s">
        <v>164</v>
      </c>
      <c r="H48" s="615">
        <f>H23+H24+H32+H33+H42+H43</f>
        <v>0.98399999999999999</v>
      </c>
      <c r="I48" s="354" t="s">
        <v>164</v>
      </c>
      <c r="J48" s="615">
        <f>J23+J24+J32+J33+J42+J43</f>
        <v>0.39899999999999997</v>
      </c>
      <c r="K48" s="354" t="s">
        <v>164</v>
      </c>
      <c r="L48" s="615">
        <f>L23+L24+L32+L33+L42+L43</f>
        <v>1.4140000000000001</v>
      </c>
      <c r="M48" s="354" t="s">
        <v>164</v>
      </c>
      <c r="N48" s="615">
        <f>N23+N24+N32+N33+N42+N43</f>
        <v>1.0999999999999999E-2</v>
      </c>
      <c r="O48" s="354" t="s">
        <v>164</v>
      </c>
      <c r="P48" s="615">
        <f>P23+P24+P32+P33+P42+P43</f>
        <v>9.0000000000000011E-3</v>
      </c>
      <c r="Q48" s="354" t="s">
        <v>164</v>
      </c>
      <c r="R48" s="615">
        <f>R23+R24+R32+R33+R42+R43</f>
        <v>8.9999999999999993E-3</v>
      </c>
      <c r="S48" s="354" t="s">
        <v>164</v>
      </c>
      <c r="T48" s="615">
        <f>T23+T24+T32+T33+T42+T43</f>
        <v>0.25900000000000001</v>
      </c>
      <c r="U48" s="354" t="s">
        <v>164</v>
      </c>
      <c r="V48" s="615">
        <f>V23+V24+V32+V33+V42+V43</f>
        <v>1.6E-2</v>
      </c>
      <c r="W48" s="354" t="s">
        <v>164</v>
      </c>
      <c r="X48" s="615">
        <f>X23+X24+X32+X33+X42+X43</f>
        <v>2.0999999999999998E-2</v>
      </c>
      <c r="Y48" s="354" t="s">
        <v>164</v>
      </c>
      <c r="Z48" s="615">
        <f>Z23+Z24+Z32+Z33+Z42+Z43</f>
        <v>0.187</v>
      </c>
      <c r="AA48" s="354" t="s">
        <v>164</v>
      </c>
      <c r="AB48" s="615">
        <f>AB23+AB24+AB32+AB33+AB42+AB43</f>
        <v>2.4E-2</v>
      </c>
      <c r="AC48" s="354" t="s">
        <v>164</v>
      </c>
      <c r="AD48" s="615">
        <f>AD23+AD24+AD32+AD33+AD42+AD43</f>
        <v>0.01</v>
      </c>
      <c r="AE48" s="354" t="s">
        <v>164</v>
      </c>
      <c r="AF48" s="615">
        <f>AF23+AF24+AF32+AF33+AF42+AF43</f>
        <v>5.0000000000000001E-3</v>
      </c>
      <c r="AG48" s="354" t="s">
        <v>164</v>
      </c>
      <c r="AH48" s="615">
        <f>AH23+AH24+AH32+AH33+AH42+AH43</f>
        <v>7.0000000000000001E-3</v>
      </c>
      <c r="AI48" s="354" t="s">
        <v>164</v>
      </c>
      <c r="AJ48" s="615">
        <f>AJ23+AJ24+AJ32+AJ33+AJ42+AJ43</f>
        <v>0.36</v>
      </c>
      <c r="AK48" s="354" t="s">
        <v>164</v>
      </c>
      <c r="AL48" s="615">
        <f>AL23+AL24+AL32+AL33+AL42+AL43</f>
        <v>2.0739999999999998</v>
      </c>
      <c r="AM48" s="354" t="s">
        <v>164</v>
      </c>
      <c r="AN48" s="615">
        <f>AN23+AN24+AN32+AN33+AN42+AN43</f>
        <v>3.5</v>
      </c>
      <c r="AO48" s="354" t="s">
        <v>164</v>
      </c>
      <c r="AP48" s="615">
        <f>AP23+AP24+AP32+AP33+AP42+AP43</f>
        <v>0.78800000000000003</v>
      </c>
      <c r="AQ48" s="354" t="s">
        <v>164</v>
      </c>
      <c r="AR48" s="615">
        <f>AR23+AR24+AR32+AR33+AR42+AR43</f>
        <v>0.36099999999999999</v>
      </c>
      <c r="AS48" s="354" t="s">
        <v>164</v>
      </c>
      <c r="AT48" s="615">
        <f>AT23+AT24+AT32+AT33+AT42+AT43</f>
        <v>0.46600000000000003</v>
      </c>
      <c r="AU48" s="354" t="s">
        <v>164</v>
      </c>
      <c r="AV48" s="615">
        <f>AV23+AV24+AV32+AV33+AV42+AV43</f>
        <v>0</v>
      </c>
      <c r="AW48" s="252"/>
      <c r="AX48" s="615">
        <f>AX23+AX24+AX32+AX33+AX42+AX43</f>
        <v>0</v>
      </c>
      <c r="AY48" s="252"/>
      <c r="AZ48" s="615">
        <f>AZ23+AZ24+AZ32+AZ33+AZ42+AZ43</f>
        <v>0</v>
      </c>
      <c r="BA48" s="252"/>
      <c r="BB48" s="615">
        <f>BB23+BB24+BB32+BB33+BB42+BB43</f>
        <v>0</v>
      </c>
      <c r="BC48" s="630"/>
      <c r="BD48" s="615">
        <f>F48+H48+J48+L48+N48+P48+R48+T48+V48+X48+Z48+AB48+AD48+AF48+AH48+AJ48+AL48+AN48+AP48+AR48+AT48+AV48+AX48+AZ48+BB48</f>
        <v>10.911999999999999</v>
      </c>
      <c r="BE48" s="354" t="s">
        <v>164</v>
      </c>
      <c r="BF48" s="23"/>
      <c r="BG48" s="12"/>
      <c r="BH48" s="12"/>
      <c r="BI48" s="12"/>
      <c r="BJ48" s="12"/>
      <c r="BK48" s="784"/>
      <c r="BL48" s="12"/>
      <c r="BM48" s="786"/>
    </row>
    <row r="49" spans="1:65" s="1" customFormat="1">
      <c r="A49" s="605" t="s">
        <v>196</v>
      </c>
      <c r="B49" s="57" t="s">
        <v>197</v>
      </c>
      <c r="C49" s="554" t="s">
        <v>150</v>
      </c>
      <c r="D49" s="606" t="s">
        <v>160</v>
      </c>
      <c r="E49" s="12"/>
      <c r="F49" s="615">
        <f>F25+F34+F44</f>
        <v>0.50900000000000001</v>
      </c>
      <c r="G49" s="389" t="s">
        <v>151</v>
      </c>
      <c r="H49" s="615">
        <f>H25+H34+H44</f>
        <v>2.8080000000000003</v>
      </c>
      <c r="I49" s="389" t="s">
        <v>151</v>
      </c>
      <c r="J49" s="615">
        <f>J25+J34+J44</f>
        <v>8.9250000000000007</v>
      </c>
      <c r="K49" s="389" t="s">
        <v>151</v>
      </c>
      <c r="L49" s="615">
        <f>L25+L34+L44</f>
        <v>7.6209999999999996</v>
      </c>
      <c r="M49" s="389" t="s">
        <v>151</v>
      </c>
      <c r="N49" s="615">
        <f>N25+N34+N44</f>
        <v>1.2879999999999998</v>
      </c>
      <c r="O49" s="389" t="s">
        <v>151</v>
      </c>
      <c r="P49" s="615">
        <f>P25+P34+P44</f>
        <v>0.86699999999999999</v>
      </c>
      <c r="Q49" s="389" t="s">
        <v>151</v>
      </c>
      <c r="R49" s="615">
        <f>R25+R34+R44</f>
        <v>0.96300000000000008</v>
      </c>
      <c r="S49" s="389" t="s">
        <v>151</v>
      </c>
      <c r="T49" s="615">
        <f>T25+T34+T44</f>
        <v>5.5380000000000003</v>
      </c>
      <c r="U49" s="389" t="s">
        <v>151</v>
      </c>
      <c r="V49" s="615">
        <f>V25+V34+V44</f>
        <v>1.3460000000000001</v>
      </c>
      <c r="W49" s="389" t="s">
        <v>151</v>
      </c>
      <c r="X49" s="615">
        <f>X25+X34+X44</f>
        <v>1.4750000000000001</v>
      </c>
      <c r="Y49" s="389" t="s">
        <v>151</v>
      </c>
      <c r="Z49" s="615">
        <f>Z25+Z34+Z44</f>
        <v>16.498999999999999</v>
      </c>
      <c r="AA49" s="389" t="s">
        <v>151</v>
      </c>
      <c r="AB49" s="615">
        <f>AB25+AB34+AB44</f>
        <v>2.5969999999999995</v>
      </c>
      <c r="AC49" s="389" t="s">
        <v>151</v>
      </c>
      <c r="AD49" s="615">
        <f>AD25+AD34+AD44</f>
        <v>0.97800000000000009</v>
      </c>
      <c r="AE49" s="389" t="s">
        <v>151</v>
      </c>
      <c r="AF49" s="615">
        <f>AF25+AF34+AF44</f>
        <v>0.49700000000000005</v>
      </c>
      <c r="AG49" s="389" t="s">
        <v>151</v>
      </c>
      <c r="AH49" s="615">
        <f>AH25+AH34+AH44</f>
        <v>0.6090000000000001</v>
      </c>
      <c r="AI49" s="389" t="s">
        <v>151</v>
      </c>
      <c r="AJ49" s="615">
        <f>AJ25+AJ34+AJ44</f>
        <v>11.877000000000002</v>
      </c>
      <c r="AK49" s="389" t="s">
        <v>151</v>
      </c>
      <c r="AL49" s="615">
        <f>AL25+AL34+AL44</f>
        <v>8.157</v>
      </c>
      <c r="AM49" s="389" t="s">
        <v>151</v>
      </c>
      <c r="AN49" s="615">
        <f>AN25+AN34+AN44</f>
        <v>18.623999999999999</v>
      </c>
      <c r="AO49" s="389" t="s">
        <v>151</v>
      </c>
      <c r="AP49" s="615">
        <f>AP25+AP34+AP44</f>
        <v>5.5760000000000005</v>
      </c>
      <c r="AQ49" s="389" t="s">
        <v>151</v>
      </c>
      <c r="AR49" s="615">
        <f>AR25+AR34+AR44</f>
        <v>2.1800000000000002</v>
      </c>
      <c r="AS49" s="389" t="s">
        <v>151</v>
      </c>
      <c r="AT49" s="615">
        <f>AT25+AT34+AT44</f>
        <v>1.9689999999999999</v>
      </c>
      <c r="AU49" s="389" t="s">
        <v>151</v>
      </c>
      <c r="AV49" s="615">
        <f>AV25+AV34+AV44</f>
        <v>0</v>
      </c>
      <c r="AW49" s="252"/>
      <c r="AX49" s="615">
        <f>AX25+AX34+AX44</f>
        <v>0</v>
      </c>
      <c r="AY49" s="252"/>
      <c r="AZ49" s="615">
        <f>AZ25+AZ34+AZ44</f>
        <v>0</v>
      </c>
      <c r="BA49" s="252"/>
      <c r="BB49" s="615">
        <f>BB25+BB34+BB44</f>
        <v>0</v>
      </c>
      <c r="BC49" s="630"/>
      <c r="BD49" s="615">
        <f>F49+H49+J49+L49+N49+P49+R49+T49+V49+X49+Z49+AB49+AD49+AF49+AH49+AJ49+AL49+AN49+AP49+AR49+AT49+AV49+AX49+AZ49+BB49</f>
        <v>100.90299999999999</v>
      </c>
      <c r="BE49" s="389" t="s">
        <v>151</v>
      </c>
      <c r="BF49" s="23"/>
      <c r="BG49" s="12"/>
      <c r="BH49" s="12"/>
      <c r="BI49" s="12"/>
      <c r="BJ49" s="12"/>
      <c r="BK49" s="784"/>
      <c r="BL49" s="12"/>
      <c r="BM49" s="12"/>
    </row>
    <row r="50" spans="1:65" s="1" customFormat="1">
      <c r="A50" s="605" t="s">
        <v>198</v>
      </c>
      <c r="B50" s="631" t="s">
        <v>199</v>
      </c>
      <c r="C50" s="554" t="s">
        <v>150</v>
      </c>
      <c r="D50" s="606" t="s">
        <v>47</v>
      </c>
      <c r="E50" s="12"/>
      <c r="F50" s="378">
        <v>3.613</v>
      </c>
      <c r="G50" s="389" t="s">
        <v>49</v>
      </c>
      <c r="H50" s="378">
        <v>8.2050000000000001</v>
      </c>
      <c r="I50" s="389" t="s">
        <v>49</v>
      </c>
      <c r="J50" s="379">
        <v>24.07</v>
      </c>
      <c r="K50" s="389" t="s">
        <v>49</v>
      </c>
      <c r="L50" s="378">
        <v>15.275</v>
      </c>
      <c r="M50" s="389" t="s">
        <v>49</v>
      </c>
      <c r="N50" s="378">
        <v>2.9239999999999999</v>
      </c>
      <c r="O50" s="389" t="s">
        <v>49</v>
      </c>
      <c r="P50" s="378">
        <v>2.6320000000000001</v>
      </c>
      <c r="Q50" s="389" t="s">
        <v>49</v>
      </c>
      <c r="R50" s="378">
        <v>2</v>
      </c>
      <c r="S50" s="389" t="s">
        <v>49</v>
      </c>
      <c r="T50" s="378">
        <v>4.9050000000000002</v>
      </c>
      <c r="U50" s="389" t="s">
        <v>49</v>
      </c>
      <c r="V50" s="378">
        <v>2.964</v>
      </c>
      <c r="W50" s="389" t="s">
        <v>49</v>
      </c>
      <c r="X50" s="378">
        <v>3.3</v>
      </c>
      <c r="Y50" s="389" t="s">
        <v>49</v>
      </c>
      <c r="Z50" s="378">
        <v>23.821999999999999</v>
      </c>
      <c r="AA50" s="389" t="s">
        <v>51</v>
      </c>
      <c r="AB50" s="378">
        <v>3.1989999999999998</v>
      </c>
      <c r="AC50" s="389" t="s">
        <v>51</v>
      </c>
      <c r="AD50" s="378">
        <v>1.7450000000000001</v>
      </c>
      <c r="AE50" s="389" t="s">
        <v>51</v>
      </c>
      <c r="AF50" s="378">
        <v>0.873</v>
      </c>
      <c r="AG50" s="389" t="s">
        <v>51</v>
      </c>
      <c r="AH50" s="378">
        <v>1.163</v>
      </c>
      <c r="AI50" s="389" t="s">
        <v>51</v>
      </c>
      <c r="AJ50" s="378">
        <v>20.274000000000001</v>
      </c>
      <c r="AK50" s="389" t="s">
        <v>49</v>
      </c>
      <c r="AL50" s="378">
        <v>11.554</v>
      </c>
      <c r="AM50" s="389" t="s">
        <v>49</v>
      </c>
      <c r="AN50" s="378">
        <v>21.526</v>
      </c>
      <c r="AO50" s="389" t="s">
        <v>49</v>
      </c>
      <c r="AP50" s="378">
        <v>4.8789999999999996</v>
      </c>
      <c r="AQ50" s="389" t="s">
        <v>49</v>
      </c>
      <c r="AR50" s="378">
        <v>3.4969999999999999</v>
      </c>
      <c r="AS50" s="389" t="s">
        <v>49</v>
      </c>
      <c r="AT50" s="378">
        <v>3.6379999999999999</v>
      </c>
      <c r="AU50" s="389" t="s">
        <v>49</v>
      </c>
      <c r="AV50" s="632"/>
      <c r="AW50" s="252"/>
      <c r="AX50" s="632"/>
      <c r="AY50" s="252"/>
      <c r="AZ50" s="632"/>
      <c r="BA50" s="252"/>
      <c r="BB50" s="632"/>
      <c r="BC50" s="630"/>
      <c r="BD50" s="615">
        <f>F50+H50+J50+L50+N50+P50+R50+T50+V50+X50+Z50+AB50+AD50+AF50+AH50+AJ50+AL50+AN50+AP50+AR50+AT50+AV50+AX50+AZ50+BB50</f>
        <v>166.05800000000002</v>
      </c>
      <c r="BE50" s="389" t="s">
        <v>49</v>
      </c>
      <c r="BF50" s="23"/>
      <c r="BG50" s="12"/>
      <c r="BH50" s="12"/>
      <c r="BI50" s="12"/>
      <c r="BJ50" s="12"/>
      <c r="BK50" s="784"/>
      <c r="BL50" s="12"/>
      <c r="BM50" s="12"/>
    </row>
    <row r="51" spans="1:65" s="1" customFormat="1" ht="13" thickBot="1">
      <c r="A51" s="611" t="s">
        <v>200</v>
      </c>
      <c r="B51" s="633" t="s">
        <v>201</v>
      </c>
      <c r="C51" s="541" t="s">
        <v>150</v>
      </c>
      <c r="D51" s="612" t="s">
        <v>25</v>
      </c>
      <c r="E51" s="12"/>
      <c r="F51" s="380">
        <v>26.068000000000001</v>
      </c>
      <c r="G51" s="390" t="s">
        <v>51</v>
      </c>
      <c r="H51" s="380">
        <v>84.159000000000006</v>
      </c>
      <c r="I51" s="390" t="s">
        <v>51</v>
      </c>
      <c r="J51" s="380">
        <v>225.976</v>
      </c>
      <c r="K51" s="390" t="s">
        <v>51</v>
      </c>
      <c r="L51" s="380">
        <v>124.596</v>
      </c>
      <c r="M51" s="390" t="s">
        <v>51</v>
      </c>
      <c r="N51" s="380">
        <v>30.259</v>
      </c>
      <c r="O51" s="390" t="s">
        <v>51</v>
      </c>
      <c r="P51" s="380">
        <v>24.919</v>
      </c>
      <c r="Q51" s="390" t="s">
        <v>51</v>
      </c>
      <c r="R51" s="380">
        <v>30.259</v>
      </c>
      <c r="S51" s="390" t="s">
        <v>51</v>
      </c>
      <c r="T51" s="380">
        <v>55.325000000000003</v>
      </c>
      <c r="U51" s="390" t="s">
        <v>51</v>
      </c>
      <c r="V51" s="380">
        <v>40.835000000000001</v>
      </c>
      <c r="W51" s="390" t="s">
        <v>51</v>
      </c>
      <c r="X51" s="380">
        <v>35.566000000000003</v>
      </c>
      <c r="Y51" s="390" t="s">
        <v>51</v>
      </c>
      <c r="Z51" s="380">
        <v>96.522999999999996</v>
      </c>
      <c r="AA51" s="390" t="s">
        <v>51</v>
      </c>
      <c r="AB51" s="380">
        <v>13.97</v>
      </c>
      <c r="AC51" s="390" t="s">
        <v>51</v>
      </c>
      <c r="AD51" s="380">
        <v>7.62</v>
      </c>
      <c r="AE51" s="390" t="s">
        <v>51</v>
      </c>
      <c r="AF51" s="380">
        <v>3.81</v>
      </c>
      <c r="AG51" s="390" t="s">
        <v>51</v>
      </c>
      <c r="AH51" s="380">
        <v>5.08</v>
      </c>
      <c r="AI51" s="390" t="s">
        <v>51</v>
      </c>
      <c r="AJ51" s="380">
        <v>48.250999999999998</v>
      </c>
      <c r="AK51" s="390" t="s">
        <v>51</v>
      </c>
      <c r="AL51" s="380">
        <v>83.765000000000001</v>
      </c>
      <c r="AM51" s="390" t="s">
        <v>51</v>
      </c>
      <c r="AN51" s="380">
        <v>126.913</v>
      </c>
      <c r="AO51" s="390" t="s">
        <v>51</v>
      </c>
      <c r="AP51" s="380">
        <v>88.31</v>
      </c>
      <c r="AQ51" s="390" t="s">
        <v>51</v>
      </c>
      <c r="AR51" s="380">
        <v>25.021000000000001</v>
      </c>
      <c r="AS51" s="390" t="s">
        <v>51</v>
      </c>
      <c r="AT51" s="380">
        <v>24.138000000000002</v>
      </c>
      <c r="AU51" s="390" t="s">
        <v>51</v>
      </c>
      <c r="AV51" s="634"/>
      <c r="AW51" s="635"/>
      <c r="AX51" s="634"/>
      <c r="AY51" s="635"/>
      <c r="AZ51" s="634"/>
      <c r="BA51" s="635"/>
      <c r="BB51" s="634"/>
      <c r="BC51" s="636"/>
      <c r="BD51" s="637">
        <f>F51+H51+J51+L51+N51+P51+R51+T51+V51+X51+Z51+AB51+AD51+AF51+AH51+AJ51+AL51+AN51+AP51+AR51+AT51+AV51+AX51+AZ51+BB51</f>
        <v>1201.3629999999998</v>
      </c>
      <c r="BE51" s="390" t="s">
        <v>51</v>
      </c>
      <c r="BF51" s="23"/>
      <c r="BG51" s="12"/>
      <c r="BH51" s="12"/>
      <c r="BI51" s="12"/>
      <c r="BJ51" s="12"/>
      <c r="BK51" s="784"/>
      <c r="BL51" s="12"/>
      <c r="BM51" s="12"/>
    </row>
    <row r="52" spans="1:65" ht="13" thickBot="1">
      <c r="A52" s="41"/>
      <c r="F52" s="381"/>
      <c r="G52" s="327"/>
      <c r="H52" s="381"/>
      <c r="I52" s="327"/>
      <c r="J52" s="381"/>
      <c r="K52" s="327"/>
      <c r="L52" s="381"/>
      <c r="M52" s="327"/>
      <c r="N52" s="381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  <c r="AR52" s="327"/>
      <c r="AS52" s="327"/>
      <c r="AT52" s="327"/>
      <c r="AU52" s="327"/>
      <c r="AV52" s="12"/>
      <c r="AW52" s="12"/>
      <c r="AX52" s="12"/>
      <c r="AY52" s="12"/>
      <c r="AZ52" s="12"/>
      <c r="BA52" s="12"/>
      <c r="BB52" s="12"/>
      <c r="BC52" s="12"/>
      <c r="BH52" s="12"/>
      <c r="BI52" s="12"/>
      <c r="BJ52" s="12"/>
      <c r="BK52" s="12"/>
      <c r="BL52" s="12"/>
      <c r="BM52" s="12"/>
    </row>
    <row r="53" spans="1:65" ht="18.5" thickBot="1">
      <c r="A53" s="13"/>
      <c r="B53" s="27" t="s">
        <v>202</v>
      </c>
      <c r="C53" s="51" t="s">
        <v>21</v>
      </c>
      <c r="D53" s="16"/>
      <c r="E53" s="12"/>
      <c r="F53" s="382"/>
      <c r="G53" s="383"/>
      <c r="H53" s="382"/>
      <c r="I53" s="383"/>
      <c r="J53" s="382"/>
      <c r="K53" s="383"/>
      <c r="L53" s="382"/>
      <c r="M53" s="383"/>
      <c r="N53" s="382"/>
      <c r="O53" s="383"/>
      <c r="P53" s="382"/>
      <c r="Q53" s="383"/>
      <c r="R53" s="382"/>
      <c r="S53" s="383"/>
      <c r="T53" s="382"/>
      <c r="U53" s="383"/>
      <c r="V53" s="382"/>
      <c r="W53" s="383"/>
      <c r="X53" s="382"/>
      <c r="Y53" s="383"/>
      <c r="Z53" s="382"/>
      <c r="AA53" s="383"/>
      <c r="AB53" s="382"/>
      <c r="AC53" s="383"/>
      <c r="AD53" s="382"/>
      <c r="AE53" s="383"/>
      <c r="AF53" s="382"/>
      <c r="AG53" s="383"/>
      <c r="AH53" s="382"/>
      <c r="AI53" s="383"/>
      <c r="AJ53" s="382"/>
      <c r="AK53" s="383"/>
      <c r="AL53" s="382"/>
      <c r="AM53" s="383"/>
      <c r="AN53" s="382"/>
      <c r="AO53" s="383"/>
      <c r="AP53" s="382"/>
      <c r="AQ53" s="383"/>
      <c r="AR53" s="382"/>
      <c r="AS53" s="383"/>
      <c r="AT53" s="382"/>
      <c r="AU53" s="383"/>
      <c r="AV53" s="12"/>
      <c r="AW53" s="12"/>
      <c r="AX53" s="12"/>
      <c r="AY53" s="12"/>
      <c r="AZ53" s="12"/>
      <c r="BA53" s="12"/>
      <c r="BB53" s="12"/>
      <c r="BC53" s="12"/>
      <c r="BH53" s="12"/>
      <c r="BI53" s="12"/>
      <c r="BJ53" s="12"/>
      <c r="BK53" s="12"/>
      <c r="BL53" s="12"/>
      <c r="BM53" s="12"/>
    </row>
    <row r="54" spans="1:65" s="1" customFormat="1">
      <c r="A54" s="592" t="s">
        <v>203</v>
      </c>
      <c r="B54" s="638" t="s">
        <v>204</v>
      </c>
      <c r="C54" s="593" t="s">
        <v>205</v>
      </c>
      <c r="D54" s="594" t="s">
        <v>25</v>
      </c>
      <c r="E54" s="12" t="s">
        <v>21</v>
      </c>
      <c r="F54" s="377">
        <v>25</v>
      </c>
      <c r="G54" s="358" t="s">
        <v>49</v>
      </c>
      <c r="H54" s="377">
        <v>25</v>
      </c>
      <c r="I54" s="358" t="s">
        <v>49</v>
      </c>
      <c r="J54" s="377">
        <v>30</v>
      </c>
      <c r="K54" s="358" t="s">
        <v>49</v>
      </c>
      <c r="L54" s="377">
        <v>30</v>
      </c>
      <c r="M54" s="358" t="s">
        <v>49</v>
      </c>
      <c r="N54" s="377">
        <v>30</v>
      </c>
      <c r="O54" s="358" t="s">
        <v>49</v>
      </c>
      <c r="P54" s="377">
        <v>30</v>
      </c>
      <c r="Q54" s="358" t="s">
        <v>49</v>
      </c>
      <c r="R54" s="377">
        <v>30</v>
      </c>
      <c r="S54" s="358" t="s">
        <v>49</v>
      </c>
      <c r="T54" s="377">
        <v>30</v>
      </c>
      <c r="U54" s="358" t="s">
        <v>49</v>
      </c>
      <c r="V54" s="377">
        <v>30</v>
      </c>
      <c r="W54" s="358" t="s">
        <v>49</v>
      </c>
      <c r="X54" s="377">
        <v>30</v>
      </c>
      <c r="Y54" s="358" t="s">
        <v>49</v>
      </c>
      <c r="Z54" s="377">
        <v>30</v>
      </c>
      <c r="AA54" s="358" t="s">
        <v>49</v>
      </c>
      <c r="AB54" s="377">
        <v>30</v>
      </c>
      <c r="AC54" s="358" t="s">
        <v>49</v>
      </c>
      <c r="AD54" s="377">
        <v>30</v>
      </c>
      <c r="AE54" s="358" t="s">
        <v>49</v>
      </c>
      <c r="AF54" s="377">
        <v>30</v>
      </c>
      <c r="AG54" s="358" t="s">
        <v>49</v>
      </c>
      <c r="AH54" s="377">
        <v>30</v>
      </c>
      <c r="AI54" s="358" t="s">
        <v>49</v>
      </c>
      <c r="AJ54" s="377">
        <v>40</v>
      </c>
      <c r="AK54" s="358" t="s">
        <v>49</v>
      </c>
      <c r="AL54" s="377">
        <v>25</v>
      </c>
      <c r="AM54" s="358" t="s">
        <v>49</v>
      </c>
      <c r="AN54" s="377">
        <v>24</v>
      </c>
      <c r="AO54" s="358" t="s">
        <v>49</v>
      </c>
      <c r="AP54" s="377">
        <v>30</v>
      </c>
      <c r="AQ54" s="358" t="s">
        <v>49</v>
      </c>
      <c r="AR54" s="377">
        <v>30</v>
      </c>
      <c r="AS54" s="358" t="s">
        <v>49</v>
      </c>
      <c r="AT54" s="377">
        <v>30</v>
      </c>
      <c r="AU54" s="358" t="s">
        <v>49</v>
      </c>
      <c r="AV54" s="639"/>
      <c r="AW54" s="248"/>
      <c r="AX54" s="639"/>
      <c r="AY54" s="248"/>
      <c r="AZ54" s="639"/>
      <c r="BA54" s="248"/>
      <c r="BB54" s="639"/>
      <c r="BC54" s="248"/>
      <c r="BD54" s="12"/>
      <c r="BE54" s="12"/>
      <c r="BF54" s="12"/>
      <c r="BG54" s="12"/>
      <c r="BH54" s="12"/>
      <c r="BI54" s="12"/>
      <c r="BJ54" s="12"/>
      <c r="BK54" s="12"/>
      <c r="BL54" s="12"/>
      <c r="BM54" s="12"/>
    </row>
    <row r="55" spans="1:65" s="1" customFormat="1" ht="13" thickBot="1">
      <c r="A55" s="611" t="s">
        <v>206</v>
      </c>
      <c r="B55" s="633" t="s">
        <v>207</v>
      </c>
      <c r="C55" s="541" t="s">
        <v>208</v>
      </c>
      <c r="D55" s="612" t="s">
        <v>25</v>
      </c>
      <c r="E55" s="12"/>
      <c r="F55" s="384">
        <v>44709</v>
      </c>
      <c r="G55" s="355" t="s">
        <v>49</v>
      </c>
      <c r="H55" s="384">
        <v>44709</v>
      </c>
      <c r="I55" s="355" t="s">
        <v>49</v>
      </c>
      <c r="J55" s="384">
        <v>47468</v>
      </c>
      <c r="K55" s="355" t="s">
        <v>49</v>
      </c>
      <c r="L55" s="384">
        <v>47607</v>
      </c>
      <c r="M55" s="355" t="s">
        <v>49</v>
      </c>
      <c r="N55" s="384">
        <v>47607</v>
      </c>
      <c r="O55" s="355" t="s">
        <v>49</v>
      </c>
      <c r="P55" s="384">
        <v>47607</v>
      </c>
      <c r="Q55" s="355" t="s">
        <v>49</v>
      </c>
      <c r="R55" s="384">
        <v>47607</v>
      </c>
      <c r="S55" s="355" t="s">
        <v>49</v>
      </c>
      <c r="T55" s="384">
        <v>48024</v>
      </c>
      <c r="U55" s="355" t="s">
        <v>49</v>
      </c>
      <c r="V55" s="384">
        <v>48024</v>
      </c>
      <c r="W55" s="355" t="s">
        <v>49</v>
      </c>
      <c r="X55" s="384">
        <v>48024</v>
      </c>
      <c r="Y55" s="355" t="s">
        <v>49</v>
      </c>
      <c r="Z55" s="384">
        <v>47452</v>
      </c>
      <c r="AA55" s="355" t="s">
        <v>49</v>
      </c>
      <c r="AB55" s="384">
        <v>47452</v>
      </c>
      <c r="AC55" s="355" t="s">
        <v>49</v>
      </c>
      <c r="AD55" s="384">
        <v>47452</v>
      </c>
      <c r="AE55" s="355" t="s">
        <v>49</v>
      </c>
      <c r="AF55" s="384">
        <v>47452</v>
      </c>
      <c r="AG55" s="355" t="s">
        <v>49</v>
      </c>
      <c r="AH55" s="384">
        <v>47452</v>
      </c>
      <c r="AI55" s="355" t="s">
        <v>49</v>
      </c>
      <c r="AJ55" s="384">
        <v>51439</v>
      </c>
      <c r="AK55" s="355" t="s">
        <v>49</v>
      </c>
      <c r="AL55" s="384">
        <v>46188</v>
      </c>
      <c r="AM55" s="355" t="s">
        <v>49</v>
      </c>
      <c r="AN55" s="384">
        <v>46113</v>
      </c>
      <c r="AO55" s="355" t="s">
        <v>49</v>
      </c>
      <c r="AP55" s="384">
        <v>48486</v>
      </c>
      <c r="AQ55" s="355" t="s">
        <v>49</v>
      </c>
      <c r="AR55" s="384">
        <v>48486</v>
      </c>
      <c r="AS55" s="355" t="s">
        <v>49</v>
      </c>
      <c r="AT55" s="384">
        <v>48486</v>
      </c>
      <c r="AU55" s="355" t="s">
        <v>49</v>
      </c>
      <c r="AV55" s="581"/>
      <c r="AW55" s="567"/>
      <c r="AX55" s="581"/>
      <c r="AY55" s="567"/>
      <c r="AZ55" s="581"/>
      <c r="BA55" s="567"/>
      <c r="BB55" s="581"/>
      <c r="BC55" s="567"/>
      <c r="BD55" s="12"/>
      <c r="BE55" s="12"/>
      <c r="BF55" s="12"/>
      <c r="BG55" s="12"/>
      <c r="BH55" s="12"/>
      <c r="BI55" s="12"/>
      <c r="BJ55" s="12"/>
      <c r="BK55" s="12"/>
      <c r="BL55" s="12"/>
      <c r="BM55" s="12"/>
    </row>
    <row r="56" spans="1:65" s="12" customFormat="1">
      <c r="A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1:65" s="12" customFormat="1" ht="13" thickBot="1">
      <c r="A57" s="4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65" s="12" customFormat="1">
      <c r="A58" s="269"/>
      <c r="B58" s="270"/>
      <c r="C58" s="271"/>
      <c r="D58" s="27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s="12" customFormat="1">
      <c r="A59" s="518" t="s">
        <v>143</v>
      </c>
      <c r="B59" s="519"/>
      <c r="C59" s="520"/>
      <c r="D59" s="27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65" s="12" customFormat="1">
      <c r="A60" s="274"/>
      <c r="B60" s="519"/>
      <c r="C60" s="275"/>
      <c r="D60" s="27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65" s="12" customFormat="1">
      <c r="A61" s="518" t="s">
        <v>144</v>
      </c>
      <c r="B61" s="519"/>
      <c r="C61" s="520"/>
      <c r="D61" s="27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65" s="12" customFormat="1">
      <c r="A62" s="274"/>
      <c r="B62" s="519"/>
      <c r="C62"/>
      <c r="D62" s="27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65" s="12" customFormat="1">
      <c r="A63" s="518" t="s">
        <v>683</v>
      </c>
      <c r="B63" s="519"/>
      <c r="C63" s="520" t="s">
        <v>686</v>
      </c>
      <c r="D63" s="27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</row>
    <row r="64" spans="1:65" ht="13" thickBot="1">
      <c r="A64" s="277"/>
      <c r="B64" s="278"/>
      <c r="C64" s="279"/>
      <c r="D64" s="280"/>
    </row>
    <row r="65" spans="1:2">
      <c r="A65" s="41"/>
      <c r="B65" s="76"/>
    </row>
    <row r="66" spans="1:2">
      <c r="A66" s="41"/>
      <c r="B66" s="76"/>
    </row>
    <row r="67" spans="1:2">
      <c r="A67" s="41"/>
    </row>
    <row r="68" spans="1:2">
      <c r="A68" s="41"/>
    </row>
    <row r="69" spans="1:2">
      <c r="A69" s="41"/>
    </row>
    <row r="70" spans="1:2">
      <c r="A70" s="41"/>
    </row>
    <row r="71" spans="1:2">
      <c r="A71" s="41"/>
    </row>
    <row r="72" spans="1:2">
      <c r="A72" s="41"/>
    </row>
    <row r="73" spans="1:2">
      <c r="A73" s="41"/>
    </row>
    <row r="74" spans="1:2">
      <c r="A74" s="41"/>
    </row>
    <row r="75" spans="1:2">
      <c r="A75" s="41"/>
    </row>
    <row r="76" spans="1:2">
      <c r="A76" s="41"/>
    </row>
    <row r="77" spans="1:2">
      <c r="A77" s="41"/>
    </row>
    <row r="78" spans="1:2">
      <c r="A78" s="41"/>
    </row>
    <row r="79" spans="1:2">
      <c r="A79" s="41"/>
    </row>
    <row r="80" spans="1:2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  <row r="399" spans="1:1">
      <c r="A399" s="41"/>
    </row>
    <row r="400" spans="1:1">
      <c r="A400" s="41"/>
    </row>
    <row r="401" spans="1:1">
      <c r="A401" s="41"/>
    </row>
    <row r="402" spans="1:1">
      <c r="A402" s="41"/>
    </row>
    <row r="403" spans="1:1">
      <c r="A403" s="41"/>
    </row>
    <row r="404" spans="1:1">
      <c r="A404" s="41"/>
    </row>
    <row r="405" spans="1:1">
      <c r="A405" s="41"/>
    </row>
    <row r="406" spans="1:1">
      <c r="A406" s="41"/>
    </row>
    <row r="407" spans="1:1">
      <c r="A407" s="41"/>
    </row>
    <row r="408" spans="1:1">
      <c r="A408" s="41"/>
    </row>
    <row r="409" spans="1:1">
      <c r="A409" s="41"/>
    </row>
    <row r="410" spans="1:1">
      <c r="A410" s="41"/>
    </row>
    <row r="411" spans="1:1">
      <c r="A411" s="41"/>
    </row>
    <row r="412" spans="1:1">
      <c r="A412" s="41"/>
    </row>
    <row r="413" spans="1:1">
      <c r="A413" s="41"/>
    </row>
    <row r="414" spans="1:1">
      <c r="A414" s="41"/>
    </row>
    <row r="415" spans="1:1">
      <c r="A415" s="41"/>
    </row>
    <row r="416" spans="1:1">
      <c r="A416" s="41"/>
    </row>
    <row r="417" spans="1:1">
      <c r="A417" s="41"/>
    </row>
    <row r="418" spans="1:1">
      <c r="A418" s="41"/>
    </row>
    <row r="419" spans="1:1">
      <c r="A419" s="41"/>
    </row>
    <row r="420" spans="1:1">
      <c r="A420" s="41"/>
    </row>
    <row r="421" spans="1:1">
      <c r="A421" s="41"/>
    </row>
    <row r="422" spans="1:1">
      <c r="A422" s="41"/>
    </row>
    <row r="423" spans="1:1">
      <c r="A423" s="41"/>
    </row>
    <row r="424" spans="1:1">
      <c r="A424" s="41"/>
    </row>
    <row r="425" spans="1:1">
      <c r="A425" s="41"/>
    </row>
    <row r="426" spans="1:1">
      <c r="A426" s="41"/>
    </row>
    <row r="427" spans="1:1">
      <c r="A427" s="41"/>
    </row>
    <row r="428" spans="1:1">
      <c r="A428" s="41"/>
    </row>
    <row r="429" spans="1:1">
      <c r="A429" s="41"/>
    </row>
    <row r="430" spans="1:1">
      <c r="A430" s="41"/>
    </row>
    <row r="431" spans="1:1">
      <c r="A431" s="41"/>
    </row>
    <row r="432" spans="1:1">
      <c r="A432" s="41"/>
    </row>
    <row r="433" spans="1:1">
      <c r="A433" s="41"/>
    </row>
    <row r="434" spans="1:1">
      <c r="A434" s="41"/>
    </row>
    <row r="435" spans="1:1">
      <c r="A435" s="41"/>
    </row>
    <row r="436" spans="1:1">
      <c r="A436" s="41"/>
    </row>
    <row r="437" spans="1:1">
      <c r="A437" s="41"/>
    </row>
    <row r="438" spans="1:1">
      <c r="A438" s="41"/>
    </row>
    <row r="439" spans="1:1">
      <c r="A439" s="41"/>
    </row>
    <row r="440" spans="1:1">
      <c r="A440" s="41"/>
    </row>
    <row r="441" spans="1:1">
      <c r="A441" s="41"/>
    </row>
    <row r="442" spans="1:1">
      <c r="A442" s="41"/>
    </row>
    <row r="443" spans="1:1">
      <c r="A443" s="41"/>
    </row>
    <row r="444" spans="1:1">
      <c r="A444" s="41"/>
    </row>
    <row r="445" spans="1:1">
      <c r="A445" s="41"/>
    </row>
    <row r="446" spans="1:1">
      <c r="A446" s="41"/>
    </row>
    <row r="447" spans="1:1">
      <c r="A447" s="41"/>
    </row>
    <row r="448" spans="1:1">
      <c r="A448" s="41"/>
    </row>
    <row r="449" spans="1:1">
      <c r="A449" s="41"/>
    </row>
    <row r="450" spans="1:1">
      <c r="A450" s="41"/>
    </row>
    <row r="451" spans="1:1">
      <c r="A451" s="41"/>
    </row>
    <row r="452" spans="1:1">
      <c r="A452" s="41"/>
    </row>
    <row r="453" spans="1:1">
      <c r="A453" s="41"/>
    </row>
    <row r="454" spans="1:1">
      <c r="A454" s="41"/>
    </row>
    <row r="455" spans="1:1">
      <c r="A455" s="41"/>
    </row>
    <row r="456" spans="1:1">
      <c r="A456" s="41"/>
    </row>
    <row r="457" spans="1:1">
      <c r="A457" s="41"/>
    </row>
    <row r="458" spans="1:1">
      <c r="A458" s="41"/>
    </row>
    <row r="459" spans="1:1">
      <c r="A459" s="41"/>
    </row>
    <row r="460" spans="1:1">
      <c r="A460" s="41"/>
    </row>
    <row r="461" spans="1:1">
      <c r="A461" s="41"/>
    </row>
    <row r="462" spans="1:1">
      <c r="A462" s="41"/>
    </row>
    <row r="463" spans="1:1">
      <c r="A463" s="41"/>
    </row>
    <row r="464" spans="1:1">
      <c r="A464" s="41"/>
    </row>
    <row r="465" spans="1:1">
      <c r="A465" s="41"/>
    </row>
    <row r="466" spans="1:1">
      <c r="A466" s="41"/>
    </row>
    <row r="467" spans="1:1">
      <c r="A467" s="41"/>
    </row>
    <row r="468" spans="1:1">
      <c r="A468" s="41"/>
    </row>
    <row r="469" spans="1:1">
      <c r="A469" s="41"/>
    </row>
    <row r="470" spans="1:1">
      <c r="A470" s="41"/>
    </row>
    <row r="471" spans="1:1">
      <c r="A471" s="41"/>
    </row>
    <row r="472" spans="1:1">
      <c r="A472" s="41"/>
    </row>
    <row r="473" spans="1:1">
      <c r="A473" s="41"/>
    </row>
    <row r="474" spans="1:1">
      <c r="A474" s="41"/>
    </row>
    <row r="475" spans="1:1">
      <c r="A475" s="41"/>
    </row>
    <row r="476" spans="1:1">
      <c r="A476" s="41"/>
    </row>
    <row r="477" spans="1:1">
      <c r="A477" s="41"/>
    </row>
    <row r="478" spans="1:1">
      <c r="A478" s="41"/>
    </row>
    <row r="479" spans="1:1">
      <c r="A479" s="41"/>
    </row>
    <row r="480" spans="1:1">
      <c r="A480" s="41"/>
    </row>
    <row r="481" spans="1:1">
      <c r="A481" s="41"/>
    </row>
    <row r="482" spans="1:1">
      <c r="A482" s="41"/>
    </row>
    <row r="483" spans="1:1">
      <c r="A483" s="41"/>
    </row>
    <row r="484" spans="1:1">
      <c r="A484" s="41"/>
    </row>
    <row r="485" spans="1:1">
      <c r="A485" s="41"/>
    </row>
    <row r="486" spans="1:1">
      <c r="A486" s="41"/>
    </row>
    <row r="487" spans="1:1">
      <c r="A487" s="41"/>
    </row>
    <row r="488" spans="1:1">
      <c r="A488" s="41"/>
    </row>
    <row r="489" spans="1:1">
      <c r="A489" s="41"/>
    </row>
    <row r="490" spans="1:1">
      <c r="A490" s="41"/>
    </row>
    <row r="491" spans="1:1">
      <c r="A491" s="41"/>
    </row>
    <row r="492" spans="1:1">
      <c r="A492" s="41"/>
    </row>
    <row r="493" spans="1:1">
      <c r="A493" s="41"/>
    </row>
    <row r="494" spans="1:1">
      <c r="A494" s="41"/>
    </row>
    <row r="495" spans="1:1">
      <c r="A495" s="41"/>
    </row>
    <row r="496" spans="1:1">
      <c r="A496" s="41"/>
    </row>
    <row r="497" spans="1:1">
      <c r="A497" s="41"/>
    </row>
    <row r="498" spans="1:1">
      <c r="A498" s="41"/>
    </row>
    <row r="499" spans="1:1">
      <c r="A499" s="41"/>
    </row>
    <row r="500" spans="1:1">
      <c r="A500" s="41"/>
    </row>
    <row r="501" spans="1:1">
      <c r="A501" s="41"/>
    </row>
    <row r="502" spans="1:1">
      <c r="A502" s="41"/>
    </row>
    <row r="503" spans="1:1">
      <c r="A503" s="41"/>
    </row>
    <row r="504" spans="1:1">
      <c r="A504" s="41"/>
    </row>
    <row r="505" spans="1:1">
      <c r="A505" s="41"/>
    </row>
    <row r="506" spans="1:1">
      <c r="A506" s="41"/>
    </row>
    <row r="507" spans="1:1">
      <c r="A507" s="41"/>
    </row>
    <row r="508" spans="1:1">
      <c r="A508" s="41"/>
    </row>
    <row r="509" spans="1:1">
      <c r="A509" s="41"/>
    </row>
    <row r="510" spans="1:1">
      <c r="A510" s="41"/>
    </row>
    <row r="511" spans="1:1">
      <c r="A511" s="41"/>
    </row>
    <row r="512" spans="1:1">
      <c r="A512" s="41"/>
    </row>
    <row r="513" spans="1:1">
      <c r="A513" s="41"/>
    </row>
    <row r="514" spans="1:1">
      <c r="A514" s="41"/>
    </row>
    <row r="515" spans="1:1">
      <c r="A515" s="41"/>
    </row>
    <row r="516" spans="1:1">
      <c r="A516" s="41"/>
    </row>
    <row r="517" spans="1:1">
      <c r="A517" s="41"/>
    </row>
    <row r="518" spans="1:1">
      <c r="A518" s="41"/>
    </row>
    <row r="519" spans="1:1">
      <c r="A519" s="41"/>
    </row>
    <row r="520" spans="1:1">
      <c r="A520" s="41"/>
    </row>
  </sheetData>
  <mergeCells count="52">
    <mergeCell ref="F11:G11"/>
    <mergeCell ref="H11:I11"/>
    <mergeCell ref="J11:K11"/>
    <mergeCell ref="L11:M11"/>
    <mergeCell ref="F10:G10"/>
    <mergeCell ref="H10:I10"/>
    <mergeCell ref="J10:K10"/>
    <mergeCell ref="L10:M10"/>
    <mergeCell ref="BD10:BE10"/>
    <mergeCell ref="T10:U10"/>
    <mergeCell ref="V10:W10"/>
    <mergeCell ref="BD11:BE11"/>
    <mergeCell ref="BB10:BC10"/>
    <mergeCell ref="X11:Y11"/>
    <mergeCell ref="X10:Y10"/>
    <mergeCell ref="AJ10:AK10"/>
    <mergeCell ref="AL10:AM10"/>
    <mergeCell ref="AT10:AU10"/>
    <mergeCell ref="BB11:BC11"/>
    <mergeCell ref="AX11:AY11"/>
    <mergeCell ref="AZ10:BA10"/>
    <mergeCell ref="AZ11:BA11"/>
    <mergeCell ref="AV10:AW10"/>
    <mergeCell ref="AV11:AW11"/>
    <mergeCell ref="N10:O10"/>
    <mergeCell ref="AR10:AS10"/>
    <mergeCell ref="Z10:AA10"/>
    <mergeCell ref="Z11:AA11"/>
    <mergeCell ref="AB10:AC10"/>
    <mergeCell ref="P11:Q11"/>
    <mergeCell ref="R11:S11"/>
    <mergeCell ref="T11:U11"/>
    <mergeCell ref="V11:W11"/>
    <mergeCell ref="P10:Q10"/>
    <mergeCell ref="N11:O11"/>
    <mergeCell ref="R10:S10"/>
    <mergeCell ref="AB11:AC11"/>
    <mergeCell ref="AJ11:AK11"/>
    <mergeCell ref="AD11:AE11"/>
    <mergeCell ref="AF10:AG10"/>
    <mergeCell ref="AF11:AG11"/>
    <mergeCell ref="AH10:AI10"/>
    <mergeCell ref="AD10:AE10"/>
    <mergeCell ref="AX10:AY10"/>
    <mergeCell ref="AL11:AM11"/>
    <mergeCell ref="AT11:AU11"/>
    <mergeCell ref="AH11:AI11"/>
    <mergeCell ref="AR11:AS11"/>
    <mergeCell ref="AP10:AQ10"/>
    <mergeCell ref="AP11:AQ11"/>
    <mergeCell ref="AN10:AO10"/>
    <mergeCell ref="AN11:AO1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3" orientation="landscape" r:id="rId1"/>
  <headerFooter alignWithMargins="0">
    <oddFooter>&amp;L&amp;1#&amp;"Arial"&amp;11&amp;K000000SW Internal 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9"/>
  <sheetViews>
    <sheetView zoomScaleNormal="100" workbookViewId="0">
      <selection sqref="A1:XFD1048576"/>
    </sheetView>
  </sheetViews>
  <sheetFormatPr defaultColWidth="9.26953125" defaultRowHeight="12.5"/>
  <cols>
    <col min="1" max="1" width="15.26953125" style="23" customWidth="1"/>
    <col min="2" max="2" width="53.54296875" style="23" customWidth="1"/>
    <col min="3" max="3" width="11" style="25" bestFit="1" customWidth="1"/>
    <col min="4" max="4" width="7.26953125" style="23" customWidth="1"/>
    <col min="5" max="5" width="4" style="23" customWidth="1"/>
    <col min="6" max="6" width="15.7265625" style="23" customWidth="1"/>
    <col min="7" max="7" width="12.1796875" style="23" customWidth="1"/>
    <col min="8" max="9" width="15.7265625" style="23" customWidth="1"/>
    <col min="10" max="10" width="17.1796875" style="23" customWidth="1"/>
    <col min="11" max="11" width="14.453125" style="23" customWidth="1"/>
    <col min="12" max="12" width="13.81640625" style="23" customWidth="1"/>
    <col min="13" max="13" width="14.453125" style="23" customWidth="1"/>
    <col min="14" max="14" width="13.1796875" style="23" customWidth="1"/>
    <col min="15" max="15" width="23.7265625" style="23" customWidth="1"/>
    <col min="16" max="16" width="2.54296875" style="23" customWidth="1"/>
    <col min="17" max="17" width="5.26953125" style="23" customWidth="1"/>
    <col min="18" max="28" width="9.54296875" style="23" customWidth="1"/>
    <col min="29" max="16384" width="9.26953125" style="23"/>
  </cols>
  <sheetData>
    <row r="1" spans="1:25" s="37" customFormat="1" ht="20">
      <c r="A1" s="34" t="s">
        <v>0</v>
      </c>
      <c r="B1" s="35"/>
      <c r="C1" s="54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s="37" customFormat="1" ht="20">
      <c r="A2" s="268"/>
      <c r="B2" s="282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s="37" customFormat="1" ht="35" customHeight="1">
      <c r="A3" s="34" t="s">
        <v>1</v>
      </c>
      <c r="B3" s="35"/>
      <c r="C3" s="54"/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5.5">
      <c r="A4" s="38"/>
      <c r="B4" s="39"/>
      <c r="C4" s="55"/>
      <c r="D4" s="3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6" thickBot="1">
      <c r="A5" s="38"/>
      <c r="B5" s="39"/>
      <c r="C5" s="55"/>
      <c r="D5" s="3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0">
      <c r="A6" s="1205" t="s">
        <v>2</v>
      </c>
      <c r="B6" s="1206"/>
      <c r="C6" s="1206"/>
      <c r="D6" s="1206"/>
      <c r="E6" s="1206"/>
      <c r="F6" s="1206"/>
      <c r="G6" s="1207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0.5" thickBot="1">
      <c r="A7" s="1208" t="s">
        <v>209</v>
      </c>
      <c r="B7" s="1209"/>
      <c r="C7" s="1209"/>
      <c r="D7" s="1209"/>
      <c r="E7" s="1209"/>
      <c r="F7" s="1209"/>
      <c r="G7" s="12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9" spans="1:25" s="25" customFormat="1" ht="13" thickBot="1">
      <c r="F9" s="83">
        <v>10</v>
      </c>
      <c r="G9" s="83">
        <v>20</v>
      </c>
      <c r="H9" s="83">
        <v>30</v>
      </c>
      <c r="I9" s="83">
        <v>40</v>
      </c>
      <c r="J9" s="83">
        <v>100</v>
      </c>
      <c r="K9" s="83">
        <v>110</v>
      </c>
      <c r="L9" s="83">
        <v>120</v>
      </c>
      <c r="M9" s="83">
        <v>130</v>
      </c>
      <c r="N9" s="83">
        <v>140</v>
      </c>
      <c r="O9" s="83">
        <v>200</v>
      </c>
      <c r="Q9" s="83">
        <v>299</v>
      </c>
    </row>
    <row r="10" spans="1:25" s="1" customFormat="1" ht="28.9" customHeight="1">
      <c r="A10" s="522" t="s">
        <v>4</v>
      </c>
      <c r="B10" s="523" t="s">
        <v>5</v>
      </c>
      <c r="C10" s="7" t="s">
        <v>6</v>
      </c>
      <c r="D10" s="8" t="s">
        <v>7</v>
      </c>
      <c r="E10" s="12"/>
      <c r="F10" s="1194" t="s">
        <v>210</v>
      </c>
      <c r="G10" s="1195"/>
      <c r="H10" s="1195"/>
      <c r="I10" s="1196"/>
      <c r="J10" s="1211" t="s">
        <v>211</v>
      </c>
      <c r="K10" s="1215" t="s">
        <v>212</v>
      </c>
      <c r="L10" s="1195"/>
      <c r="M10" s="1195"/>
      <c r="N10" s="1196"/>
      <c r="O10" s="1202" t="s">
        <v>213</v>
      </c>
      <c r="P10" s="640"/>
      <c r="Q10" s="1216" t="s">
        <v>20</v>
      </c>
      <c r="R10" s="12"/>
      <c r="S10" s="12"/>
      <c r="T10" s="12"/>
      <c r="U10" s="12"/>
      <c r="V10" s="12"/>
      <c r="W10" s="12"/>
      <c r="X10" s="12"/>
      <c r="Y10" s="12"/>
    </row>
    <row r="11" spans="1:25" s="1" customFormat="1" ht="15.75" customHeight="1">
      <c r="A11" s="524" t="s">
        <v>18</v>
      </c>
      <c r="B11" s="525"/>
      <c r="C11" s="526"/>
      <c r="D11" s="527" t="s">
        <v>19</v>
      </c>
      <c r="E11" s="12"/>
      <c r="F11" s="1213" t="s">
        <v>214</v>
      </c>
      <c r="G11" s="1187" t="s">
        <v>215</v>
      </c>
      <c r="H11" s="1187" t="s">
        <v>216</v>
      </c>
      <c r="I11" s="1187" t="s">
        <v>217</v>
      </c>
      <c r="J11" s="1212"/>
      <c r="K11" s="1197" t="s">
        <v>214</v>
      </c>
      <c r="L11" s="1187" t="s">
        <v>215</v>
      </c>
      <c r="M11" s="1187" t="s">
        <v>216</v>
      </c>
      <c r="N11" s="1187" t="s">
        <v>217</v>
      </c>
      <c r="O11" s="1203"/>
      <c r="P11" s="640"/>
      <c r="Q11" s="1217"/>
      <c r="R11" s="12"/>
      <c r="S11" s="12"/>
      <c r="T11" s="12"/>
      <c r="U11" s="12"/>
      <c r="V11" s="12"/>
      <c r="W11" s="12"/>
      <c r="X11" s="12"/>
      <c r="Y11" s="12"/>
    </row>
    <row r="12" spans="1:25" s="1" customFormat="1" ht="16" thickBot="1">
      <c r="A12" s="530"/>
      <c r="B12" s="4"/>
      <c r="C12" s="5"/>
      <c r="D12" s="6"/>
      <c r="E12" s="12"/>
      <c r="F12" s="1214"/>
      <c r="G12" s="1188"/>
      <c r="H12" s="1188"/>
      <c r="I12" s="1188"/>
      <c r="J12" s="641"/>
      <c r="K12" s="1198"/>
      <c r="L12" s="1188"/>
      <c r="M12" s="1188"/>
      <c r="N12" s="1188"/>
      <c r="O12" s="1204"/>
      <c r="P12" s="22"/>
      <c r="Q12" s="1218"/>
      <c r="R12" s="12"/>
      <c r="S12" s="12"/>
      <c r="T12" s="12"/>
      <c r="U12" s="12"/>
      <c r="V12" s="12"/>
      <c r="W12" s="12"/>
      <c r="X12" s="12"/>
      <c r="Y12" s="12"/>
    </row>
    <row r="13" spans="1:25" s="1" customFormat="1" ht="16.5" customHeight="1" thickBot="1">
      <c r="A13" s="12"/>
      <c r="B13" s="531"/>
      <c r="C13" s="11"/>
      <c r="D13" s="12"/>
      <c r="E13" s="12"/>
      <c r="F13" s="12"/>
      <c r="G13" s="12"/>
      <c r="H13" s="12"/>
      <c r="I13" s="12"/>
      <c r="J13" s="23"/>
      <c r="K13" s="2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s="1" customFormat="1" ht="18.5" thickBot="1">
      <c r="A14" s="13"/>
      <c r="B14" s="281" t="s">
        <v>218</v>
      </c>
      <c r="C14" s="85"/>
      <c r="D14" s="9"/>
      <c r="E14" s="12"/>
      <c r="F14" s="1191" t="s">
        <v>219</v>
      </c>
      <c r="G14" s="1192"/>
      <c r="H14" s="1192"/>
      <c r="I14" s="1193"/>
      <c r="J14" s="1138"/>
      <c r="K14" s="1194" t="s">
        <v>220</v>
      </c>
      <c r="L14" s="1195"/>
      <c r="M14" s="1195"/>
      <c r="N14" s="1196"/>
      <c r="O14" s="1140" t="s">
        <v>221</v>
      </c>
      <c r="P14" s="12"/>
      <c r="Q14" s="12"/>
      <c r="R14" s="23"/>
      <c r="S14" s="23"/>
      <c r="T14" s="12"/>
      <c r="U14" s="12"/>
      <c r="V14" s="12"/>
      <c r="W14" s="12"/>
      <c r="X14" s="12"/>
      <c r="Y14" s="12"/>
    </row>
    <row r="15" spans="1:25" s="1" customFormat="1" ht="13.5" thickBot="1">
      <c r="A15" s="19" t="s">
        <v>222</v>
      </c>
      <c r="B15" s="58" t="s">
        <v>223</v>
      </c>
      <c r="C15" s="59" t="s">
        <v>224</v>
      </c>
      <c r="D15" s="61" t="s">
        <v>25</v>
      </c>
      <c r="E15" s="12" t="s">
        <v>21</v>
      </c>
      <c r="F15" s="283" t="s">
        <v>225</v>
      </c>
      <c r="G15" s="284" t="s">
        <v>226</v>
      </c>
      <c r="H15" s="284" t="s">
        <v>227</v>
      </c>
      <c r="I15" s="284" t="s">
        <v>228</v>
      </c>
      <c r="J15" s="642"/>
      <c r="K15" s="283" t="s">
        <v>225</v>
      </c>
      <c r="L15" s="284" t="s">
        <v>226</v>
      </c>
      <c r="M15" s="284" t="s">
        <v>227</v>
      </c>
      <c r="N15" s="284" t="s">
        <v>228</v>
      </c>
      <c r="O15" s="1065"/>
      <c r="P15" s="12"/>
      <c r="Q15" s="12"/>
      <c r="R15" s="23"/>
      <c r="S15" s="23"/>
      <c r="T15" s="12"/>
      <c r="U15" s="12"/>
      <c r="V15" s="12"/>
      <c r="W15" s="12"/>
      <c r="X15" s="12"/>
      <c r="Y15" s="12"/>
    </row>
    <row r="16" spans="1:25" s="1" customFormat="1">
      <c r="A16" s="20" t="s">
        <v>229</v>
      </c>
      <c r="B16" s="62" t="s">
        <v>230</v>
      </c>
      <c r="C16" s="63" t="s">
        <v>231</v>
      </c>
      <c r="D16" s="65" t="s">
        <v>47</v>
      </c>
      <c r="E16" s="12" t="s">
        <v>21</v>
      </c>
      <c r="F16" s="643">
        <v>30</v>
      </c>
      <c r="G16" s="644">
        <v>20</v>
      </c>
      <c r="H16" s="644">
        <v>25</v>
      </c>
      <c r="I16" s="644">
        <v>21</v>
      </c>
      <c r="J16" s="645">
        <f t="shared" ref="J16:J22" si="0">F16+G16+H16+I16</f>
        <v>96</v>
      </c>
      <c r="K16" s="632">
        <v>81.922930000000008</v>
      </c>
      <c r="L16" s="646">
        <v>298.91550500000005</v>
      </c>
      <c r="M16" s="646">
        <v>439.48096099999998</v>
      </c>
      <c r="N16" s="646">
        <v>531.39768499999991</v>
      </c>
      <c r="O16" s="647">
        <f t="shared" ref="O16:O22" si="1">K16+L16+M16+N16</f>
        <v>1351.717081</v>
      </c>
      <c r="P16" s="12"/>
      <c r="Q16" s="287" t="s">
        <v>48</v>
      </c>
      <c r="R16" s="23"/>
      <c r="S16" s="23"/>
      <c r="T16" s="12"/>
      <c r="U16" s="12"/>
      <c r="V16" s="12"/>
      <c r="W16" s="12"/>
      <c r="X16" s="12"/>
      <c r="Y16" s="12"/>
    </row>
    <row r="17" spans="1:27" s="1" customFormat="1">
      <c r="A17" s="20" t="s">
        <v>232</v>
      </c>
      <c r="B17" s="62" t="s">
        <v>233</v>
      </c>
      <c r="C17" s="63" t="s">
        <v>231</v>
      </c>
      <c r="D17" s="65" t="s">
        <v>47</v>
      </c>
      <c r="E17" s="12"/>
      <c r="F17" s="643">
        <v>29</v>
      </c>
      <c r="G17" s="644">
        <v>8</v>
      </c>
      <c r="H17" s="644">
        <v>0</v>
      </c>
      <c r="I17" s="644">
        <v>1</v>
      </c>
      <c r="J17" s="645">
        <f t="shared" si="0"/>
        <v>38</v>
      </c>
      <c r="K17" s="632">
        <v>12.100539999999999</v>
      </c>
      <c r="L17" s="646">
        <v>9.2791789999999992</v>
      </c>
      <c r="M17" s="646">
        <v>0</v>
      </c>
      <c r="N17" s="646">
        <v>0</v>
      </c>
      <c r="O17" s="647">
        <f t="shared" si="1"/>
        <v>21.379718999999998</v>
      </c>
      <c r="P17" s="12"/>
      <c r="Q17" s="288" t="s">
        <v>48</v>
      </c>
      <c r="R17" s="23"/>
      <c r="S17" s="23"/>
      <c r="T17" s="12"/>
      <c r="U17" s="12"/>
      <c r="V17" s="12"/>
      <c r="W17" s="12"/>
      <c r="X17" s="12"/>
      <c r="Y17" s="12"/>
      <c r="Z17" s="12"/>
      <c r="AA17" s="12"/>
    </row>
    <row r="18" spans="1:27" s="1" customFormat="1" ht="12" customHeight="1">
      <c r="A18" s="20" t="s">
        <v>234</v>
      </c>
      <c r="B18" s="62" t="s">
        <v>235</v>
      </c>
      <c r="C18" s="63" t="s">
        <v>231</v>
      </c>
      <c r="D18" s="65" t="s">
        <v>47</v>
      </c>
      <c r="E18" s="12"/>
      <c r="F18" s="643">
        <v>43</v>
      </c>
      <c r="G18" s="644">
        <v>15</v>
      </c>
      <c r="H18" s="644">
        <v>1</v>
      </c>
      <c r="I18" s="644">
        <v>14</v>
      </c>
      <c r="J18" s="645">
        <f t="shared" si="0"/>
        <v>73</v>
      </c>
      <c r="K18" s="632">
        <v>11.229717999999998</v>
      </c>
      <c r="L18" s="646">
        <v>162.40412500000002</v>
      </c>
      <c r="M18" s="646">
        <v>2.5475999999999999E-2</v>
      </c>
      <c r="N18" s="646">
        <v>217.20688299999998</v>
      </c>
      <c r="O18" s="647">
        <f t="shared" si="1"/>
        <v>390.86620199999999</v>
      </c>
      <c r="P18" s="12"/>
      <c r="Q18" s="288" t="s">
        <v>48</v>
      </c>
      <c r="R18" s="23"/>
      <c r="S18" s="23"/>
      <c r="T18" s="12"/>
      <c r="U18" s="12"/>
      <c r="V18" s="12"/>
      <c r="W18" s="12"/>
      <c r="X18" s="12"/>
      <c r="Y18" s="12"/>
      <c r="Z18" s="12"/>
      <c r="AA18" s="12"/>
    </row>
    <row r="19" spans="1:27" s="1" customFormat="1">
      <c r="A19" s="20" t="s">
        <v>236</v>
      </c>
      <c r="B19" s="62" t="s">
        <v>237</v>
      </c>
      <c r="C19" s="63" t="s">
        <v>231</v>
      </c>
      <c r="D19" s="65" t="s">
        <v>47</v>
      </c>
      <c r="E19" s="12"/>
      <c r="F19" s="643">
        <v>20</v>
      </c>
      <c r="G19" s="644">
        <v>29</v>
      </c>
      <c r="H19" s="644">
        <v>11</v>
      </c>
      <c r="I19" s="644">
        <v>2</v>
      </c>
      <c r="J19" s="645">
        <f t="shared" si="0"/>
        <v>62</v>
      </c>
      <c r="K19" s="632">
        <v>18.246382000000001</v>
      </c>
      <c r="L19" s="646">
        <v>26.724309999999999</v>
      </c>
      <c r="M19" s="646">
        <v>24.788995999999997</v>
      </c>
      <c r="N19" s="646">
        <v>3.2310029999999998</v>
      </c>
      <c r="O19" s="647">
        <f t="shared" si="1"/>
        <v>72.990690999999998</v>
      </c>
      <c r="P19" s="12"/>
      <c r="Q19" s="288" t="s">
        <v>48</v>
      </c>
      <c r="R19" s="23"/>
      <c r="S19" s="23"/>
      <c r="T19" s="12"/>
      <c r="U19" s="12"/>
      <c r="V19" s="12"/>
      <c r="W19" s="12"/>
      <c r="X19" s="12"/>
      <c r="Y19" s="12"/>
      <c r="Z19" s="12"/>
      <c r="AA19" s="12"/>
    </row>
    <row r="20" spans="1:27" s="1" customFormat="1">
      <c r="A20" s="20" t="s">
        <v>238</v>
      </c>
      <c r="B20" s="62" t="s">
        <v>17</v>
      </c>
      <c r="C20" s="63" t="s">
        <v>231</v>
      </c>
      <c r="D20" s="65" t="s">
        <v>160</v>
      </c>
      <c r="E20" s="12"/>
      <c r="F20" s="866">
        <f t="shared" ref="F20:N20" si="2">F16+F17+F18+F19</f>
        <v>122</v>
      </c>
      <c r="G20" s="847">
        <f t="shared" si="2"/>
        <v>72</v>
      </c>
      <c r="H20" s="847">
        <f t="shared" si="2"/>
        <v>37</v>
      </c>
      <c r="I20" s="1093">
        <f t="shared" si="2"/>
        <v>38</v>
      </c>
      <c r="J20" s="645">
        <f t="shared" si="0"/>
        <v>269</v>
      </c>
      <c r="K20" s="649">
        <f t="shared" si="2"/>
        <v>123.49956999999999</v>
      </c>
      <c r="L20" s="650">
        <f t="shared" si="2"/>
        <v>497.32311900000008</v>
      </c>
      <c r="M20" s="650">
        <f t="shared" si="2"/>
        <v>464.295433</v>
      </c>
      <c r="N20" s="650">
        <f t="shared" si="2"/>
        <v>751.83557099999985</v>
      </c>
      <c r="O20" s="651">
        <f t="shared" si="1"/>
        <v>1836.9536929999999</v>
      </c>
      <c r="P20" s="12"/>
      <c r="Q20" s="288" t="s">
        <v>48</v>
      </c>
      <c r="R20" s="23"/>
      <c r="S20" s="23"/>
      <c r="T20" s="12"/>
      <c r="U20" s="12"/>
      <c r="V20" s="12"/>
      <c r="W20" s="12"/>
      <c r="X20" s="12"/>
      <c r="Y20" s="12"/>
      <c r="Z20" s="12"/>
      <c r="AA20" s="12"/>
    </row>
    <row r="21" spans="1:27" s="1" customFormat="1">
      <c r="A21" s="20" t="s">
        <v>239</v>
      </c>
      <c r="B21" s="62" t="s">
        <v>240</v>
      </c>
      <c r="C21" s="63" t="s">
        <v>231</v>
      </c>
      <c r="D21" s="65" t="s">
        <v>47</v>
      </c>
      <c r="E21" s="12"/>
      <c r="F21" s="643">
        <v>0</v>
      </c>
      <c r="G21" s="644">
        <v>0</v>
      </c>
      <c r="H21" s="644">
        <v>0</v>
      </c>
      <c r="I21" s="644">
        <v>0</v>
      </c>
      <c r="J21" s="645">
        <f t="shared" si="0"/>
        <v>0</v>
      </c>
      <c r="K21" s="643">
        <v>0</v>
      </c>
      <c r="L21" s="644">
        <v>0</v>
      </c>
      <c r="M21" s="644">
        <v>0</v>
      </c>
      <c r="N21" s="644">
        <v>0</v>
      </c>
      <c r="O21" s="647">
        <f t="shared" si="1"/>
        <v>0</v>
      </c>
      <c r="P21" s="12"/>
      <c r="Q21" s="288" t="s">
        <v>49</v>
      </c>
      <c r="R21" s="23"/>
      <c r="S21" s="23"/>
      <c r="T21" s="12"/>
      <c r="U21" s="12"/>
      <c r="V21" s="12"/>
      <c r="W21" s="12"/>
      <c r="X21" s="12"/>
      <c r="Y21" s="12"/>
      <c r="Z21" s="12"/>
      <c r="AA21" s="12"/>
    </row>
    <row r="22" spans="1:27" s="1" customFormat="1" ht="13" thickBot="1">
      <c r="A22" s="21" t="s">
        <v>241</v>
      </c>
      <c r="B22" s="71" t="s">
        <v>242</v>
      </c>
      <c r="C22" s="72" t="s">
        <v>231</v>
      </c>
      <c r="D22" s="74" t="s">
        <v>47</v>
      </c>
      <c r="E22" s="12"/>
      <c r="F22" s="110">
        <v>0</v>
      </c>
      <c r="G22" s="285">
        <v>0</v>
      </c>
      <c r="H22" s="285">
        <v>0</v>
      </c>
      <c r="I22" s="286">
        <v>0</v>
      </c>
      <c r="J22" s="652">
        <f t="shared" si="0"/>
        <v>0</v>
      </c>
      <c r="K22" s="110">
        <v>0</v>
      </c>
      <c r="L22" s="285">
        <v>0</v>
      </c>
      <c r="M22" s="285">
        <v>0</v>
      </c>
      <c r="N22" s="286">
        <v>0</v>
      </c>
      <c r="O22" s="653">
        <f t="shared" si="1"/>
        <v>0</v>
      </c>
      <c r="P22" s="12"/>
      <c r="Q22" s="253" t="s">
        <v>49</v>
      </c>
      <c r="R22" s="23"/>
      <c r="S22" s="23"/>
      <c r="T22" s="12"/>
      <c r="U22" s="12"/>
      <c r="V22" s="12"/>
      <c r="W22" s="12"/>
      <c r="X22" s="12"/>
      <c r="Y22" s="12"/>
      <c r="Z22" s="12"/>
      <c r="AA22" s="12"/>
    </row>
    <row r="23" spans="1:27" s="1" customFormat="1">
      <c r="A23" s="11"/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3"/>
      <c r="Z23" s="23"/>
      <c r="AA23" s="23"/>
    </row>
    <row r="24" spans="1:27" s="2" customFormat="1" ht="16" thickBot="1">
      <c r="A24" s="11"/>
      <c r="B24" s="11"/>
      <c r="C24" s="11"/>
      <c r="D24" s="11"/>
      <c r="E24" s="11"/>
      <c r="F24" s="11"/>
      <c r="G24" s="11"/>
      <c r="H24" s="11"/>
      <c r="I24" s="11"/>
      <c r="J24" s="846"/>
      <c r="K24" s="72">
        <v>110</v>
      </c>
      <c r="L24" s="72">
        <v>120</v>
      </c>
      <c r="M24" s="72">
        <v>130</v>
      </c>
      <c r="N24" s="72">
        <v>140</v>
      </c>
      <c r="O24" s="72">
        <v>200</v>
      </c>
      <c r="P24" s="640"/>
      <c r="Q24" s="640"/>
      <c r="R24" s="12"/>
      <c r="S24" s="11"/>
      <c r="T24" s="11"/>
      <c r="U24" s="25"/>
      <c r="V24" s="25"/>
      <c r="W24" s="25"/>
      <c r="X24" s="11"/>
      <c r="Y24" s="11"/>
      <c r="Z24" s="11"/>
      <c r="AA24" s="11"/>
    </row>
    <row r="25" spans="1:27" s="1" customFormat="1" ht="18" customHeight="1">
      <c r="A25" s="11"/>
      <c r="B25" s="12"/>
      <c r="C25" s="11"/>
      <c r="D25" s="11"/>
      <c r="E25" s="12"/>
      <c r="F25" s="12"/>
      <c r="G25" s="12"/>
      <c r="H25" s="12"/>
      <c r="I25" s="12"/>
      <c r="J25" s="12"/>
      <c r="K25" s="1199" t="s">
        <v>243</v>
      </c>
      <c r="L25" s="1200"/>
      <c r="M25" s="1200"/>
      <c r="N25" s="1201"/>
      <c r="O25" s="1202" t="s">
        <v>244</v>
      </c>
      <c r="P25" s="640"/>
      <c r="Q25" s="640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" customFormat="1" ht="18" customHeight="1">
      <c r="A26" s="11"/>
      <c r="B26" s="12"/>
      <c r="C26" s="11"/>
      <c r="D26" s="11"/>
      <c r="E26" s="12"/>
      <c r="F26" s="12"/>
      <c r="G26" s="12"/>
      <c r="H26" s="12"/>
      <c r="I26" s="12"/>
      <c r="J26" s="12"/>
      <c r="K26" s="1189" t="s">
        <v>214</v>
      </c>
      <c r="L26" s="1185" t="s">
        <v>215</v>
      </c>
      <c r="M26" s="1185" t="s">
        <v>216</v>
      </c>
      <c r="N26" s="1185" t="s">
        <v>217</v>
      </c>
      <c r="O26" s="1235"/>
      <c r="P26" s="640"/>
      <c r="Q26" s="640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" customFormat="1" ht="18" customHeight="1" thickBot="1">
      <c r="A27" s="11"/>
      <c r="B27" s="12"/>
      <c r="C27" s="11"/>
      <c r="D27" s="11"/>
      <c r="E27" s="12"/>
      <c r="F27" s="12"/>
      <c r="G27" s="12"/>
      <c r="H27" s="12"/>
      <c r="I27" s="12"/>
      <c r="J27" s="12"/>
      <c r="K27" s="1190"/>
      <c r="L27" s="1186"/>
      <c r="M27" s="1186"/>
      <c r="N27" s="1186"/>
      <c r="O27" s="1236"/>
      <c r="P27" s="22"/>
      <c r="Q27" s="2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1" customFormat="1">
      <c r="A28" s="19" t="s">
        <v>245</v>
      </c>
      <c r="B28" s="58" t="s">
        <v>230</v>
      </c>
      <c r="C28" s="82" t="s">
        <v>105</v>
      </c>
      <c r="D28" s="61" t="s">
        <v>160</v>
      </c>
      <c r="E28" s="12"/>
      <c r="F28" s="12"/>
      <c r="G28" s="12"/>
      <c r="H28" s="12"/>
      <c r="I28" s="12"/>
      <c r="J28" s="12"/>
      <c r="K28" s="654">
        <f>K16/O20</f>
        <v>4.4597166663580129E-2</v>
      </c>
      <c r="L28" s="655">
        <f>L16/O20</f>
        <v>0.16272348406988399</v>
      </c>
      <c r="M28" s="655">
        <f>M16/O20</f>
        <v>0.23924444185757707</v>
      </c>
      <c r="N28" s="655">
        <f>N16/O20</f>
        <v>0.28928202546693155</v>
      </c>
      <c r="O28" s="656">
        <f>K28+L28+M28+N28</f>
        <v>0.73584711805797265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1" customFormat="1">
      <c r="A29" s="20" t="s">
        <v>246</v>
      </c>
      <c r="B29" s="62" t="s">
        <v>233</v>
      </c>
      <c r="C29" s="81" t="s">
        <v>105</v>
      </c>
      <c r="D29" s="65" t="s">
        <v>160</v>
      </c>
      <c r="E29" s="12"/>
      <c r="F29" s="12"/>
      <c r="G29" s="12"/>
      <c r="H29" s="12"/>
      <c r="I29" s="12"/>
      <c r="J29" s="12"/>
      <c r="K29" s="657">
        <f>K17/O20</f>
        <v>6.5872863568150917E-3</v>
      </c>
      <c r="L29" s="658">
        <f>L17/O20</f>
        <v>5.0513951632856977E-3</v>
      </c>
      <c r="M29" s="658">
        <f>M17/O20</f>
        <v>0</v>
      </c>
      <c r="N29" s="658">
        <f>N17/O20</f>
        <v>0</v>
      </c>
      <c r="O29" s="659">
        <f>K29+L29+M29+N29</f>
        <v>1.163868152010079E-2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" customFormat="1">
      <c r="A30" s="20" t="s">
        <v>247</v>
      </c>
      <c r="B30" s="62" t="s">
        <v>235</v>
      </c>
      <c r="C30" s="81" t="s">
        <v>105</v>
      </c>
      <c r="D30" s="65" t="s">
        <v>160</v>
      </c>
      <c r="E30" s="12"/>
      <c r="F30" s="12"/>
      <c r="G30" s="12"/>
      <c r="H30" s="12"/>
      <c r="I30" s="12"/>
      <c r="J30" s="12"/>
      <c r="K30" s="657">
        <f>K18/O20</f>
        <v>6.113228680065589E-3</v>
      </c>
      <c r="L30" s="660">
        <f>L18/O20</f>
        <v>8.840948229607877E-2</v>
      </c>
      <c r="M30" s="660">
        <f>M18/O20</f>
        <v>1.3868613072327457E-5</v>
      </c>
      <c r="N30" s="660">
        <f>N18/O20</f>
        <v>0.11824298229601587</v>
      </c>
      <c r="O30" s="659">
        <f>K30+L30+M30+N30</f>
        <v>0.21277956188523256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" customFormat="1">
      <c r="A31" s="20" t="s">
        <v>248</v>
      </c>
      <c r="B31" s="62" t="s">
        <v>237</v>
      </c>
      <c r="C31" s="81" t="s">
        <v>105</v>
      </c>
      <c r="D31" s="65" t="s">
        <v>160</v>
      </c>
      <c r="E31" s="12"/>
      <c r="F31" s="12"/>
      <c r="G31" s="12"/>
      <c r="H31" s="12"/>
      <c r="I31" s="12"/>
      <c r="J31" s="12"/>
      <c r="K31" s="657">
        <f>K19/O20</f>
        <v>9.9329569762867179E-3</v>
      </c>
      <c r="L31" s="660">
        <f>L19/O20</f>
        <v>1.4548167491557993E-2</v>
      </c>
      <c r="M31" s="660">
        <f>M19/O20</f>
        <v>1.3494622153221583E-2</v>
      </c>
      <c r="N31" s="660">
        <f>N19/O20</f>
        <v>1.7588919156276194E-3</v>
      </c>
      <c r="O31" s="659">
        <f>K31+L31+M31+N31</f>
        <v>3.9734638536693914E-2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" customFormat="1" ht="13" thickBot="1">
      <c r="A32" s="21" t="s">
        <v>249</v>
      </c>
      <c r="B32" s="71" t="s">
        <v>17</v>
      </c>
      <c r="C32" s="83" t="s">
        <v>105</v>
      </c>
      <c r="D32" s="74" t="s">
        <v>160</v>
      </c>
      <c r="E32" s="12"/>
      <c r="F32" s="12"/>
      <c r="G32" s="12"/>
      <c r="H32" s="12"/>
      <c r="I32" s="12"/>
      <c r="J32" s="12"/>
      <c r="K32" s="661">
        <f>K28+K29+K30+K31</f>
        <v>6.7230638676747528E-2</v>
      </c>
      <c r="L32" s="662">
        <f>L28+L29+L30+L31</f>
        <v>0.27073252902080647</v>
      </c>
      <c r="M32" s="662">
        <f>M28+M29+M30+M31</f>
        <v>0.25275293262387094</v>
      </c>
      <c r="N32" s="662">
        <f>N28+N29+N30+N31</f>
        <v>0.40928389967857504</v>
      </c>
      <c r="O32" s="663">
        <f>K32+L32+M32+N32</f>
        <v>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9" s="1" customFormat="1">
      <c r="A33" s="11"/>
      <c r="B33" s="12"/>
      <c r="C33" s="25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664"/>
      <c r="P33" s="664"/>
      <c r="Q33" s="664"/>
      <c r="R33" s="664"/>
      <c r="S33" s="664"/>
      <c r="T33" s="664"/>
      <c r="U33" s="664"/>
      <c r="V33" s="665"/>
      <c r="W33" s="12"/>
      <c r="X33" s="12"/>
      <c r="Y33" s="12"/>
      <c r="Z33" s="12"/>
      <c r="AA33" s="12"/>
      <c r="AB33" s="12"/>
      <c r="AC33" s="12"/>
    </row>
    <row r="34" spans="1:29" s="1" customFormat="1" ht="20.25" customHeight="1">
      <c r="A34" s="11"/>
      <c r="B34" s="12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3"/>
      <c r="T34" s="23"/>
      <c r="U34" s="23"/>
      <c r="V34" s="23"/>
      <c r="W34" s="23"/>
      <c r="X34" s="23"/>
      <c r="Y34" s="12"/>
      <c r="Z34" s="12"/>
      <c r="AA34" s="12"/>
      <c r="AB34" s="12"/>
      <c r="AC34" s="12"/>
    </row>
    <row r="35" spans="1:29" s="1" customFormat="1" ht="12.75" customHeight="1">
      <c r="A35" s="11"/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s="2" customFormat="1" ht="13.5" customHeight="1" thickBot="1">
      <c r="A36" s="11"/>
      <c r="B36" s="11"/>
      <c r="C36" s="11"/>
      <c r="D36" s="11"/>
      <c r="E36" s="11"/>
      <c r="F36" s="72">
        <v>10</v>
      </c>
      <c r="G36" s="72">
        <v>20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s="1" customFormat="1" ht="18.5" thickBot="1">
      <c r="A37" s="13"/>
      <c r="B37" s="281" t="s">
        <v>250</v>
      </c>
      <c r="C37" s="85"/>
      <c r="D37" s="9"/>
      <c r="E37" s="12"/>
      <c r="F37" s="84" t="s">
        <v>17</v>
      </c>
      <c r="G37" s="1094" t="s">
        <v>20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s="1" customFormat="1">
      <c r="A38" s="17" t="s">
        <v>251</v>
      </c>
      <c r="B38" s="666" t="s">
        <v>252</v>
      </c>
      <c r="C38" s="593" t="s">
        <v>105</v>
      </c>
      <c r="D38" s="594" t="s">
        <v>25</v>
      </c>
      <c r="E38" s="12"/>
      <c r="F38" s="436">
        <v>1.0780000000000001</v>
      </c>
      <c r="G38" s="323" t="s">
        <v>253</v>
      </c>
      <c r="H38" s="23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s="1" customFormat="1" ht="13" thickBot="1">
      <c r="A39" s="18" t="s">
        <v>254</v>
      </c>
      <c r="B39" s="667" t="s">
        <v>255</v>
      </c>
      <c r="C39" s="541" t="s">
        <v>256</v>
      </c>
      <c r="D39" s="668" t="s">
        <v>25</v>
      </c>
      <c r="E39" s="12"/>
      <c r="F39" s="324">
        <v>27.512</v>
      </c>
      <c r="G39" s="322" t="s">
        <v>164</v>
      </c>
      <c r="H39" s="23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s="1" customFormat="1">
      <c r="A40" s="11"/>
      <c r="B40" s="12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23"/>
      <c r="AB40" s="23"/>
      <c r="AC40" s="23"/>
    </row>
    <row r="41" spans="1:29" s="2" customFormat="1" ht="13" thickBot="1">
      <c r="A41" s="11"/>
      <c r="B41" s="11"/>
      <c r="C41" s="11"/>
      <c r="D41" s="11"/>
      <c r="E41" s="11"/>
      <c r="F41" s="72">
        <v>10</v>
      </c>
      <c r="G41" s="669">
        <v>20</v>
      </c>
      <c r="H41" s="669">
        <v>30</v>
      </c>
      <c r="I41" s="669">
        <v>40</v>
      </c>
      <c r="J41" s="669">
        <v>100</v>
      </c>
      <c r="K41" s="669">
        <v>110</v>
      </c>
      <c r="L41" s="2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5"/>
      <c r="X41" s="25"/>
      <c r="Y41" s="25"/>
      <c r="Z41" s="11"/>
      <c r="AA41" s="11"/>
      <c r="AB41" s="11"/>
      <c r="AC41" s="11"/>
    </row>
    <row r="42" spans="1:29" s="1" customFormat="1" ht="15.5">
      <c r="A42" s="11"/>
      <c r="B42" s="12"/>
      <c r="C42" s="11"/>
      <c r="D42" s="11"/>
      <c r="E42" s="12"/>
      <c r="F42" s="1194" t="s">
        <v>257</v>
      </c>
      <c r="G42" s="1195"/>
      <c r="H42" s="1195"/>
      <c r="I42" s="1195"/>
      <c r="J42" s="1196"/>
      <c r="K42" s="1216" t="s">
        <v>20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23"/>
      <c r="X42" s="23"/>
      <c r="Y42" s="23"/>
      <c r="Z42" s="12"/>
      <c r="AA42" s="12"/>
      <c r="AB42" s="12"/>
      <c r="AC42" s="12"/>
    </row>
    <row r="43" spans="1:29" s="1" customFormat="1" ht="13.5" customHeight="1" thickBot="1">
      <c r="A43" s="11"/>
      <c r="B43" s="12"/>
      <c r="C43" s="11"/>
      <c r="D43" s="11"/>
      <c r="E43" s="12"/>
      <c r="F43" s="1213" t="s">
        <v>214</v>
      </c>
      <c r="G43" s="1187" t="s">
        <v>215</v>
      </c>
      <c r="H43" s="1187" t="s">
        <v>216</v>
      </c>
      <c r="I43" s="1187" t="s">
        <v>217</v>
      </c>
      <c r="J43" s="1233" t="s">
        <v>17</v>
      </c>
      <c r="K43" s="1217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23"/>
      <c r="X43" s="23"/>
      <c r="Y43" s="23"/>
      <c r="Z43" s="12"/>
      <c r="AA43" s="12"/>
      <c r="AB43" s="12"/>
      <c r="AC43" s="12"/>
    </row>
    <row r="44" spans="1:29" s="1" customFormat="1" ht="18.5" thickBot="1">
      <c r="A44" s="13"/>
      <c r="B44" s="281" t="s">
        <v>258</v>
      </c>
      <c r="C44" s="85"/>
      <c r="D44" s="9"/>
      <c r="E44" s="12"/>
      <c r="F44" s="1214"/>
      <c r="G44" s="1188"/>
      <c r="H44" s="1188"/>
      <c r="I44" s="1188"/>
      <c r="J44" s="1234"/>
      <c r="K44" s="121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23"/>
      <c r="X44" s="23"/>
      <c r="Y44" s="23"/>
      <c r="Z44" s="12"/>
      <c r="AA44" s="12"/>
      <c r="AB44" s="12"/>
      <c r="AC44" s="12"/>
    </row>
    <row r="45" spans="1:29" s="1" customFormat="1">
      <c r="A45" s="89" t="s">
        <v>259</v>
      </c>
      <c r="B45" s="86" t="s">
        <v>260</v>
      </c>
      <c r="C45" s="670" t="s">
        <v>150</v>
      </c>
      <c r="D45" s="671" t="s">
        <v>47</v>
      </c>
      <c r="E45" s="12"/>
      <c r="F45" s="871">
        <v>3.504</v>
      </c>
      <c r="G45" s="872">
        <v>4.1949999999999994</v>
      </c>
      <c r="H45" s="872">
        <v>2.3730000000000002</v>
      </c>
      <c r="I45" s="872">
        <v>4.1150000000000002</v>
      </c>
      <c r="J45" s="873">
        <f>SUM(F45:I45)</f>
        <v>14.186999999999999</v>
      </c>
      <c r="K45" s="477" t="s">
        <v>157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3"/>
      <c r="X45" s="23"/>
      <c r="Y45" s="23"/>
      <c r="Z45" s="12"/>
      <c r="AA45" s="12"/>
      <c r="AB45" s="12"/>
      <c r="AC45" s="12"/>
    </row>
    <row r="46" spans="1:29" s="1" customFormat="1">
      <c r="A46" s="90" t="s">
        <v>261</v>
      </c>
      <c r="B46" s="88" t="s">
        <v>262</v>
      </c>
      <c r="C46" s="98" t="s">
        <v>150</v>
      </c>
      <c r="D46" s="672" t="s">
        <v>47</v>
      </c>
      <c r="E46" s="12"/>
      <c r="F46" s="434">
        <v>0.46800000000000003</v>
      </c>
      <c r="G46" s="435">
        <v>0.436</v>
      </c>
      <c r="H46" s="435">
        <v>0.42199999999999999</v>
      </c>
      <c r="I46" s="435">
        <v>0.54500000000000004</v>
      </c>
      <c r="J46" s="870">
        <f>SUM(F46:I46)</f>
        <v>1.871</v>
      </c>
      <c r="K46" s="478" t="s">
        <v>157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23"/>
      <c r="X46" s="23"/>
      <c r="Y46" s="23"/>
      <c r="Z46" s="12"/>
      <c r="AA46" s="12"/>
      <c r="AB46" s="12"/>
      <c r="AC46" s="12"/>
    </row>
    <row r="47" spans="1:29" s="1" customFormat="1">
      <c r="A47" s="90" t="s">
        <v>263</v>
      </c>
      <c r="B47" s="88" t="s">
        <v>264</v>
      </c>
      <c r="C47" s="98" t="s">
        <v>150</v>
      </c>
      <c r="D47" s="672" t="s">
        <v>47</v>
      </c>
      <c r="E47" s="12"/>
      <c r="F47" s="434">
        <v>12.05</v>
      </c>
      <c r="G47" s="435">
        <v>15.485999999999999</v>
      </c>
      <c r="H47" s="435">
        <v>10.67</v>
      </c>
      <c r="I47" s="435">
        <v>16.026</v>
      </c>
      <c r="J47" s="870">
        <f>SUM(F47:I47)</f>
        <v>54.231999999999999</v>
      </c>
      <c r="K47" s="478" t="s">
        <v>157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23"/>
      <c r="X47" s="23"/>
      <c r="Y47" s="23"/>
      <c r="Z47" s="12"/>
      <c r="AA47" s="12"/>
      <c r="AB47" s="12"/>
      <c r="AC47" s="12"/>
    </row>
    <row r="48" spans="1:29" s="1" customFormat="1">
      <c r="A48" s="90" t="s">
        <v>265</v>
      </c>
      <c r="B48" s="88" t="s">
        <v>266</v>
      </c>
      <c r="C48" s="98" t="s">
        <v>150</v>
      </c>
      <c r="D48" s="672" t="s">
        <v>47</v>
      </c>
      <c r="E48" s="12"/>
      <c r="F48" s="434">
        <v>3.464</v>
      </c>
      <c r="G48" s="435">
        <v>2.2730000000000001</v>
      </c>
      <c r="H48" s="435">
        <v>0.26</v>
      </c>
      <c r="I48" s="435">
        <v>3.5660000000000003</v>
      </c>
      <c r="J48" s="870">
        <f>SUM(F48:I48)</f>
        <v>9.5630000000000006</v>
      </c>
      <c r="K48" s="478" t="s">
        <v>157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23"/>
      <c r="X48" s="23"/>
      <c r="Y48" s="23"/>
      <c r="Z48" s="12"/>
      <c r="AA48" s="12"/>
      <c r="AB48" s="12"/>
      <c r="AC48" s="12"/>
    </row>
    <row r="49" spans="1:29" s="1" customFormat="1" ht="13" thickBot="1">
      <c r="A49" s="91" t="s">
        <v>267</v>
      </c>
      <c r="B49" s="87" t="s">
        <v>268</v>
      </c>
      <c r="C49" s="95" t="s">
        <v>150</v>
      </c>
      <c r="D49" s="673" t="s">
        <v>160</v>
      </c>
      <c r="E49" s="12"/>
      <c r="F49" s="674">
        <f>SUM(F47:F48)</f>
        <v>15.514000000000001</v>
      </c>
      <c r="G49" s="675">
        <f>SUM(G47:G48)</f>
        <v>17.759</v>
      </c>
      <c r="H49" s="675">
        <f>SUM(H47:H48)</f>
        <v>10.93</v>
      </c>
      <c r="I49" s="675">
        <f>SUM(I47:I48)</f>
        <v>19.591999999999999</v>
      </c>
      <c r="J49" s="676">
        <f>SUM(J47:J48)</f>
        <v>63.795000000000002</v>
      </c>
      <c r="K49" s="479" t="s">
        <v>157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23"/>
      <c r="X49" s="23"/>
      <c r="Y49" s="23"/>
      <c r="Z49" s="12"/>
      <c r="AA49" s="12"/>
      <c r="AB49" s="12"/>
      <c r="AC49" s="12"/>
    </row>
    <row r="50" spans="1:29" s="1" customFormat="1">
      <c r="A50" s="11"/>
      <c r="B50" s="12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23"/>
      <c r="AB50" s="23"/>
      <c r="AC50" s="23"/>
    </row>
    <row r="51" spans="1:29" s="2" customFormat="1" ht="15" customHeight="1" thickBot="1">
      <c r="A51" s="11"/>
      <c r="B51" s="11"/>
      <c r="C51" s="11"/>
      <c r="D51" s="11"/>
      <c r="E51" s="11"/>
      <c r="F51" s="72">
        <v>10</v>
      </c>
      <c r="G51" s="72">
        <v>20</v>
      </c>
      <c r="H51" s="72">
        <v>30</v>
      </c>
      <c r="I51" s="72">
        <v>40</v>
      </c>
      <c r="J51" s="72">
        <v>100</v>
      </c>
      <c r="K51" s="72">
        <v>110</v>
      </c>
      <c r="L51" s="72">
        <v>120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s="1" customFormat="1" ht="18" customHeight="1">
      <c r="A52" s="12"/>
      <c r="B52" s="3"/>
      <c r="C52" s="11"/>
      <c r="D52" s="3"/>
      <c r="E52" s="12"/>
      <c r="F52" s="1226" t="s">
        <v>269</v>
      </c>
      <c r="G52" s="1227"/>
      <c r="H52" s="1221" t="s">
        <v>270</v>
      </c>
      <c r="I52" s="1222"/>
      <c r="J52" s="1202" t="s">
        <v>271</v>
      </c>
      <c r="K52" s="1226" t="s">
        <v>272</v>
      </c>
      <c r="L52" s="1230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1" customFormat="1" ht="32.25" customHeight="1" thickBot="1">
      <c r="A53" s="12"/>
      <c r="B53" s="3"/>
      <c r="C53" s="677"/>
      <c r="D53" s="3"/>
      <c r="E53" s="12"/>
      <c r="F53" s="1228"/>
      <c r="G53" s="1229"/>
      <c r="H53" s="1223"/>
      <c r="I53" s="1224"/>
      <c r="J53" s="1204"/>
      <c r="K53" s="1231"/>
      <c r="L53" s="123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1" customFormat="1" ht="18.5" thickBot="1">
      <c r="A54" s="13"/>
      <c r="B54" s="281" t="s">
        <v>273</v>
      </c>
      <c r="C54" s="85"/>
      <c r="D54" s="9"/>
      <c r="E54" s="12"/>
      <c r="F54" s="1141" t="s">
        <v>105</v>
      </c>
      <c r="G54" s="1142" t="s">
        <v>20</v>
      </c>
      <c r="H54" s="1143" t="s">
        <v>221</v>
      </c>
      <c r="I54" s="1144" t="s">
        <v>20</v>
      </c>
      <c r="J54" s="1145" t="s">
        <v>274</v>
      </c>
      <c r="K54" s="1146" t="s">
        <v>150</v>
      </c>
      <c r="L54" s="1147" t="s">
        <v>20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s="1" customFormat="1" ht="12.75" customHeight="1">
      <c r="A55" s="89" t="s">
        <v>275</v>
      </c>
      <c r="B55" s="678" t="s">
        <v>276</v>
      </c>
      <c r="C55" s="670" t="s">
        <v>277</v>
      </c>
      <c r="D55" s="671" t="s">
        <v>47</v>
      </c>
      <c r="E55" s="12"/>
      <c r="F55" s="319">
        <v>21</v>
      </c>
      <c r="G55" s="323" t="s">
        <v>157</v>
      </c>
      <c r="H55" s="320">
        <v>24.356000000000002</v>
      </c>
      <c r="I55" s="318" t="s">
        <v>51</v>
      </c>
      <c r="J55" s="679">
        <f>+H55/$H$61</f>
        <v>1.3259014044559999E-2</v>
      </c>
      <c r="K55" s="436">
        <v>1.24</v>
      </c>
      <c r="L55" s="323" t="s">
        <v>157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1" customFormat="1" ht="12.75" customHeight="1">
      <c r="A56" s="90" t="s">
        <v>278</v>
      </c>
      <c r="B56" s="244" t="s">
        <v>279</v>
      </c>
      <c r="C56" s="98" t="s">
        <v>277</v>
      </c>
      <c r="D56" s="672" t="s">
        <v>47</v>
      </c>
      <c r="E56" s="12"/>
      <c r="F56" s="404">
        <v>6</v>
      </c>
      <c r="G56" s="399" t="s">
        <v>157</v>
      </c>
      <c r="H56" s="437">
        <v>0.34100000000000003</v>
      </c>
      <c r="I56" s="399" t="s">
        <v>51</v>
      </c>
      <c r="J56" s="680">
        <f>+H56/$H$61</f>
        <v>1.8563490676609294E-4</v>
      </c>
      <c r="K56" s="437">
        <v>0.41899999999999998</v>
      </c>
      <c r="L56" s="399" t="s">
        <v>157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1" customFormat="1" ht="12.75" customHeight="1">
      <c r="A57" s="90" t="s">
        <v>280</v>
      </c>
      <c r="B57" s="244" t="s">
        <v>281</v>
      </c>
      <c r="C57" s="98" t="s">
        <v>277</v>
      </c>
      <c r="D57" s="672" t="s">
        <v>47</v>
      </c>
      <c r="E57" s="12"/>
      <c r="F57" s="404">
        <v>24</v>
      </c>
      <c r="G57" s="399" t="s">
        <v>157</v>
      </c>
      <c r="H57" s="437">
        <v>651.24300000000005</v>
      </c>
      <c r="I57" s="399" t="s">
        <v>51</v>
      </c>
      <c r="J57" s="680">
        <f>+H57/$H$61</f>
        <v>0.35452619820255327</v>
      </c>
      <c r="K57" s="437">
        <v>11.154</v>
      </c>
      <c r="L57" s="399" t="s">
        <v>157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1" customFormat="1" ht="12.75" customHeight="1">
      <c r="A58" s="90" t="s">
        <v>282</v>
      </c>
      <c r="B58" s="244" t="s">
        <v>283</v>
      </c>
      <c r="C58" s="98" t="s">
        <v>277</v>
      </c>
      <c r="D58" s="672" t="s">
        <v>47</v>
      </c>
      <c r="E58" s="12"/>
      <c r="F58" s="404">
        <v>156</v>
      </c>
      <c r="G58" s="399" t="s">
        <v>157</v>
      </c>
      <c r="H58" s="437">
        <v>1082.4490000000001</v>
      </c>
      <c r="I58" s="399" t="s">
        <v>51</v>
      </c>
      <c r="J58" s="680">
        <f>+H58/$H$61</f>
        <v>0.58926779822302211</v>
      </c>
      <c r="K58" s="437">
        <v>45.162000000000006</v>
      </c>
      <c r="L58" s="399" t="s">
        <v>157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s="1" customFormat="1" ht="12.75" customHeight="1" thickBot="1">
      <c r="A59" s="90" t="s">
        <v>284</v>
      </c>
      <c r="B59" s="244" t="s">
        <v>285</v>
      </c>
      <c r="C59" s="98" t="s">
        <v>277</v>
      </c>
      <c r="D59" s="672" t="s">
        <v>47</v>
      </c>
      <c r="E59" s="12"/>
      <c r="F59" s="1091">
        <v>24</v>
      </c>
      <c r="G59" s="321" t="s">
        <v>157</v>
      </c>
      <c r="H59" s="438">
        <v>78.55</v>
      </c>
      <c r="I59" s="500" t="s">
        <v>51</v>
      </c>
      <c r="J59" s="681">
        <f>+H59/$H$61</f>
        <v>4.2761354623098533E-2</v>
      </c>
      <c r="K59" s="438">
        <v>5.82</v>
      </c>
      <c r="L59" s="500" t="s">
        <v>157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s="1" customFormat="1" ht="12.75" customHeight="1" thickBot="1">
      <c r="A60" s="20" t="s">
        <v>286</v>
      </c>
      <c r="B60" s="62" t="s">
        <v>287</v>
      </c>
      <c r="C60" s="98" t="s">
        <v>105</v>
      </c>
      <c r="D60" s="672" t="s">
        <v>160</v>
      </c>
      <c r="E60" s="12"/>
      <c r="F60" s="1092">
        <f>SUM(F55:F59)</f>
        <v>231</v>
      </c>
      <c r="G60" s="254" t="s">
        <v>157</v>
      </c>
      <c r="H60" s="23"/>
      <c r="I60" s="2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1" customFormat="1" ht="13" thickBot="1">
      <c r="A61" s="20" t="s">
        <v>288</v>
      </c>
      <c r="B61" s="62" t="s">
        <v>289</v>
      </c>
      <c r="C61" s="98" t="s">
        <v>221</v>
      </c>
      <c r="D61" s="672" t="s">
        <v>160</v>
      </c>
      <c r="E61" s="12"/>
      <c r="F61" s="23"/>
      <c r="G61" s="23"/>
      <c r="H61" s="682">
        <f>H55+H56+H57+H58+H59</f>
        <v>1836.9390000000001</v>
      </c>
      <c r="I61" s="254" t="s">
        <v>48</v>
      </c>
      <c r="J61" s="683">
        <f>+H61/$H$61</f>
        <v>1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1" customFormat="1" ht="13" thickBot="1">
      <c r="A62" s="21" t="s">
        <v>290</v>
      </c>
      <c r="B62" s="71" t="s">
        <v>291</v>
      </c>
      <c r="C62" s="95" t="s">
        <v>150</v>
      </c>
      <c r="D62" s="673" t="s">
        <v>160</v>
      </c>
      <c r="E62" s="12"/>
      <c r="F62" s="23"/>
      <c r="G62" s="23"/>
      <c r="H62" s="23"/>
      <c r="I62" s="23"/>
      <c r="J62" s="23"/>
      <c r="K62" s="684">
        <f>SUM(K55:K59)</f>
        <v>63.795000000000009</v>
      </c>
      <c r="L62" s="476" t="s">
        <v>157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s="1" customFormat="1">
      <c r="A63" s="11"/>
      <c r="B63" s="12"/>
      <c r="C63" s="11"/>
      <c r="D63" s="11"/>
      <c r="E63" s="12"/>
      <c r="F63" s="23"/>
      <c r="G63" s="23"/>
      <c r="H63" s="23"/>
      <c r="I63" s="23"/>
      <c r="J63" s="23"/>
      <c r="K63" s="23"/>
      <c r="L63" s="23"/>
      <c r="M63" s="12"/>
      <c r="N63" s="12"/>
      <c r="O63" s="23"/>
      <c r="P63" s="2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s="2" customFormat="1" ht="13" thickBot="1">
      <c r="A64" s="11"/>
      <c r="B64" s="11"/>
      <c r="C64" s="11"/>
      <c r="D64" s="11"/>
      <c r="E64" s="11"/>
      <c r="F64" s="83">
        <v>10</v>
      </c>
      <c r="G64" s="83">
        <v>20</v>
      </c>
      <c r="H64" s="83">
        <v>30</v>
      </c>
      <c r="I64" s="83">
        <v>40</v>
      </c>
      <c r="J64" s="83">
        <v>100</v>
      </c>
      <c r="K64" s="83">
        <v>110</v>
      </c>
      <c r="L64" s="25"/>
      <c r="M64" s="12"/>
      <c r="N64" s="12"/>
      <c r="O64" s="25"/>
      <c r="P64" s="25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6" s="1" customFormat="1" ht="24" customHeight="1" thickBot="1">
      <c r="A65" s="11"/>
      <c r="B65" s="11"/>
      <c r="C65" s="11"/>
      <c r="D65" s="11"/>
      <c r="E65" s="12"/>
      <c r="F65" s="1219" t="s">
        <v>292</v>
      </c>
      <c r="G65" s="1220"/>
      <c r="H65" s="1225" t="s">
        <v>293</v>
      </c>
      <c r="I65" s="1225"/>
      <c r="J65" s="1219" t="s">
        <v>272</v>
      </c>
      <c r="K65" s="1220"/>
      <c r="L65" s="685"/>
      <c r="M65" s="685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s="1" customFormat="1" ht="18" customHeight="1" thickBot="1">
      <c r="A66" s="13"/>
      <c r="B66" s="523" t="s">
        <v>294</v>
      </c>
      <c r="C66" s="85"/>
      <c r="D66" s="9"/>
      <c r="E66" s="12"/>
      <c r="F66" s="1148" t="s">
        <v>105</v>
      </c>
      <c r="G66" s="1149" t="s">
        <v>20</v>
      </c>
      <c r="H66" s="1150" t="s">
        <v>274</v>
      </c>
      <c r="I66" s="1151" t="s">
        <v>20</v>
      </c>
      <c r="J66" s="1148" t="s">
        <v>150</v>
      </c>
      <c r="K66" s="1152" t="s">
        <v>20</v>
      </c>
      <c r="L66" s="677"/>
      <c r="M66" s="677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s="1" customFormat="1" ht="14.25" customHeight="1">
      <c r="A67" s="19" t="s">
        <v>295</v>
      </c>
      <c r="B67" s="58" t="s">
        <v>296</v>
      </c>
      <c r="C67" s="59" t="s">
        <v>297</v>
      </c>
      <c r="D67" s="61" t="s">
        <v>47</v>
      </c>
      <c r="E67" s="12"/>
      <c r="F67" s="314">
        <v>127</v>
      </c>
      <c r="G67" s="309" t="s">
        <v>157</v>
      </c>
      <c r="H67" s="315">
        <v>1.2E-2</v>
      </c>
      <c r="I67" s="309" t="s">
        <v>51</v>
      </c>
      <c r="J67" s="436">
        <v>9.3640000000000008</v>
      </c>
      <c r="K67" s="309" t="s">
        <v>157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s="1" customFormat="1" ht="14.25" customHeight="1">
      <c r="A68" s="20" t="s">
        <v>298</v>
      </c>
      <c r="B68" s="62" t="s">
        <v>299</v>
      </c>
      <c r="C68" s="63" t="s">
        <v>297</v>
      </c>
      <c r="D68" s="65" t="s">
        <v>47</v>
      </c>
      <c r="E68" s="12"/>
      <c r="F68" s="312">
        <v>22</v>
      </c>
      <c r="G68" s="310" t="s">
        <v>157</v>
      </c>
      <c r="H68" s="316">
        <v>1.2999999999999999E-2</v>
      </c>
      <c r="I68" s="310" t="s">
        <v>51</v>
      </c>
      <c r="J68" s="437">
        <v>3.4359999999999999</v>
      </c>
      <c r="K68" s="310" t="s">
        <v>157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s="1" customFormat="1" ht="14.25" customHeight="1">
      <c r="A69" s="20" t="s">
        <v>300</v>
      </c>
      <c r="B69" s="62" t="s">
        <v>301</v>
      </c>
      <c r="C69" s="63" t="s">
        <v>297</v>
      </c>
      <c r="D69" s="65" t="s">
        <v>47</v>
      </c>
      <c r="E69" s="12"/>
      <c r="F69" s="312">
        <v>22</v>
      </c>
      <c r="G69" s="310" t="s">
        <v>157</v>
      </c>
      <c r="H69" s="316">
        <v>2.8000000000000001E-2</v>
      </c>
      <c r="I69" s="310" t="s">
        <v>51</v>
      </c>
      <c r="J69" s="437">
        <v>4.2489999999999997</v>
      </c>
      <c r="K69" s="310" t="s">
        <v>157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s="1" customFormat="1" ht="14.25" customHeight="1">
      <c r="A70" s="20" t="s">
        <v>302</v>
      </c>
      <c r="B70" s="62" t="s">
        <v>303</v>
      </c>
      <c r="C70" s="63" t="s">
        <v>297</v>
      </c>
      <c r="D70" s="65" t="s">
        <v>47</v>
      </c>
      <c r="E70" s="12"/>
      <c r="F70" s="312">
        <v>15</v>
      </c>
      <c r="G70" s="310" t="s">
        <v>157</v>
      </c>
      <c r="H70" s="316">
        <v>4.2999999999999997E-2</v>
      </c>
      <c r="I70" s="310" t="s">
        <v>51</v>
      </c>
      <c r="J70" s="437">
        <v>5.5339999999999998</v>
      </c>
      <c r="K70" s="310" t="s">
        <v>157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s="1" customFormat="1" ht="14.25" customHeight="1">
      <c r="A71" s="20" t="s">
        <v>304</v>
      </c>
      <c r="B71" s="62" t="s">
        <v>305</v>
      </c>
      <c r="C71" s="63" t="s">
        <v>297</v>
      </c>
      <c r="D71" s="65" t="s">
        <v>47</v>
      </c>
      <c r="E71" s="12"/>
      <c r="F71" s="312">
        <v>18</v>
      </c>
      <c r="G71" s="310" t="s">
        <v>157</v>
      </c>
      <c r="H71" s="316">
        <v>0.108</v>
      </c>
      <c r="I71" s="310" t="s">
        <v>51</v>
      </c>
      <c r="J71" s="437">
        <v>10.353000000000002</v>
      </c>
      <c r="K71" s="310" t="s">
        <v>157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s="1" customFormat="1" ht="14.25" customHeight="1">
      <c r="A72" s="20" t="s">
        <v>306</v>
      </c>
      <c r="B72" s="62" t="s">
        <v>307</v>
      </c>
      <c r="C72" s="63" t="s">
        <v>297</v>
      </c>
      <c r="D72" s="65" t="s">
        <v>47</v>
      </c>
      <c r="E72" s="12"/>
      <c r="F72" s="312">
        <v>12</v>
      </c>
      <c r="G72" s="310" t="s">
        <v>157</v>
      </c>
      <c r="H72" s="316">
        <v>0.158</v>
      </c>
      <c r="I72" s="310" t="s">
        <v>51</v>
      </c>
      <c r="J72" s="437">
        <v>11.866</v>
      </c>
      <c r="K72" s="310" t="s">
        <v>157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s="1" customFormat="1" ht="14.25" customHeight="1">
      <c r="A73" s="20" t="s">
        <v>308</v>
      </c>
      <c r="B73" s="62" t="s">
        <v>309</v>
      </c>
      <c r="C73" s="63" t="s">
        <v>297</v>
      </c>
      <c r="D73" s="65" t="s">
        <v>47</v>
      </c>
      <c r="E73" s="12"/>
      <c r="F73" s="312">
        <v>9</v>
      </c>
      <c r="G73" s="310" t="s">
        <v>157</v>
      </c>
      <c r="H73" s="316">
        <v>0.22500000000000001</v>
      </c>
      <c r="I73" s="310" t="s">
        <v>51</v>
      </c>
      <c r="J73" s="437">
        <v>8.5750000000000011</v>
      </c>
      <c r="K73" s="310" t="s">
        <v>157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s="1" customFormat="1" ht="14.25" customHeight="1">
      <c r="A74" s="20" t="s">
        <v>310</v>
      </c>
      <c r="B74" s="62" t="s">
        <v>311</v>
      </c>
      <c r="C74" s="63" t="s">
        <v>297</v>
      </c>
      <c r="D74" s="65" t="s">
        <v>47</v>
      </c>
      <c r="E74" s="12"/>
      <c r="F74" s="312">
        <v>4</v>
      </c>
      <c r="G74" s="310" t="s">
        <v>157</v>
      </c>
      <c r="H74" s="316">
        <v>0.20300000000000001</v>
      </c>
      <c r="I74" s="310" t="s">
        <v>51</v>
      </c>
      <c r="J74" s="437">
        <v>6.7919999999999998</v>
      </c>
      <c r="K74" s="310" t="s">
        <v>157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s="1" customFormat="1" ht="14.25" customHeight="1" thickBot="1">
      <c r="A75" s="20" t="s">
        <v>312</v>
      </c>
      <c r="B75" s="62" t="s">
        <v>313</v>
      </c>
      <c r="C75" s="63" t="s">
        <v>297</v>
      </c>
      <c r="D75" s="65" t="s">
        <v>47</v>
      </c>
      <c r="E75" s="12"/>
      <c r="F75" s="313">
        <v>2</v>
      </c>
      <c r="G75" s="311" t="s">
        <v>157</v>
      </c>
      <c r="H75" s="317">
        <v>0.21</v>
      </c>
      <c r="I75" s="311" t="s">
        <v>51</v>
      </c>
      <c r="J75" s="438">
        <v>3.6259999999999999</v>
      </c>
      <c r="K75" s="311" t="s">
        <v>157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s="1" customFormat="1" ht="14.25" customHeight="1" thickBot="1">
      <c r="A76" s="20" t="s">
        <v>314</v>
      </c>
      <c r="B76" s="62" t="s">
        <v>315</v>
      </c>
      <c r="C76" s="63" t="s">
        <v>105</v>
      </c>
      <c r="D76" s="65" t="s">
        <v>160</v>
      </c>
      <c r="E76" s="12"/>
      <c r="F76" s="686">
        <f>SUM(F67:F75)</f>
        <v>231</v>
      </c>
      <c r="G76" s="255" t="s">
        <v>157</v>
      </c>
      <c r="H76" s="23"/>
      <c r="I76" s="23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s="1" customFormat="1" ht="14.25" customHeight="1" thickBot="1">
      <c r="A77" s="20" t="s">
        <v>316</v>
      </c>
      <c r="B77" s="62" t="s">
        <v>317</v>
      </c>
      <c r="C77" s="63" t="s">
        <v>105</v>
      </c>
      <c r="D77" s="65" t="s">
        <v>160</v>
      </c>
      <c r="E77" s="12"/>
      <c r="F77" s="23"/>
      <c r="G77" s="23"/>
      <c r="H77" s="687">
        <f>SUM(H67:H75)</f>
        <v>1</v>
      </c>
      <c r="I77" s="255" t="s">
        <v>51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s="1" customFormat="1" ht="14.25" customHeight="1" thickBot="1">
      <c r="A78" s="21" t="s">
        <v>318</v>
      </c>
      <c r="B78" s="71" t="s">
        <v>319</v>
      </c>
      <c r="C78" s="72" t="s">
        <v>150</v>
      </c>
      <c r="D78" s="74" t="s">
        <v>160</v>
      </c>
      <c r="E78" s="12"/>
      <c r="F78" s="23"/>
      <c r="G78" s="23"/>
      <c r="H78" s="23"/>
      <c r="I78" s="23"/>
      <c r="J78" s="682">
        <f>SUM(J67:J75)</f>
        <v>63.795000000000002</v>
      </c>
      <c r="K78" s="255" t="s">
        <v>157</v>
      </c>
      <c r="L78" s="12"/>
      <c r="M78" s="12"/>
      <c r="N78" s="12"/>
      <c r="O78" s="23"/>
      <c r="P78" s="23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s="1" customFormat="1" ht="14.25" customHeight="1">
      <c r="A79" s="11"/>
      <c r="B79" s="12"/>
      <c r="C79" s="11"/>
      <c r="D79" s="11"/>
      <c r="E79" s="12"/>
      <c r="F79" s="23"/>
      <c r="G79" s="23"/>
      <c r="H79" s="23"/>
      <c r="I79" s="23"/>
      <c r="J79" s="23"/>
      <c r="K79" s="23"/>
      <c r="L79" s="12"/>
      <c r="M79" s="12"/>
      <c r="N79" s="12"/>
      <c r="O79" s="23"/>
      <c r="P79" s="23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s="12" customFormat="1" ht="13" thickBot="1">
      <c r="A80" s="41"/>
      <c r="B80" s="23"/>
      <c r="C80" s="23"/>
      <c r="D80" s="23"/>
      <c r="E80" s="23"/>
      <c r="F80" s="23"/>
      <c r="G80" s="23"/>
      <c r="H80" s="23"/>
      <c r="I80" s="23"/>
      <c r="J80" s="23"/>
      <c r="K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2" s="12" customFormat="1">
      <c r="A81" s="269"/>
      <c r="B81" s="270"/>
      <c r="C81" s="271"/>
      <c r="D81" s="272"/>
      <c r="E81" s="23"/>
      <c r="F81" s="23"/>
      <c r="G81" s="23"/>
      <c r="H81" s="23"/>
      <c r="I81" s="23"/>
      <c r="J81" s="23"/>
      <c r="K81" s="23"/>
      <c r="O81" s="23"/>
      <c r="P81" s="23"/>
      <c r="Q81" s="23"/>
      <c r="R81" s="23"/>
      <c r="S81" s="23"/>
      <c r="T81" s="23"/>
      <c r="U81" s="23"/>
      <c r="V81" s="23"/>
    </row>
    <row r="82" spans="1:22" s="12" customFormat="1">
      <c r="A82" s="518" t="s">
        <v>143</v>
      </c>
      <c r="B82" s="519"/>
      <c r="C82" s="520"/>
      <c r="D82" s="27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s="12" customFormat="1">
      <c r="A83" s="274"/>
      <c r="B83" s="519"/>
      <c r="C83" s="275"/>
      <c r="D83" s="27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s="12" customFormat="1">
      <c r="A84" s="518" t="s">
        <v>144</v>
      </c>
      <c r="B84" s="519"/>
      <c r="C84" s="520"/>
      <c r="D84" s="27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s="12" customFormat="1">
      <c r="A85" s="274"/>
      <c r="B85" s="519"/>
      <c r="C85"/>
      <c r="D85" s="27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s="12" customFormat="1">
      <c r="A86" s="518" t="s">
        <v>683</v>
      </c>
      <c r="B86" s="519"/>
      <c r="C86" s="520" t="s">
        <v>684</v>
      </c>
      <c r="D86" s="27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2" ht="13" thickBot="1">
      <c r="A87" s="277"/>
      <c r="B87" s="278"/>
      <c r="C87" s="279"/>
      <c r="D87" s="280"/>
    </row>
    <row r="88" spans="1:22">
      <c r="A88" s="41"/>
      <c r="B88" s="76"/>
      <c r="D88" s="25"/>
    </row>
    <row r="89" spans="1:22">
      <c r="A89" s="41"/>
      <c r="D89" s="25"/>
    </row>
  </sheetData>
  <mergeCells count="37">
    <mergeCell ref="K42:K44"/>
    <mergeCell ref="Q10:Q12"/>
    <mergeCell ref="F42:J42"/>
    <mergeCell ref="F65:G65"/>
    <mergeCell ref="J65:K65"/>
    <mergeCell ref="H52:I53"/>
    <mergeCell ref="H65:I65"/>
    <mergeCell ref="F52:G53"/>
    <mergeCell ref="J52:J53"/>
    <mergeCell ref="K52:L53"/>
    <mergeCell ref="I43:I44"/>
    <mergeCell ref="J43:J44"/>
    <mergeCell ref="G43:G44"/>
    <mergeCell ref="F43:F44"/>
    <mergeCell ref="H43:H44"/>
    <mergeCell ref="O25:O27"/>
    <mergeCell ref="O10:O12"/>
    <mergeCell ref="A6:G6"/>
    <mergeCell ref="A7:G7"/>
    <mergeCell ref="J10:J11"/>
    <mergeCell ref="G11:G12"/>
    <mergeCell ref="H11:H12"/>
    <mergeCell ref="F11:F12"/>
    <mergeCell ref="I11:I12"/>
    <mergeCell ref="K10:N10"/>
    <mergeCell ref="F10:I10"/>
    <mergeCell ref="F14:I14"/>
    <mergeCell ref="K14:N14"/>
    <mergeCell ref="M11:M12"/>
    <mergeCell ref="K11:K12"/>
    <mergeCell ref="K25:N25"/>
    <mergeCell ref="N11:N12"/>
    <mergeCell ref="N26:N27"/>
    <mergeCell ref="M26:M27"/>
    <mergeCell ref="L26:L27"/>
    <mergeCell ref="L11:L12"/>
    <mergeCell ref="K26:K27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4" orientation="landscape" r:id="rId1"/>
  <headerFooter alignWithMargins="0">
    <oddFooter>&amp;L&amp;1#&amp;"Arial"&amp;11&amp;K000000SW Internal 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6"/>
  <sheetViews>
    <sheetView zoomScaleNormal="100" workbookViewId="0">
      <selection sqref="A1:XFD1048576"/>
    </sheetView>
  </sheetViews>
  <sheetFormatPr defaultColWidth="9.26953125" defaultRowHeight="12.5"/>
  <cols>
    <col min="1" max="1" width="13" style="23" customWidth="1"/>
    <col min="2" max="2" width="49.453125" style="23" customWidth="1"/>
    <col min="3" max="3" width="8.1796875" style="23" customWidth="1"/>
    <col min="4" max="4" width="11.26953125" style="23" customWidth="1"/>
    <col min="5" max="5" width="3.7265625" style="23" customWidth="1"/>
    <col min="6" max="6" width="12.453125" style="23" customWidth="1"/>
    <col min="7" max="7" width="4.453125" style="23" bestFit="1" customWidth="1"/>
    <col min="8" max="8" width="11.7265625" style="23" customWidth="1"/>
    <col min="9" max="9" width="4.453125" style="23" bestFit="1" customWidth="1"/>
    <col min="10" max="10" width="11.26953125" style="23" customWidth="1"/>
    <col min="11" max="11" width="4.453125" style="23" bestFit="1" customWidth="1"/>
    <col min="12" max="12" width="13" style="23" customWidth="1"/>
    <col min="13" max="13" width="4.453125" style="23" bestFit="1" customWidth="1"/>
    <col min="14" max="14" width="10.7265625" style="23" hidden="1" customWidth="1"/>
    <col min="15" max="15" width="6.7265625" style="23" hidden="1" customWidth="1"/>
    <col min="16" max="16" width="10.7265625" style="23" hidden="1" customWidth="1"/>
    <col min="17" max="17" width="6.7265625" style="23" hidden="1" customWidth="1"/>
    <col min="18" max="18" width="10.7265625" style="23" hidden="1" customWidth="1"/>
    <col min="19" max="19" width="6.54296875" style="23" hidden="1" customWidth="1"/>
    <col min="20" max="20" width="10.7265625" style="23" hidden="1" customWidth="1"/>
    <col min="21" max="21" width="6.7265625" style="23" hidden="1" customWidth="1"/>
    <col min="22" max="22" width="12.7265625" style="23" customWidth="1"/>
    <col min="23" max="23" width="4.453125" style="23" bestFit="1" customWidth="1"/>
    <col min="24" max="24" width="9.26953125" style="23"/>
    <col min="25" max="26" width="8.81640625" style="23" customWidth="1"/>
    <col min="27" max="16384" width="9.26953125" style="23"/>
  </cols>
  <sheetData>
    <row r="1" spans="1:24" s="36" customFormat="1" ht="20">
      <c r="A1" s="34" t="s">
        <v>0</v>
      </c>
      <c r="B1" s="35"/>
    </row>
    <row r="2" spans="1:24" s="36" customFormat="1" ht="20">
      <c r="A2" s="268"/>
      <c r="B2" s="282"/>
    </row>
    <row r="3" spans="1:24" s="36" customFormat="1" ht="35" customHeight="1">
      <c r="A3" s="34" t="s">
        <v>1</v>
      </c>
      <c r="B3" s="35"/>
    </row>
    <row r="4" spans="1:24" s="36" customFormat="1" ht="20">
      <c r="A4" s="34"/>
      <c r="B4" s="35"/>
    </row>
    <row r="5" spans="1:24" s="12" customFormat="1" ht="16" customHeight="1" thickBot="1"/>
    <row r="6" spans="1:24" ht="20">
      <c r="A6" s="844" t="s">
        <v>2</v>
      </c>
      <c r="B6" s="28"/>
      <c r="C6" s="29"/>
      <c r="D6" s="29"/>
      <c r="E6" s="75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4" ht="20.5" thickBot="1">
      <c r="A7" s="845" t="s">
        <v>320</v>
      </c>
      <c r="B7" s="31"/>
      <c r="C7" s="32"/>
      <c r="D7" s="32"/>
      <c r="E7" s="75"/>
      <c r="F7" s="34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4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4" ht="13" thickBot="1">
      <c r="F9" s="1239">
        <v>10</v>
      </c>
      <c r="G9" s="1240"/>
      <c r="H9" s="1239">
        <v>20</v>
      </c>
      <c r="I9" s="1240"/>
      <c r="J9" s="1239">
        <v>30</v>
      </c>
      <c r="K9" s="1240"/>
      <c r="L9" s="1239">
        <v>40</v>
      </c>
      <c r="M9" s="1240"/>
      <c r="N9" s="1239">
        <v>50</v>
      </c>
      <c r="O9" s="1240"/>
      <c r="P9" s="1239">
        <v>60</v>
      </c>
      <c r="Q9" s="1240"/>
      <c r="R9" s="1239">
        <v>50</v>
      </c>
      <c r="S9" s="1240"/>
      <c r="T9" s="1239">
        <v>60</v>
      </c>
      <c r="U9" s="1240"/>
      <c r="V9" s="1239">
        <v>199</v>
      </c>
      <c r="W9" s="1240"/>
    </row>
    <row r="10" spans="1:24" s="1" customFormat="1" ht="16.5" customHeight="1">
      <c r="A10" s="522" t="s">
        <v>4</v>
      </c>
      <c r="B10" s="523" t="s">
        <v>5</v>
      </c>
      <c r="C10" s="7" t="s">
        <v>6</v>
      </c>
      <c r="D10" s="8" t="s">
        <v>7</v>
      </c>
      <c r="E10" s="12"/>
      <c r="F10" s="1194" t="s">
        <v>321</v>
      </c>
      <c r="G10" s="1242"/>
      <c r="H10" s="1242"/>
      <c r="I10" s="1242"/>
      <c r="J10" s="1242"/>
      <c r="K10" s="1242"/>
      <c r="L10" s="1242"/>
      <c r="M10" s="1242"/>
      <c r="N10" s="1242"/>
      <c r="O10" s="1242"/>
      <c r="P10" s="1242"/>
      <c r="Q10" s="1242"/>
      <c r="R10" s="1242"/>
      <c r="S10" s="1242"/>
      <c r="T10" s="1242"/>
      <c r="U10" s="1242"/>
      <c r="V10" s="1242"/>
      <c r="W10" s="1243"/>
      <c r="X10" s="23"/>
    </row>
    <row r="11" spans="1:24" s="1" customFormat="1" ht="18.75" customHeight="1">
      <c r="A11" s="524" t="s">
        <v>18</v>
      </c>
      <c r="B11" s="525"/>
      <c r="C11" s="526"/>
      <c r="D11" s="527" t="s">
        <v>19</v>
      </c>
      <c r="E11" s="12"/>
      <c r="F11" s="1248" t="s">
        <v>214</v>
      </c>
      <c r="G11" s="1241"/>
      <c r="H11" s="1237" t="s">
        <v>215</v>
      </c>
      <c r="I11" s="1241"/>
      <c r="J11" s="1237" t="s">
        <v>216</v>
      </c>
      <c r="K11" s="1241"/>
      <c r="L11" s="1237" t="s">
        <v>217</v>
      </c>
      <c r="M11" s="1241"/>
      <c r="N11" s="1237" t="s">
        <v>322</v>
      </c>
      <c r="O11" s="1241"/>
      <c r="P11" s="1237" t="s">
        <v>323</v>
      </c>
      <c r="Q11" s="1241"/>
      <c r="R11" s="1237" t="s">
        <v>324</v>
      </c>
      <c r="S11" s="1241"/>
      <c r="T11" s="1237" t="s">
        <v>325</v>
      </c>
      <c r="U11" s="1241"/>
      <c r="V11" s="1237" t="s">
        <v>17</v>
      </c>
      <c r="W11" s="1238"/>
      <c r="X11" s="23"/>
    </row>
    <row r="12" spans="1:24" s="1" customFormat="1" ht="16" thickBot="1">
      <c r="A12" s="530"/>
      <c r="B12" s="4"/>
      <c r="C12" s="5"/>
      <c r="D12" s="6"/>
      <c r="E12" s="12"/>
      <c r="F12" s="529"/>
      <c r="G12" s="1067" t="s">
        <v>20</v>
      </c>
      <c r="H12" s="688"/>
      <c r="I12" s="1067" t="s">
        <v>20</v>
      </c>
      <c r="J12" s="688"/>
      <c r="K12" s="1067" t="s">
        <v>20</v>
      </c>
      <c r="L12" s="688"/>
      <c r="M12" s="1067" t="s">
        <v>20</v>
      </c>
      <c r="N12" s="688"/>
      <c r="O12" s="1067" t="s">
        <v>20</v>
      </c>
      <c r="P12" s="688"/>
      <c r="Q12" s="1067" t="s">
        <v>20</v>
      </c>
      <c r="R12" s="688"/>
      <c r="S12" s="1067" t="s">
        <v>20</v>
      </c>
      <c r="T12" s="688"/>
      <c r="U12" s="1067" t="s">
        <v>20</v>
      </c>
      <c r="V12" s="688" t="s">
        <v>21</v>
      </c>
      <c r="W12" s="15" t="s">
        <v>20</v>
      </c>
      <c r="X12" s="23"/>
    </row>
    <row r="13" spans="1:24" s="1" customFormat="1" ht="7" customHeight="1" thickBot="1">
      <c r="A13" s="12"/>
      <c r="B13" s="53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3"/>
    </row>
    <row r="14" spans="1:24" s="1" customFormat="1" ht="18.5" thickBot="1">
      <c r="A14" s="13"/>
      <c r="B14" s="281" t="s">
        <v>326</v>
      </c>
      <c r="C14" s="689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3"/>
      <c r="X14" s="23"/>
    </row>
    <row r="15" spans="1:24" s="1" customFormat="1" ht="13.5" thickBot="1">
      <c r="A15" s="89" t="s">
        <v>327</v>
      </c>
      <c r="B15" s="678" t="s">
        <v>24</v>
      </c>
      <c r="C15" s="690" t="s">
        <v>24</v>
      </c>
      <c r="D15" s="671" t="s">
        <v>25</v>
      </c>
      <c r="E15" s="12"/>
      <c r="F15" s="1249" t="s">
        <v>225</v>
      </c>
      <c r="G15" s="1250"/>
      <c r="H15" s="1251" t="s">
        <v>226</v>
      </c>
      <c r="I15" s="1250"/>
      <c r="J15" s="1251" t="s">
        <v>227</v>
      </c>
      <c r="K15" s="1250"/>
      <c r="L15" s="1251" t="s">
        <v>228</v>
      </c>
      <c r="M15" s="1250"/>
      <c r="N15" s="1244"/>
      <c r="O15" s="1246"/>
      <c r="P15" s="1244"/>
      <c r="Q15" s="1247"/>
      <c r="R15" s="1244"/>
      <c r="S15" s="1246"/>
      <c r="T15" s="1244"/>
      <c r="U15" s="1245"/>
      <c r="V15" s="1076"/>
      <c r="W15" s="23"/>
      <c r="X15" s="23"/>
    </row>
    <row r="16" spans="1:24" s="1" customFormat="1">
      <c r="A16" s="20" t="s">
        <v>328</v>
      </c>
      <c r="B16" s="62" t="s">
        <v>45</v>
      </c>
      <c r="C16" s="691" t="s">
        <v>46</v>
      </c>
      <c r="D16" s="672" t="s">
        <v>47</v>
      </c>
      <c r="E16" s="12" t="s">
        <v>21</v>
      </c>
      <c r="F16" s="1080">
        <v>274.05200000000002</v>
      </c>
      <c r="G16" s="1081" t="s">
        <v>48</v>
      </c>
      <c r="H16" s="1082">
        <v>1318.0940000000001</v>
      </c>
      <c r="I16" s="1081" t="s">
        <v>48</v>
      </c>
      <c r="J16" s="1082">
        <v>1791.8530000000001</v>
      </c>
      <c r="K16" s="1081" t="s">
        <v>48</v>
      </c>
      <c r="L16" s="1082">
        <v>1824.011</v>
      </c>
      <c r="M16" s="1081" t="s">
        <v>48</v>
      </c>
      <c r="N16" s="1082"/>
      <c r="O16" s="1176"/>
      <c r="P16" s="1082"/>
      <c r="Q16" s="1177"/>
      <c r="R16" s="1082"/>
      <c r="S16" s="1176"/>
      <c r="T16" s="1082"/>
      <c r="U16" s="1176"/>
      <c r="V16" s="1077">
        <f t="shared" ref="V16:V21" si="0">F16+H16+J16+L16+N16+P16+R16+T16</f>
        <v>5208.01</v>
      </c>
      <c r="W16" s="483" t="s">
        <v>48</v>
      </c>
      <c r="X16" s="23"/>
    </row>
    <row r="17" spans="1:27" s="1" customFormat="1">
      <c r="A17" s="90" t="s">
        <v>329</v>
      </c>
      <c r="B17" s="244" t="s">
        <v>330</v>
      </c>
      <c r="C17" s="691" t="s">
        <v>46</v>
      </c>
      <c r="D17" s="672" t="s">
        <v>47</v>
      </c>
      <c r="E17" s="12"/>
      <c r="F17" s="814">
        <v>161.535</v>
      </c>
      <c r="G17" s="815" t="s">
        <v>130</v>
      </c>
      <c r="H17" s="816">
        <v>715.60599999999999</v>
      </c>
      <c r="I17" s="815" t="s">
        <v>130</v>
      </c>
      <c r="J17" s="816">
        <v>921.76099999999997</v>
      </c>
      <c r="K17" s="815" t="s">
        <v>130</v>
      </c>
      <c r="L17" s="816">
        <v>963.70500000000004</v>
      </c>
      <c r="M17" s="815" t="s">
        <v>130</v>
      </c>
      <c r="N17" s="816"/>
      <c r="O17" s="815"/>
      <c r="P17" s="816"/>
      <c r="Q17" s="817"/>
      <c r="R17" s="816"/>
      <c r="S17" s="815"/>
      <c r="T17" s="816"/>
      <c r="U17" s="815"/>
      <c r="V17" s="818">
        <f t="shared" si="0"/>
        <v>2762.607</v>
      </c>
      <c r="W17" s="482" t="s">
        <v>130</v>
      </c>
      <c r="X17" s="23"/>
      <c r="Y17" s="12"/>
      <c r="Z17" s="12"/>
      <c r="AA17" s="1075"/>
    </row>
    <row r="18" spans="1:27" s="1" customFormat="1">
      <c r="A18" s="20" t="s">
        <v>331</v>
      </c>
      <c r="B18" s="62" t="s">
        <v>332</v>
      </c>
      <c r="C18" s="63" t="s">
        <v>221</v>
      </c>
      <c r="D18" s="65" t="s">
        <v>47</v>
      </c>
      <c r="E18" s="12"/>
      <c r="F18" s="814">
        <v>65.680000000000007</v>
      </c>
      <c r="G18" s="815" t="s">
        <v>48</v>
      </c>
      <c r="H18" s="816">
        <v>281</v>
      </c>
      <c r="I18" s="815" t="s">
        <v>48</v>
      </c>
      <c r="J18" s="816">
        <v>369.14</v>
      </c>
      <c r="K18" s="815" t="s">
        <v>48</v>
      </c>
      <c r="L18" s="816">
        <v>362.72</v>
      </c>
      <c r="M18" s="815" t="s">
        <v>48</v>
      </c>
      <c r="N18" s="816"/>
      <c r="O18" s="815"/>
      <c r="P18" s="816"/>
      <c r="Q18" s="817"/>
      <c r="R18" s="816"/>
      <c r="S18" s="815"/>
      <c r="T18" s="816"/>
      <c r="U18" s="815"/>
      <c r="V18" s="818">
        <f t="shared" si="0"/>
        <v>1078.54</v>
      </c>
      <c r="W18" s="482" t="s">
        <v>48</v>
      </c>
      <c r="X18" s="23"/>
      <c r="Y18" s="12"/>
      <c r="Z18" s="12"/>
      <c r="AA18" s="12"/>
    </row>
    <row r="19" spans="1:27" s="1" customFormat="1">
      <c r="A19" s="20" t="s">
        <v>333</v>
      </c>
      <c r="B19" s="62" t="s">
        <v>334</v>
      </c>
      <c r="C19" s="63" t="s">
        <v>221</v>
      </c>
      <c r="D19" s="65" t="s">
        <v>47</v>
      </c>
      <c r="E19" s="12"/>
      <c r="F19" s="814">
        <v>22.16</v>
      </c>
      <c r="G19" s="815" t="s">
        <v>130</v>
      </c>
      <c r="H19" s="816">
        <v>97.32</v>
      </c>
      <c r="I19" s="815" t="s">
        <v>130</v>
      </c>
      <c r="J19" s="816">
        <v>94.47</v>
      </c>
      <c r="K19" s="815" t="s">
        <v>130</v>
      </c>
      <c r="L19" s="816">
        <v>163.08000000000001</v>
      </c>
      <c r="M19" s="815" t="s">
        <v>130</v>
      </c>
      <c r="N19" s="816"/>
      <c r="O19" s="815"/>
      <c r="P19" s="816"/>
      <c r="Q19" s="817"/>
      <c r="R19" s="816"/>
      <c r="S19" s="815"/>
      <c r="T19" s="816"/>
      <c r="U19" s="815"/>
      <c r="V19" s="818">
        <f t="shared" si="0"/>
        <v>377.03</v>
      </c>
      <c r="W19" s="482" t="s">
        <v>130</v>
      </c>
      <c r="X19" s="23"/>
      <c r="Y19" s="12"/>
      <c r="Z19" s="12"/>
      <c r="AA19" s="12"/>
    </row>
    <row r="20" spans="1:27" s="1" customFormat="1" ht="14.5">
      <c r="A20" s="20" t="s">
        <v>335</v>
      </c>
      <c r="B20" s="62" t="s">
        <v>336</v>
      </c>
      <c r="C20" s="63" t="s">
        <v>337</v>
      </c>
      <c r="D20" s="65" t="s">
        <v>47</v>
      </c>
      <c r="E20" s="12"/>
      <c r="F20" s="404">
        <v>35211.154511438297</v>
      </c>
      <c r="G20" s="401" t="s">
        <v>49</v>
      </c>
      <c r="H20" s="406">
        <v>20385.146896586</v>
      </c>
      <c r="I20" s="401" t="s">
        <v>49</v>
      </c>
      <c r="J20" s="406">
        <v>15475.638560985901</v>
      </c>
      <c r="K20" s="401" t="s">
        <v>49</v>
      </c>
      <c r="L20" s="406">
        <v>8744.4207753108294</v>
      </c>
      <c r="M20" s="401" t="s">
        <v>49</v>
      </c>
      <c r="N20" s="646"/>
      <c r="O20" s="398"/>
      <c r="P20" s="646"/>
      <c r="Q20" s="630"/>
      <c r="R20" s="646"/>
      <c r="S20" s="398"/>
      <c r="T20" s="646"/>
      <c r="U20" s="398"/>
      <c r="V20" s="818">
        <f t="shared" si="0"/>
        <v>79816.360744321035</v>
      </c>
      <c r="W20" s="482" t="s">
        <v>49</v>
      </c>
      <c r="X20" s="23"/>
      <c r="Y20" s="12"/>
      <c r="Z20" s="12"/>
      <c r="AA20" s="12"/>
    </row>
    <row r="21" spans="1:27" s="1" customFormat="1" ht="13" thickBot="1">
      <c r="A21" s="21" t="s">
        <v>338</v>
      </c>
      <c r="B21" s="71" t="s">
        <v>339</v>
      </c>
      <c r="C21" s="72" t="s">
        <v>105</v>
      </c>
      <c r="D21" s="74" t="s">
        <v>47</v>
      </c>
      <c r="E21" s="12"/>
      <c r="F21" s="405">
        <v>111</v>
      </c>
      <c r="G21" s="506" t="s">
        <v>49</v>
      </c>
      <c r="H21" s="407">
        <v>58</v>
      </c>
      <c r="I21" s="506" t="s">
        <v>49</v>
      </c>
      <c r="J21" s="407">
        <v>52</v>
      </c>
      <c r="K21" s="506" t="s">
        <v>49</v>
      </c>
      <c r="L21" s="407">
        <v>58</v>
      </c>
      <c r="M21" s="506" t="s">
        <v>49</v>
      </c>
      <c r="N21" s="693"/>
      <c r="O21" s="694"/>
      <c r="P21" s="693"/>
      <c r="Q21" s="695"/>
      <c r="R21" s="693"/>
      <c r="S21" s="694"/>
      <c r="T21" s="693"/>
      <c r="U21" s="694"/>
      <c r="V21" s="1078">
        <f t="shared" si="0"/>
        <v>279</v>
      </c>
      <c r="W21" s="1079" t="s">
        <v>49</v>
      </c>
      <c r="X21" s="23"/>
      <c r="Y21" s="12"/>
      <c r="Z21" s="12"/>
      <c r="AA21" s="12"/>
    </row>
    <row r="22" spans="1:27" s="1" customFormat="1" ht="13" thickBot="1">
      <c r="A22" s="12"/>
      <c r="B22" s="12"/>
      <c r="C22" s="12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3"/>
      <c r="W22" s="23"/>
      <c r="X22" s="23"/>
      <c r="Y22" s="12"/>
      <c r="Z22" s="12"/>
      <c r="AA22" s="12"/>
    </row>
    <row r="23" spans="1:27" s="1" customFormat="1" ht="18.5" thickBot="1">
      <c r="A23" s="13"/>
      <c r="B23" s="281" t="s">
        <v>340</v>
      </c>
      <c r="C23" s="85"/>
      <c r="D23" s="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3"/>
      <c r="R23" s="12"/>
      <c r="S23" s="12"/>
      <c r="T23" s="12"/>
      <c r="U23" s="23"/>
      <c r="V23" s="23"/>
      <c r="W23" s="23"/>
      <c r="X23" s="23"/>
      <c r="Y23" s="12"/>
      <c r="Z23" s="12"/>
      <c r="AA23" s="12"/>
    </row>
    <row r="24" spans="1:27" s="1" customFormat="1">
      <c r="A24" s="89" t="s">
        <v>341</v>
      </c>
      <c r="B24" s="86" t="s">
        <v>260</v>
      </c>
      <c r="C24" s="670" t="s">
        <v>150</v>
      </c>
      <c r="D24" s="671" t="s">
        <v>47</v>
      </c>
      <c r="E24" s="12"/>
      <c r="F24" s="441">
        <v>0.79700000000000004</v>
      </c>
      <c r="G24" s="440" t="s">
        <v>157</v>
      </c>
      <c r="H24" s="444">
        <v>3.33</v>
      </c>
      <c r="I24" s="440" t="s">
        <v>157</v>
      </c>
      <c r="J24" s="444">
        <v>0.95</v>
      </c>
      <c r="K24" s="440" t="s">
        <v>157</v>
      </c>
      <c r="L24" s="444">
        <v>6.0680000000000005</v>
      </c>
      <c r="M24" s="440" t="s">
        <v>157</v>
      </c>
      <c r="N24" s="696"/>
      <c r="O24" s="697"/>
      <c r="P24" s="696"/>
      <c r="Q24" s="106"/>
      <c r="R24" s="696"/>
      <c r="S24" s="697"/>
      <c r="T24" s="696"/>
      <c r="U24" s="898"/>
      <c r="V24" s="894">
        <f>+F24+H24+J24+L24+N24+P24+R24+T24</f>
        <v>11.145</v>
      </c>
      <c r="W24" s="104" t="s">
        <v>157</v>
      </c>
      <c r="X24" s="23"/>
      <c r="Y24" s="12"/>
      <c r="Z24" s="12"/>
      <c r="AA24" s="12"/>
    </row>
    <row r="25" spans="1:27" s="1" customFormat="1">
      <c r="A25" s="90" t="s">
        <v>342</v>
      </c>
      <c r="B25" s="88" t="s">
        <v>262</v>
      </c>
      <c r="C25" s="98" t="s">
        <v>150</v>
      </c>
      <c r="D25" s="672" t="s">
        <v>47</v>
      </c>
      <c r="E25" s="12"/>
      <c r="F25" s="442">
        <v>5.0000000000000001E-3</v>
      </c>
      <c r="G25" s="439" t="s">
        <v>157</v>
      </c>
      <c r="H25" s="443">
        <v>1E-3</v>
      </c>
      <c r="I25" s="439" t="s">
        <v>157</v>
      </c>
      <c r="J25" s="443">
        <v>1E-3</v>
      </c>
      <c r="K25" s="439" t="s">
        <v>157</v>
      </c>
      <c r="L25" s="443">
        <v>2E-3</v>
      </c>
      <c r="M25" s="439" t="s">
        <v>157</v>
      </c>
      <c r="N25" s="698"/>
      <c r="O25" s="260"/>
      <c r="P25" s="698"/>
      <c r="Q25" s="107"/>
      <c r="R25" s="698"/>
      <c r="S25" s="260"/>
      <c r="T25" s="698"/>
      <c r="U25" s="897"/>
      <c r="V25" s="895">
        <f>+F25+H25+J25+L25+N25+P25+R25+T25</f>
        <v>9.0000000000000011E-3</v>
      </c>
      <c r="W25" s="105" t="s">
        <v>157</v>
      </c>
      <c r="X25" s="23"/>
      <c r="Y25" s="12"/>
      <c r="Z25" s="12"/>
      <c r="AA25" s="12"/>
    </row>
    <row r="26" spans="1:27" s="1" customFormat="1">
      <c r="A26" s="90" t="s">
        <v>343</v>
      </c>
      <c r="B26" s="88" t="s">
        <v>264</v>
      </c>
      <c r="C26" s="98" t="s">
        <v>150</v>
      </c>
      <c r="D26" s="672" t="s">
        <v>47</v>
      </c>
      <c r="E26" s="12"/>
      <c r="F26" s="442">
        <v>10.239000000000001</v>
      </c>
      <c r="G26" s="439" t="s">
        <v>157</v>
      </c>
      <c r="H26" s="443">
        <v>16.837</v>
      </c>
      <c r="I26" s="439" t="s">
        <v>157</v>
      </c>
      <c r="J26" s="443">
        <v>12.973000000000001</v>
      </c>
      <c r="K26" s="439" t="s">
        <v>157</v>
      </c>
      <c r="L26" s="443">
        <v>19.996000000000002</v>
      </c>
      <c r="M26" s="439" t="s">
        <v>157</v>
      </c>
      <c r="N26" s="698"/>
      <c r="O26" s="260"/>
      <c r="P26" s="698"/>
      <c r="Q26" s="107"/>
      <c r="R26" s="698"/>
      <c r="S26" s="260"/>
      <c r="T26" s="698"/>
      <c r="U26" s="897"/>
      <c r="V26" s="895">
        <f>+F26+H26+J26+L26+N26+P26+R26+T26</f>
        <v>60.045000000000002</v>
      </c>
      <c r="W26" s="105" t="s">
        <v>157</v>
      </c>
      <c r="X26" s="23"/>
      <c r="Y26" s="12"/>
      <c r="Z26" s="12"/>
      <c r="AA26" s="12"/>
    </row>
    <row r="27" spans="1:27" s="1" customFormat="1">
      <c r="A27" s="90" t="s">
        <v>344</v>
      </c>
      <c r="B27" s="88" t="s">
        <v>266</v>
      </c>
      <c r="C27" s="98" t="s">
        <v>150</v>
      </c>
      <c r="D27" s="672" t="s">
        <v>47</v>
      </c>
      <c r="E27" s="12"/>
      <c r="F27" s="442">
        <v>3.3940000000000001</v>
      </c>
      <c r="G27" s="439" t="s">
        <v>157</v>
      </c>
      <c r="H27" s="443">
        <v>5.0830000000000002</v>
      </c>
      <c r="I27" s="439" t="s">
        <v>157</v>
      </c>
      <c r="J27" s="443">
        <v>4.29</v>
      </c>
      <c r="K27" s="439" t="s">
        <v>157</v>
      </c>
      <c r="L27" s="443">
        <v>4.7490000000000006</v>
      </c>
      <c r="M27" s="439" t="s">
        <v>157</v>
      </c>
      <c r="N27" s="698"/>
      <c r="O27" s="260"/>
      <c r="P27" s="698"/>
      <c r="Q27" s="107"/>
      <c r="R27" s="698"/>
      <c r="S27" s="260"/>
      <c r="T27" s="698"/>
      <c r="U27" s="897"/>
      <c r="V27" s="895">
        <f>+F27+H27+J27+L27+N27+P27+R27+T27</f>
        <v>17.515999999999998</v>
      </c>
      <c r="W27" s="105" t="s">
        <v>157</v>
      </c>
      <c r="X27" s="23"/>
      <c r="Y27" s="12"/>
      <c r="Z27" s="12"/>
      <c r="AA27" s="12"/>
    </row>
    <row r="28" spans="1:27" s="1" customFormat="1" ht="13" thickBot="1">
      <c r="A28" s="91" t="s">
        <v>345</v>
      </c>
      <c r="B28" s="87" t="s">
        <v>268</v>
      </c>
      <c r="C28" s="95" t="s">
        <v>150</v>
      </c>
      <c r="D28" s="673" t="s">
        <v>160</v>
      </c>
      <c r="E28" s="12"/>
      <c r="F28" s="699">
        <f>SUM(F26:F27)</f>
        <v>13.633000000000001</v>
      </c>
      <c r="G28" s="266" t="s">
        <v>157</v>
      </c>
      <c r="H28" s="700">
        <f>SUM(H26:H27)</f>
        <v>21.92</v>
      </c>
      <c r="I28" s="266" t="s">
        <v>157</v>
      </c>
      <c r="J28" s="700">
        <f>SUM(J26:J27)</f>
        <v>17.263000000000002</v>
      </c>
      <c r="K28" s="266" t="s">
        <v>157</v>
      </c>
      <c r="L28" s="700">
        <f>SUM(L26:L27)</f>
        <v>24.745000000000005</v>
      </c>
      <c r="M28" s="266" t="s">
        <v>157</v>
      </c>
      <c r="N28" s="700">
        <f>SUM(N26:N27)</f>
        <v>0</v>
      </c>
      <c r="O28" s="266"/>
      <c r="P28" s="700">
        <f>SUM(P26:P27)</f>
        <v>0</v>
      </c>
      <c r="Q28" s="701"/>
      <c r="R28" s="700">
        <f>SUM(R26:R27)</f>
        <v>0</v>
      </c>
      <c r="S28" s="266"/>
      <c r="T28" s="700">
        <f>SUM(T26:T27)</f>
        <v>0</v>
      </c>
      <c r="U28" s="266"/>
      <c r="V28" s="896">
        <f>+F28+H28+J28+L28+N28+P28+R28+T28</f>
        <v>77.561000000000007</v>
      </c>
      <c r="W28" s="109" t="s">
        <v>157</v>
      </c>
      <c r="X28" s="23"/>
      <c r="Y28" s="12"/>
      <c r="Z28" s="12"/>
      <c r="AA28" s="12"/>
    </row>
    <row r="29" spans="1:27" s="1" customFormat="1" ht="13" thickBot="1">
      <c r="A29" s="12"/>
      <c r="B29" s="12"/>
      <c r="C29" s="12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3"/>
      <c r="W29" s="23"/>
      <c r="X29" s="23"/>
      <c r="Y29" s="12"/>
      <c r="Z29" s="12"/>
      <c r="AA29" s="12"/>
    </row>
    <row r="30" spans="1:27" s="1" customFormat="1" ht="18.5" thickBot="1">
      <c r="A30" s="13"/>
      <c r="B30" s="281" t="s">
        <v>346</v>
      </c>
      <c r="C30" s="85" t="s">
        <v>21</v>
      </c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12"/>
      <c r="Z30" s="12"/>
      <c r="AA30" s="12"/>
    </row>
    <row r="31" spans="1:27" s="1" customFormat="1">
      <c r="A31" s="89" t="s">
        <v>347</v>
      </c>
      <c r="B31" s="678" t="s">
        <v>348</v>
      </c>
      <c r="C31" s="670" t="s">
        <v>100</v>
      </c>
      <c r="D31" s="671" t="s">
        <v>25</v>
      </c>
      <c r="E31" s="23"/>
      <c r="F31" s="874">
        <v>6358.8190000000004</v>
      </c>
      <c r="G31" s="875" t="s">
        <v>157</v>
      </c>
      <c r="H31" s="876">
        <v>11684.630999999999</v>
      </c>
      <c r="I31" s="875" t="s">
        <v>157</v>
      </c>
      <c r="J31" s="876">
        <v>10111.208000000001</v>
      </c>
      <c r="K31" s="875" t="s">
        <v>157</v>
      </c>
      <c r="L31" s="876">
        <v>7932.9189999999999</v>
      </c>
      <c r="M31" s="875" t="s">
        <v>157</v>
      </c>
      <c r="N31" s="876"/>
      <c r="O31" s="877"/>
      <c r="P31" s="876"/>
      <c r="Q31" s="877"/>
      <c r="R31" s="876"/>
      <c r="S31" s="877"/>
      <c r="T31" s="876"/>
      <c r="U31" s="877"/>
      <c r="V31" s="878">
        <f>+F31+H31+J31+L31+N31+P31+R31+T31</f>
        <v>36087.577000000005</v>
      </c>
      <c r="W31" s="879" t="s">
        <v>157</v>
      </c>
      <c r="X31" s="23"/>
      <c r="Y31" s="12"/>
      <c r="Z31" s="12"/>
      <c r="AA31" s="12"/>
    </row>
    <row r="32" spans="1:27" s="1" customFormat="1">
      <c r="A32" s="90" t="s">
        <v>349</v>
      </c>
      <c r="B32" s="244" t="s">
        <v>350</v>
      </c>
      <c r="C32" s="98" t="s">
        <v>100</v>
      </c>
      <c r="D32" s="672" t="s">
        <v>25</v>
      </c>
      <c r="E32" s="23"/>
      <c r="F32" s="880">
        <v>1260.931</v>
      </c>
      <c r="G32" s="831" t="s">
        <v>157</v>
      </c>
      <c r="H32" s="830">
        <v>2439.5369999999998</v>
      </c>
      <c r="I32" s="831" t="s">
        <v>157</v>
      </c>
      <c r="J32" s="830">
        <v>2826.9009999999998</v>
      </c>
      <c r="K32" s="831" t="s">
        <v>157</v>
      </c>
      <c r="L32" s="830">
        <v>2338.0520000000001</v>
      </c>
      <c r="M32" s="831" t="s">
        <v>157</v>
      </c>
      <c r="N32" s="830"/>
      <c r="O32" s="832"/>
      <c r="P32" s="830"/>
      <c r="Q32" s="832"/>
      <c r="R32" s="830"/>
      <c r="S32" s="832"/>
      <c r="T32" s="830"/>
      <c r="U32" s="832"/>
      <c r="V32" s="833">
        <f t="shared" ref="V32:V40" si="1">+F32+H32+J32+L32+N32+P32+R32+T32</f>
        <v>8865.4210000000003</v>
      </c>
      <c r="W32" s="881" t="s">
        <v>157</v>
      </c>
      <c r="X32" s="23"/>
      <c r="Y32" s="12"/>
      <c r="Z32" s="12"/>
      <c r="AA32" s="12"/>
    </row>
    <row r="33" spans="1:25" s="1" customFormat="1">
      <c r="A33" s="90" t="s">
        <v>351</v>
      </c>
      <c r="B33" s="244" t="s">
        <v>352</v>
      </c>
      <c r="C33" s="98" t="s">
        <v>100</v>
      </c>
      <c r="D33" s="672" t="s">
        <v>25</v>
      </c>
      <c r="E33" s="23"/>
      <c r="F33" s="880">
        <v>173.96899999999999</v>
      </c>
      <c r="G33" s="831" t="s">
        <v>157</v>
      </c>
      <c r="H33" s="830">
        <v>983.63499999999999</v>
      </c>
      <c r="I33" s="831" t="s">
        <v>157</v>
      </c>
      <c r="J33" s="830">
        <v>1162.5530000000001</v>
      </c>
      <c r="K33" s="831" t="s">
        <v>157</v>
      </c>
      <c r="L33" s="830">
        <v>780.15200000000004</v>
      </c>
      <c r="M33" s="831" t="s">
        <v>157</v>
      </c>
      <c r="N33" s="830"/>
      <c r="O33" s="832"/>
      <c r="P33" s="830"/>
      <c r="Q33" s="832"/>
      <c r="R33" s="830"/>
      <c r="S33" s="832"/>
      <c r="T33" s="830"/>
      <c r="U33" s="832"/>
      <c r="V33" s="833">
        <f t="shared" si="1"/>
        <v>3100.3090000000002</v>
      </c>
      <c r="W33" s="881" t="s">
        <v>157</v>
      </c>
      <c r="X33" s="23"/>
      <c r="Y33" s="12"/>
    </row>
    <row r="34" spans="1:25" s="1" customFormat="1">
      <c r="A34" s="90" t="s">
        <v>353</v>
      </c>
      <c r="B34" s="244" t="s">
        <v>354</v>
      </c>
      <c r="C34" s="98" t="s">
        <v>100</v>
      </c>
      <c r="D34" s="672" t="s">
        <v>25</v>
      </c>
      <c r="E34" s="23"/>
      <c r="F34" s="880">
        <v>7.9969999999999999</v>
      </c>
      <c r="G34" s="831" t="s">
        <v>157</v>
      </c>
      <c r="H34" s="830">
        <v>140.82900000000001</v>
      </c>
      <c r="I34" s="831" t="s">
        <v>157</v>
      </c>
      <c r="J34" s="830">
        <v>313.15300000000002</v>
      </c>
      <c r="K34" s="831" t="s">
        <v>157</v>
      </c>
      <c r="L34" s="830">
        <v>430.101</v>
      </c>
      <c r="M34" s="831" t="s">
        <v>157</v>
      </c>
      <c r="N34" s="830"/>
      <c r="O34" s="832"/>
      <c r="P34" s="830"/>
      <c r="Q34" s="832"/>
      <c r="R34" s="830"/>
      <c r="S34" s="832"/>
      <c r="T34" s="830"/>
      <c r="U34" s="832"/>
      <c r="V34" s="833">
        <f t="shared" si="1"/>
        <v>892.08</v>
      </c>
      <c r="W34" s="881" t="s">
        <v>157</v>
      </c>
      <c r="X34" s="23"/>
      <c r="Y34" s="12"/>
    </row>
    <row r="35" spans="1:25" s="1" customFormat="1">
      <c r="A35" s="90" t="s">
        <v>355</v>
      </c>
      <c r="B35" s="244" t="s">
        <v>356</v>
      </c>
      <c r="C35" s="98" t="s">
        <v>100</v>
      </c>
      <c r="D35" s="672" t="s">
        <v>160</v>
      </c>
      <c r="E35" s="23"/>
      <c r="F35" s="882">
        <f t="shared" ref="F35" si="2">SUM(F31:F34)</f>
        <v>7801.7160000000003</v>
      </c>
      <c r="G35" s="832" t="s">
        <v>49</v>
      </c>
      <c r="H35" s="834">
        <f t="shared" ref="H35" si="3">SUM(H31:H34)</f>
        <v>15248.632</v>
      </c>
      <c r="I35" s="832" t="s">
        <v>49</v>
      </c>
      <c r="J35" s="834">
        <f t="shared" ref="J35" si="4">SUM(J31:J34)</f>
        <v>14413.815000000001</v>
      </c>
      <c r="K35" s="832" t="s">
        <v>49</v>
      </c>
      <c r="L35" s="834">
        <f t="shared" ref="L35" si="5">SUM(L31:L34)</f>
        <v>11481.224</v>
      </c>
      <c r="M35" s="832" t="s">
        <v>49</v>
      </c>
      <c r="N35" s="834">
        <f>SUM(N31:N34)</f>
        <v>0</v>
      </c>
      <c r="O35" s="832"/>
      <c r="P35" s="834">
        <f t="shared" ref="P35" si="6">SUM(P31:P34)</f>
        <v>0</v>
      </c>
      <c r="Q35" s="832"/>
      <c r="R35" s="834">
        <f>SUM(R31:R34)</f>
        <v>0</v>
      </c>
      <c r="S35" s="832"/>
      <c r="T35" s="834">
        <f>SUM(T31:T34)</f>
        <v>0</v>
      </c>
      <c r="U35" s="832"/>
      <c r="V35" s="833">
        <f t="shared" si="1"/>
        <v>48945.387000000002</v>
      </c>
      <c r="W35" s="881" t="s">
        <v>49</v>
      </c>
      <c r="X35" s="23"/>
      <c r="Y35" s="12"/>
    </row>
    <row r="36" spans="1:25" s="1" customFormat="1">
      <c r="A36" s="90" t="s">
        <v>357</v>
      </c>
      <c r="B36" s="244" t="s">
        <v>358</v>
      </c>
      <c r="C36" s="98" t="s">
        <v>100</v>
      </c>
      <c r="D36" s="672" t="s">
        <v>25</v>
      </c>
      <c r="E36" s="23"/>
      <c r="F36" s="883">
        <v>734.15</v>
      </c>
      <c r="G36" s="836" t="s">
        <v>157</v>
      </c>
      <c r="H36" s="835">
        <v>3031.1030000000001</v>
      </c>
      <c r="I36" s="836" t="s">
        <v>157</v>
      </c>
      <c r="J36" s="835">
        <v>5964.1019999999999</v>
      </c>
      <c r="K36" s="836" t="s">
        <v>157</v>
      </c>
      <c r="L36" s="835">
        <v>4693.3019999999997</v>
      </c>
      <c r="M36" s="836" t="s">
        <v>157</v>
      </c>
      <c r="N36" s="835"/>
      <c r="O36" s="836"/>
      <c r="P36" s="835"/>
      <c r="Q36" s="836"/>
      <c r="R36" s="835"/>
      <c r="S36" s="836"/>
      <c r="T36" s="835"/>
      <c r="U36" s="836"/>
      <c r="V36" s="833">
        <f t="shared" si="1"/>
        <v>14422.656999999999</v>
      </c>
      <c r="W36" s="881" t="s">
        <v>157</v>
      </c>
      <c r="X36" s="23"/>
      <c r="Y36" s="12"/>
    </row>
    <row r="37" spans="1:25" s="1" customFormat="1">
      <c r="A37" s="90" t="s">
        <v>359</v>
      </c>
      <c r="B37" s="62" t="s">
        <v>360</v>
      </c>
      <c r="C37" s="98" t="s">
        <v>100</v>
      </c>
      <c r="D37" s="672" t="s">
        <v>160</v>
      </c>
      <c r="E37" s="23"/>
      <c r="F37" s="882">
        <f t="shared" ref="F37" si="7">(F33+F34)</f>
        <v>181.96600000000001</v>
      </c>
      <c r="G37" s="832" t="s">
        <v>157</v>
      </c>
      <c r="H37" s="834">
        <f t="shared" ref="H37" si="8">(H33+H34)</f>
        <v>1124.4639999999999</v>
      </c>
      <c r="I37" s="832" t="s">
        <v>157</v>
      </c>
      <c r="J37" s="834">
        <f t="shared" ref="J37" si="9">(J33+J34)</f>
        <v>1475.7060000000001</v>
      </c>
      <c r="K37" s="832" t="s">
        <v>157</v>
      </c>
      <c r="L37" s="834">
        <f t="shared" ref="L37" si="10">(L33+L34)</f>
        <v>1210.2530000000002</v>
      </c>
      <c r="M37" s="832" t="s">
        <v>157</v>
      </c>
      <c r="N37" s="834">
        <f>(N33+N34)</f>
        <v>0</v>
      </c>
      <c r="O37" s="832"/>
      <c r="P37" s="834">
        <f t="shared" ref="P37" si="11">(P33+P34)</f>
        <v>0</v>
      </c>
      <c r="Q37" s="832"/>
      <c r="R37" s="834">
        <f>(R33+R34)</f>
        <v>0</v>
      </c>
      <c r="S37" s="832"/>
      <c r="T37" s="834">
        <f>(T33+T34)</f>
        <v>0</v>
      </c>
      <c r="U37" s="832"/>
      <c r="V37" s="833">
        <f t="shared" si="1"/>
        <v>3992.3890000000001</v>
      </c>
      <c r="W37" s="881" t="s">
        <v>157</v>
      </c>
      <c r="X37" s="23"/>
      <c r="Y37" s="12"/>
    </row>
    <row r="38" spans="1:25" s="1" customFormat="1">
      <c r="A38" s="90" t="s">
        <v>361</v>
      </c>
      <c r="B38" s="244" t="s">
        <v>362</v>
      </c>
      <c r="C38" s="98" t="s">
        <v>105</v>
      </c>
      <c r="D38" s="672" t="s">
        <v>25</v>
      </c>
      <c r="E38" s="23"/>
      <c r="F38" s="884">
        <v>1096</v>
      </c>
      <c r="G38" s="838" t="s">
        <v>48</v>
      </c>
      <c r="H38" s="837">
        <v>1512</v>
      </c>
      <c r="I38" s="839" t="s">
        <v>48</v>
      </c>
      <c r="J38" s="837">
        <v>2078</v>
      </c>
      <c r="K38" s="839" t="s">
        <v>48</v>
      </c>
      <c r="L38" s="837">
        <v>2009</v>
      </c>
      <c r="M38" s="836" t="s">
        <v>48</v>
      </c>
      <c r="N38" s="840"/>
      <c r="O38" s="836"/>
      <c r="P38" s="840"/>
      <c r="Q38" s="836"/>
      <c r="R38" s="840"/>
      <c r="S38" s="836"/>
      <c r="T38" s="840"/>
      <c r="U38" s="836"/>
      <c r="V38" s="834">
        <f t="shared" si="1"/>
        <v>6695</v>
      </c>
      <c r="W38" s="885" t="s">
        <v>48</v>
      </c>
      <c r="X38" s="23"/>
      <c r="Y38" s="12"/>
    </row>
    <row r="39" spans="1:25" s="1" customFormat="1">
      <c r="A39" s="20" t="s">
        <v>363</v>
      </c>
      <c r="B39" s="62" t="s">
        <v>364</v>
      </c>
      <c r="C39" s="98" t="s">
        <v>221</v>
      </c>
      <c r="D39" s="672" t="s">
        <v>25</v>
      </c>
      <c r="E39" s="23"/>
      <c r="F39" s="886">
        <v>42.47298704</v>
      </c>
      <c r="G39" s="842" t="s">
        <v>51</v>
      </c>
      <c r="H39" s="841">
        <v>80.484158440000002</v>
      </c>
      <c r="I39" s="842" t="s">
        <v>51</v>
      </c>
      <c r="J39" s="841">
        <v>127.8766517</v>
      </c>
      <c r="K39" s="842" t="s">
        <v>51</v>
      </c>
      <c r="L39" s="841">
        <v>180.09927338</v>
      </c>
      <c r="M39" s="842" t="s">
        <v>51</v>
      </c>
      <c r="N39" s="835"/>
      <c r="O39" s="843"/>
      <c r="P39" s="835"/>
      <c r="Q39" s="843"/>
      <c r="R39" s="835"/>
      <c r="S39" s="843"/>
      <c r="T39" s="835"/>
      <c r="U39" s="843"/>
      <c r="V39" s="834">
        <f t="shared" si="1"/>
        <v>430.93307056000003</v>
      </c>
      <c r="W39" s="885" t="s">
        <v>51</v>
      </c>
      <c r="X39" s="23"/>
      <c r="Y39" s="12"/>
    </row>
    <row r="40" spans="1:25" s="1" customFormat="1" ht="13" thickBot="1">
      <c r="A40" s="91" t="s">
        <v>365</v>
      </c>
      <c r="B40" s="702" t="s">
        <v>366</v>
      </c>
      <c r="C40" s="95" t="s">
        <v>105</v>
      </c>
      <c r="D40" s="673" t="s">
        <v>47</v>
      </c>
      <c r="E40" s="23"/>
      <c r="F40" s="887">
        <v>53</v>
      </c>
      <c r="G40" s="888" t="s">
        <v>48</v>
      </c>
      <c r="H40" s="889">
        <v>115</v>
      </c>
      <c r="I40" s="888" t="s">
        <v>48</v>
      </c>
      <c r="J40" s="889">
        <v>43</v>
      </c>
      <c r="K40" s="888" t="s">
        <v>48</v>
      </c>
      <c r="L40" s="889">
        <v>11</v>
      </c>
      <c r="M40" s="888" t="s">
        <v>48</v>
      </c>
      <c r="N40" s="890"/>
      <c r="O40" s="891"/>
      <c r="P40" s="890"/>
      <c r="Q40" s="891"/>
      <c r="R40" s="890"/>
      <c r="S40" s="891"/>
      <c r="T40" s="890"/>
      <c r="U40" s="891"/>
      <c r="V40" s="893">
        <f t="shared" si="1"/>
        <v>222</v>
      </c>
      <c r="W40" s="892" t="s">
        <v>48</v>
      </c>
      <c r="X40" s="23"/>
      <c r="Y40" s="12"/>
    </row>
    <row r="41" spans="1:25" s="1" customFormat="1" ht="13" thickBot="1">
      <c r="A41" s="45"/>
      <c r="B41" s="23"/>
      <c r="C41" s="2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12"/>
    </row>
    <row r="42" spans="1:25" s="1" customFormat="1" ht="18.5" thickBot="1">
      <c r="A42" s="703"/>
      <c r="B42" s="281" t="s">
        <v>367</v>
      </c>
      <c r="C42" s="85" t="s">
        <v>21</v>
      </c>
      <c r="D42" s="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12"/>
    </row>
    <row r="43" spans="1:25" s="1" customFormat="1">
      <c r="A43" s="89" t="s">
        <v>368</v>
      </c>
      <c r="B43" s="678" t="s">
        <v>369</v>
      </c>
      <c r="C43" s="670" t="s">
        <v>105</v>
      </c>
      <c r="D43" s="671" t="s">
        <v>47</v>
      </c>
      <c r="E43" s="23"/>
      <c r="F43" s="319">
        <v>183</v>
      </c>
      <c r="G43" s="850" t="s">
        <v>157</v>
      </c>
      <c r="H43" s="899">
        <v>186</v>
      </c>
      <c r="I43" s="850" t="s">
        <v>157</v>
      </c>
      <c r="J43" s="899">
        <v>132</v>
      </c>
      <c r="K43" s="850" t="s">
        <v>157</v>
      </c>
      <c r="L43" s="899">
        <v>122</v>
      </c>
      <c r="M43" s="850" t="s">
        <v>157</v>
      </c>
      <c r="N43" s="741"/>
      <c r="O43" s="740"/>
      <c r="P43" s="741"/>
      <c r="Q43" s="740"/>
      <c r="R43" s="741"/>
      <c r="S43" s="740"/>
      <c r="T43" s="741"/>
      <c r="U43" s="740"/>
      <c r="V43" s="742">
        <f>F43+H43+J43+L43+N43+P43+R43+T43</f>
        <v>623</v>
      </c>
      <c r="W43" s="323" t="s">
        <v>157</v>
      </c>
      <c r="X43" s="12"/>
      <c r="Y43" s="12"/>
    </row>
    <row r="44" spans="1:25" s="1" customFormat="1" ht="14.5">
      <c r="A44" s="90" t="s">
        <v>370</v>
      </c>
      <c r="B44" s="244" t="s">
        <v>371</v>
      </c>
      <c r="C44" s="98" t="s">
        <v>372</v>
      </c>
      <c r="D44" s="672" t="s">
        <v>47</v>
      </c>
      <c r="E44" s="23"/>
      <c r="F44" s="404">
        <v>162514.26</v>
      </c>
      <c r="G44" s="401" t="s">
        <v>164</v>
      </c>
      <c r="H44" s="406">
        <v>599526.93000000005</v>
      </c>
      <c r="I44" s="401" t="s">
        <v>164</v>
      </c>
      <c r="J44" s="406">
        <v>631740.85</v>
      </c>
      <c r="K44" s="401" t="s">
        <v>164</v>
      </c>
      <c r="L44" s="406">
        <v>1036274.33</v>
      </c>
      <c r="M44" s="401" t="s">
        <v>164</v>
      </c>
      <c r="N44" s="706"/>
      <c r="O44" s="398"/>
      <c r="P44" s="706"/>
      <c r="Q44" s="398"/>
      <c r="R44" s="706"/>
      <c r="S44" s="398"/>
      <c r="T44" s="706"/>
      <c r="U44" s="398"/>
      <c r="V44" s="847">
        <f>F44+H44+J44+L44+N44+P44+R44+T44</f>
        <v>2430056.37</v>
      </c>
      <c r="W44" s="252" t="s">
        <v>164</v>
      </c>
      <c r="X44" s="12"/>
      <c r="Y44" s="12"/>
    </row>
    <row r="45" spans="1:25" s="1" customFormat="1">
      <c r="A45" s="90" t="s">
        <v>373</v>
      </c>
      <c r="B45" s="244" t="s">
        <v>374</v>
      </c>
      <c r="C45" s="98" t="s">
        <v>375</v>
      </c>
      <c r="D45" s="672" t="s">
        <v>47</v>
      </c>
      <c r="E45" s="23"/>
      <c r="F45" s="900">
        <v>3229.77</v>
      </c>
      <c r="G45" s="401" t="s">
        <v>182</v>
      </c>
      <c r="H45" s="403">
        <v>11540.58</v>
      </c>
      <c r="I45" s="401" t="s">
        <v>182</v>
      </c>
      <c r="J45" s="403">
        <v>11014.84</v>
      </c>
      <c r="K45" s="401" t="s">
        <v>182</v>
      </c>
      <c r="L45" s="403">
        <v>17201.23</v>
      </c>
      <c r="M45" s="401" t="s">
        <v>182</v>
      </c>
      <c r="N45" s="692"/>
      <c r="O45" s="398"/>
      <c r="P45" s="692"/>
      <c r="Q45" s="398"/>
      <c r="R45" s="692"/>
      <c r="S45" s="398"/>
      <c r="T45" s="692"/>
      <c r="U45" s="398"/>
      <c r="V45" s="848">
        <f>F45+H45+J45+L45+N45+P45+R45+T45</f>
        <v>42986.42</v>
      </c>
      <c r="W45" s="252" t="s">
        <v>182</v>
      </c>
      <c r="X45" s="12"/>
      <c r="Y45" s="12"/>
    </row>
    <row r="46" spans="1:25" ht="13" thickBot="1">
      <c r="A46" s="91" t="s">
        <v>376</v>
      </c>
      <c r="B46" s="702" t="s">
        <v>377</v>
      </c>
      <c r="C46" s="95" t="s">
        <v>256</v>
      </c>
      <c r="D46" s="673" t="s">
        <v>25</v>
      </c>
      <c r="F46" s="901">
        <v>21.457000000000001</v>
      </c>
      <c r="G46" s="506" t="s">
        <v>164</v>
      </c>
      <c r="H46" s="902">
        <v>28.544</v>
      </c>
      <c r="I46" s="506" t="s">
        <v>164</v>
      </c>
      <c r="J46" s="902">
        <v>32.469000000000001</v>
      </c>
      <c r="K46" s="506" t="s">
        <v>164</v>
      </c>
      <c r="L46" s="902">
        <v>29.870999999999999</v>
      </c>
      <c r="M46" s="903" t="s">
        <v>164</v>
      </c>
      <c r="N46" s="904"/>
      <c r="O46" s="694"/>
      <c r="P46" s="904"/>
      <c r="Q46" s="694"/>
      <c r="R46" s="904"/>
      <c r="S46" s="694"/>
      <c r="T46" s="904"/>
      <c r="U46" s="694"/>
      <c r="V46" s="902">
        <v>29.651</v>
      </c>
      <c r="W46" s="905" t="s">
        <v>164</v>
      </c>
    </row>
    <row r="47" spans="1:25" s="1" customFormat="1" ht="13" thickBot="1">
      <c r="A47" s="92"/>
      <c r="B47" s="93"/>
      <c r="C47" s="94"/>
      <c r="D47" s="93"/>
      <c r="E47" s="23"/>
      <c r="F47" s="290"/>
      <c r="G47" s="290"/>
      <c r="H47" s="290"/>
      <c r="I47" s="290"/>
      <c r="J47" s="290"/>
      <c r="K47" s="290"/>
      <c r="L47" s="290"/>
      <c r="M47" s="29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2"/>
      <c r="Y47" s="12"/>
    </row>
    <row r="48" spans="1:25" s="1" customFormat="1" ht="18.5" thickBot="1">
      <c r="A48" s="703"/>
      <c r="B48" s="281" t="s">
        <v>378</v>
      </c>
      <c r="C48" s="85" t="s">
        <v>21</v>
      </c>
      <c r="D48" s="9"/>
      <c r="E48" s="23"/>
      <c r="F48" s="290"/>
      <c r="G48" s="290"/>
      <c r="H48" s="290"/>
      <c r="I48" s="290"/>
      <c r="J48" s="290"/>
      <c r="K48" s="290"/>
      <c r="L48" s="290"/>
      <c r="M48" s="290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2"/>
      <c r="Y48" s="12"/>
    </row>
    <row r="49" spans="1:23" s="1" customFormat="1">
      <c r="A49" s="89" t="s">
        <v>379</v>
      </c>
      <c r="B49" s="678" t="s">
        <v>380</v>
      </c>
      <c r="C49" s="670" t="s">
        <v>105</v>
      </c>
      <c r="D49" s="671" t="s">
        <v>47</v>
      </c>
      <c r="E49" s="23"/>
      <c r="F49" s="849">
        <v>395</v>
      </c>
      <c r="G49" s="850" t="s">
        <v>157</v>
      </c>
      <c r="H49" s="851">
        <v>443</v>
      </c>
      <c r="I49" s="850" t="s">
        <v>157</v>
      </c>
      <c r="J49" s="851">
        <v>241</v>
      </c>
      <c r="K49" s="850" t="s">
        <v>157</v>
      </c>
      <c r="L49" s="851">
        <v>214</v>
      </c>
      <c r="M49" s="850" t="s">
        <v>157</v>
      </c>
      <c r="N49" s="852"/>
      <c r="O49" s="740"/>
      <c r="P49" s="852"/>
      <c r="Q49" s="740"/>
      <c r="R49" s="852"/>
      <c r="S49" s="740"/>
      <c r="T49" s="852"/>
      <c r="U49" s="740"/>
      <c r="V49" s="853">
        <f>F49+H49+J49+L49+N49+P49+R49+T49</f>
        <v>1293</v>
      </c>
      <c r="W49" s="323" t="s">
        <v>157</v>
      </c>
    </row>
    <row r="50" spans="1:23" s="12" customFormat="1" ht="13" thickBot="1">
      <c r="A50" s="91" t="s">
        <v>381</v>
      </c>
      <c r="B50" s="702" t="s">
        <v>382</v>
      </c>
      <c r="C50" s="95" t="s">
        <v>383</v>
      </c>
      <c r="D50" s="673" t="s">
        <v>47</v>
      </c>
      <c r="E50" s="23"/>
      <c r="F50" s="854">
        <v>224.191</v>
      </c>
      <c r="G50" s="506" t="s">
        <v>157</v>
      </c>
      <c r="H50" s="855">
        <v>1213.509</v>
      </c>
      <c r="I50" s="506" t="s">
        <v>157</v>
      </c>
      <c r="J50" s="855">
        <v>990.77300000000002</v>
      </c>
      <c r="K50" s="506" t="s">
        <v>157</v>
      </c>
      <c r="L50" s="855">
        <v>1520.404</v>
      </c>
      <c r="M50" s="506" t="s">
        <v>157</v>
      </c>
      <c r="N50" s="856"/>
      <c r="O50" s="694"/>
      <c r="P50" s="856"/>
      <c r="Q50" s="694"/>
      <c r="R50" s="856"/>
      <c r="S50" s="694"/>
      <c r="T50" s="856"/>
      <c r="U50" s="694"/>
      <c r="V50" s="857">
        <f>F50+H50+J50+L50+N50+P50+R50+T50</f>
        <v>3948.877</v>
      </c>
      <c r="W50" s="500" t="s">
        <v>157</v>
      </c>
    </row>
    <row r="51" spans="1:23" s="12" customFormat="1" ht="13" thickBot="1">
      <c r="A51" s="96"/>
      <c r="B51" s="97"/>
      <c r="C51" s="96"/>
      <c r="D51" s="96"/>
      <c r="E51" s="11"/>
      <c r="F51" s="291"/>
      <c r="G51" s="291"/>
      <c r="H51" s="291"/>
      <c r="I51" s="291"/>
      <c r="J51" s="291"/>
      <c r="K51" s="291"/>
      <c r="L51" s="291"/>
      <c r="M51" s="291"/>
    </row>
    <row r="52" spans="1:23" s="1" customFormat="1" ht="18.5" thickBot="1">
      <c r="A52" s="703"/>
      <c r="B52" s="281" t="s">
        <v>384</v>
      </c>
      <c r="C52" s="85" t="s">
        <v>21</v>
      </c>
      <c r="D52" s="9"/>
      <c r="E52" s="23"/>
      <c r="F52" s="290"/>
      <c r="G52" s="290"/>
      <c r="H52" s="290"/>
      <c r="I52" s="290"/>
      <c r="J52" s="290"/>
      <c r="K52" s="290"/>
      <c r="L52" s="290"/>
      <c r="M52" s="290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s="1" customFormat="1">
      <c r="A53" s="89" t="s">
        <v>385</v>
      </c>
      <c r="B53" s="678" t="s">
        <v>386</v>
      </c>
      <c r="C53" s="670" t="s">
        <v>105</v>
      </c>
      <c r="D53" s="671" t="s">
        <v>47</v>
      </c>
      <c r="E53" s="23"/>
      <c r="F53" s="849">
        <v>3</v>
      </c>
      <c r="G53" s="850" t="s">
        <v>157</v>
      </c>
      <c r="H53" s="851">
        <v>5</v>
      </c>
      <c r="I53" s="850" t="s">
        <v>157</v>
      </c>
      <c r="J53" s="851">
        <v>6</v>
      </c>
      <c r="K53" s="850" t="s">
        <v>157</v>
      </c>
      <c r="L53" s="851">
        <v>4</v>
      </c>
      <c r="M53" s="850" t="s">
        <v>157</v>
      </c>
      <c r="N53" s="852"/>
      <c r="O53" s="740"/>
      <c r="P53" s="852"/>
      <c r="Q53" s="740"/>
      <c r="R53" s="852"/>
      <c r="S53" s="740"/>
      <c r="T53" s="852"/>
      <c r="U53" s="740"/>
      <c r="V53" s="853">
        <f>F53+H53+J53+L53+N53+P53+R53+T53</f>
        <v>18</v>
      </c>
      <c r="W53" s="323" t="s">
        <v>157</v>
      </c>
    </row>
    <row r="54" spans="1:23" s="12" customFormat="1" ht="13" thickBot="1">
      <c r="A54" s="91" t="s">
        <v>387</v>
      </c>
      <c r="B54" s="702" t="s">
        <v>388</v>
      </c>
      <c r="C54" s="95" t="s">
        <v>383</v>
      </c>
      <c r="D54" s="673" t="s">
        <v>47</v>
      </c>
      <c r="E54" s="23"/>
      <c r="F54" s="854">
        <v>0.53200000000000003</v>
      </c>
      <c r="G54" s="506" t="s">
        <v>157</v>
      </c>
      <c r="H54" s="855">
        <v>3.613</v>
      </c>
      <c r="I54" s="506" t="s">
        <v>157</v>
      </c>
      <c r="J54" s="855">
        <v>12.544</v>
      </c>
      <c r="K54" s="506" t="s">
        <v>157</v>
      </c>
      <c r="L54" s="855">
        <v>12.577</v>
      </c>
      <c r="M54" s="506" t="s">
        <v>157</v>
      </c>
      <c r="N54" s="856"/>
      <c r="O54" s="694"/>
      <c r="P54" s="856"/>
      <c r="Q54" s="694"/>
      <c r="R54" s="856"/>
      <c r="S54" s="694"/>
      <c r="T54" s="856"/>
      <c r="U54" s="694"/>
      <c r="V54" s="857">
        <f>F54+H54+J54+L54+N54+P54+R54+T54</f>
        <v>29.265999999999998</v>
      </c>
      <c r="W54" s="500" t="s">
        <v>157</v>
      </c>
    </row>
    <row r="55" spans="1:23" s="12" customFormat="1">
      <c r="A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3" s="12" customFormat="1" ht="13" thickBot="1">
      <c r="A56" s="4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3" s="12" customFormat="1">
      <c r="A57" s="269"/>
      <c r="B57" s="270"/>
      <c r="C57" s="271"/>
      <c r="D57" s="27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23" s="12" customFormat="1">
      <c r="A58" s="518" t="s">
        <v>143</v>
      </c>
      <c r="B58" s="519"/>
      <c r="C58" s="520"/>
      <c r="D58" s="27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23" s="12" customFormat="1">
      <c r="A59" s="274"/>
      <c r="B59" s="519"/>
      <c r="C59" s="275"/>
      <c r="D59" s="27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23" s="12" customFormat="1">
      <c r="A60" s="518" t="s">
        <v>144</v>
      </c>
      <c r="B60" s="519"/>
      <c r="C60" s="520"/>
      <c r="D60" s="27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23" s="12" customFormat="1">
      <c r="A61" s="274"/>
      <c r="B61" s="519"/>
      <c r="C61"/>
      <c r="D61" s="27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23">
      <c r="A62" s="518" t="s">
        <v>683</v>
      </c>
      <c r="B62" s="519"/>
      <c r="C62" s="520" t="s">
        <v>684</v>
      </c>
      <c r="D62" s="276"/>
      <c r="Q62" s="12"/>
      <c r="R62" s="12"/>
      <c r="S62" s="12"/>
      <c r="T62" s="12"/>
      <c r="U62" s="12"/>
      <c r="V62" s="12"/>
      <c r="W62" s="12"/>
    </row>
    <row r="63" spans="1:23" ht="13" thickBot="1">
      <c r="A63" s="277"/>
      <c r="B63" s="278"/>
      <c r="C63" s="279"/>
      <c r="D63" s="280"/>
    </row>
    <row r="64" spans="1:23">
      <c r="A64" s="41"/>
      <c r="B64" s="76"/>
      <c r="C64" s="25"/>
      <c r="D64" s="25"/>
    </row>
    <row r="65" spans="1:4">
      <c r="A65" s="41"/>
      <c r="B65" s="76"/>
      <c r="C65" s="25"/>
      <c r="D65" s="25"/>
    </row>
    <row r="66" spans="1:4">
      <c r="A66" s="41"/>
    </row>
    <row r="67" spans="1:4">
      <c r="A67" s="41"/>
    </row>
    <row r="68" spans="1:4">
      <c r="A68" s="41"/>
    </row>
    <row r="69" spans="1:4">
      <c r="A69" s="41"/>
    </row>
    <row r="70" spans="1:4">
      <c r="A70" s="41"/>
    </row>
    <row r="71" spans="1:4">
      <c r="A71" s="41"/>
    </row>
    <row r="72" spans="1:4">
      <c r="A72" s="41"/>
    </row>
    <row r="73" spans="1:4">
      <c r="A73" s="41"/>
    </row>
    <row r="74" spans="1:4">
      <c r="A74" s="41"/>
    </row>
    <row r="75" spans="1:4">
      <c r="A75" s="41"/>
    </row>
    <row r="76" spans="1:4">
      <c r="A76" s="41"/>
    </row>
    <row r="77" spans="1:4">
      <c r="A77" s="41"/>
    </row>
    <row r="78" spans="1:4">
      <c r="A78" s="41"/>
    </row>
    <row r="79" spans="1:4">
      <c r="A79" s="41"/>
    </row>
    <row r="80" spans="1:4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</sheetData>
  <mergeCells count="27">
    <mergeCell ref="T15:U15"/>
    <mergeCell ref="N15:O15"/>
    <mergeCell ref="P15:Q15"/>
    <mergeCell ref="F11:G11"/>
    <mergeCell ref="R15:S15"/>
    <mergeCell ref="H11:I11"/>
    <mergeCell ref="J11:K11"/>
    <mergeCell ref="F15:G15"/>
    <mergeCell ref="H15:I15"/>
    <mergeCell ref="J15:K15"/>
    <mergeCell ref="L15:M15"/>
    <mergeCell ref="T11:U11"/>
    <mergeCell ref="L11:M11"/>
    <mergeCell ref="N11:O11"/>
    <mergeCell ref="P11:Q11"/>
    <mergeCell ref="V11:W11"/>
    <mergeCell ref="V9:W9"/>
    <mergeCell ref="R9:S9"/>
    <mergeCell ref="T9:U9"/>
    <mergeCell ref="R11:S11"/>
    <mergeCell ref="F10:W10"/>
    <mergeCell ref="N9:O9"/>
    <mergeCell ref="F9:G9"/>
    <mergeCell ref="H9:I9"/>
    <mergeCell ref="J9:K9"/>
    <mergeCell ref="L9:M9"/>
    <mergeCell ref="P9:Q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>
    <oddFooter>&amp;L&amp;1#&amp;"Arial"&amp;11&amp;K000000SW Internal Commercial</oddFooter>
  </headerFooter>
  <ignoredErrors>
    <ignoredError sqref="C16:C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237"/>
  <sheetViews>
    <sheetView zoomScaleNormal="100" zoomScaleSheetLayoutView="90" zoomScalePageLayoutView="90" workbookViewId="0">
      <selection sqref="A1:XFD1048576"/>
    </sheetView>
  </sheetViews>
  <sheetFormatPr defaultColWidth="9.26953125" defaultRowHeight="13"/>
  <cols>
    <col min="1" max="1" width="8.7265625" style="23" customWidth="1"/>
    <col min="2" max="2" width="56.453125" style="23" customWidth="1"/>
    <col min="3" max="3" width="10.7265625" style="23" customWidth="1"/>
    <col min="4" max="4" width="7.7265625" style="23" customWidth="1"/>
    <col min="5" max="5" width="2.7265625" style="23" customWidth="1"/>
    <col min="6" max="6" width="10.54296875" style="23" customWidth="1"/>
    <col min="7" max="7" width="6.7265625" style="23" customWidth="1"/>
    <col min="8" max="8" width="10.7265625" style="23" customWidth="1"/>
    <col min="9" max="9" width="6.7265625" style="23" customWidth="1"/>
    <col min="10" max="10" width="8.81640625" style="23" customWidth="1"/>
    <col min="11" max="11" width="6.7265625" style="23" customWidth="1"/>
    <col min="12" max="12" width="9" style="23" bestFit="1" customWidth="1"/>
    <col min="13" max="13" width="6.7265625" style="23" customWidth="1"/>
    <col min="14" max="14" width="11.26953125" style="23" bestFit="1" customWidth="1"/>
    <col min="15" max="15" width="6.7265625" style="23" customWidth="1"/>
    <col min="16" max="16" width="9.1796875" style="258" customWidth="1"/>
    <col min="17" max="19" width="9.1796875" style="23" customWidth="1"/>
    <col min="20" max="21" width="9.26953125" style="23" customWidth="1"/>
    <col min="22" max="16384" width="9.26953125" style="23"/>
  </cols>
  <sheetData>
    <row r="1" spans="1:37" s="36" customFormat="1" ht="20">
      <c r="A1" s="34" t="s">
        <v>0</v>
      </c>
      <c r="B1" s="35"/>
      <c r="P1" s="257"/>
    </row>
    <row r="2" spans="1:37" s="36" customFormat="1" ht="20">
      <c r="A2" s="268"/>
      <c r="B2" s="282"/>
      <c r="P2" s="257"/>
    </row>
    <row r="3" spans="1:37" s="36" customFormat="1" ht="35" customHeight="1">
      <c r="A3" s="34" t="s">
        <v>1</v>
      </c>
      <c r="B3" s="35"/>
      <c r="P3" s="257"/>
    </row>
    <row r="4" spans="1:37" s="36" customFormat="1" ht="20">
      <c r="A4" s="34"/>
      <c r="B4" s="35"/>
      <c r="P4" s="257"/>
    </row>
    <row r="5" spans="1:37" s="12" customFormat="1" ht="16" customHeight="1" thickBot="1">
      <c r="A5" s="56"/>
      <c r="B5" s="39"/>
      <c r="P5" s="258"/>
    </row>
    <row r="6" spans="1:37" ht="20">
      <c r="A6" s="844" t="s">
        <v>2</v>
      </c>
      <c r="B6" s="46"/>
      <c r="C6" s="29"/>
      <c r="D6" s="29"/>
      <c r="E6" s="29"/>
      <c r="F6" s="29"/>
      <c r="G6" s="29"/>
      <c r="H6" s="29"/>
      <c r="I6" s="30"/>
      <c r="J6" s="12"/>
      <c r="K6" s="12"/>
      <c r="L6" s="12"/>
      <c r="M6" s="12"/>
      <c r="N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0.5" thickBot="1">
      <c r="A7" s="845" t="s">
        <v>389</v>
      </c>
      <c r="B7" s="31"/>
      <c r="C7" s="32"/>
      <c r="D7" s="32"/>
      <c r="E7" s="32"/>
      <c r="F7" s="32"/>
      <c r="G7" s="32"/>
      <c r="H7" s="32"/>
      <c r="I7" s="33"/>
      <c r="J7" s="12"/>
      <c r="K7" s="12"/>
      <c r="L7" s="12"/>
      <c r="M7" s="12"/>
      <c r="N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>
      <c r="G8" s="12"/>
      <c r="H8" s="12"/>
      <c r="I8" s="12"/>
      <c r="J8" s="12"/>
      <c r="K8" s="12"/>
      <c r="L8" s="12"/>
      <c r="M8" s="12"/>
      <c r="N8" s="12"/>
      <c r="Q8" s="12"/>
      <c r="R8" s="12"/>
      <c r="S8" s="12"/>
      <c r="T8" s="12"/>
      <c r="U8" s="12"/>
      <c r="V8" s="12"/>
      <c r="W8" s="12"/>
    </row>
    <row r="9" spans="1:37" ht="13.5" thickBot="1">
      <c r="F9" s="1239">
        <v>10</v>
      </c>
      <c r="G9" s="1240"/>
      <c r="H9" s="1239">
        <v>20</v>
      </c>
      <c r="I9" s="1240"/>
      <c r="J9" s="1239">
        <v>30</v>
      </c>
      <c r="K9" s="1240"/>
      <c r="L9" s="1239">
        <v>40</v>
      </c>
      <c r="M9" s="1240"/>
      <c r="N9" s="1239">
        <v>199</v>
      </c>
      <c r="O9" s="1240"/>
      <c r="Q9" s="12"/>
      <c r="R9" s="12"/>
      <c r="S9" s="12"/>
      <c r="T9" s="12"/>
      <c r="U9" s="12"/>
      <c r="V9" s="12"/>
      <c r="W9" s="12"/>
    </row>
    <row r="10" spans="1:37" s="1" customFormat="1" ht="16.5" customHeight="1">
      <c r="A10" s="522" t="s">
        <v>4</v>
      </c>
      <c r="B10" s="523" t="s">
        <v>5</v>
      </c>
      <c r="C10" s="7" t="s">
        <v>6</v>
      </c>
      <c r="D10" s="8" t="s">
        <v>7</v>
      </c>
      <c r="E10" s="12"/>
      <c r="F10" s="1194" t="s">
        <v>321</v>
      </c>
      <c r="G10" s="1242"/>
      <c r="H10" s="1242"/>
      <c r="I10" s="1242"/>
      <c r="J10" s="1242"/>
      <c r="K10" s="1242"/>
      <c r="L10" s="1242"/>
      <c r="M10" s="1242"/>
      <c r="N10" s="1242"/>
      <c r="O10" s="1243"/>
      <c r="P10" s="258"/>
      <c r="Q10" s="23"/>
      <c r="R10" s="2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" customFormat="1" ht="18" customHeight="1">
      <c r="A11" s="524" t="s">
        <v>18</v>
      </c>
      <c r="B11" s="525"/>
      <c r="C11" s="526"/>
      <c r="D11" s="527" t="s">
        <v>19</v>
      </c>
      <c r="E11" s="12"/>
      <c r="F11" s="1248" t="s">
        <v>214</v>
      </c>
      <c r="G11" s="1241"/>
      <c r="H11" s="1237" t="s">
        <v>215</v>
      </c>
      <c r="I11" s="1241"/>
      <c r="J11" s="1237" t="s">
        <v>216</v>
      </c>
      <c r="K11" s="1241"/>
      <c r="L11" s="1237" t="s">
        <v>217</v>
      </c>
      <c r="M11" s="1241"/>
      <c r="N11" s="1237" t="s">
        <v>17</v>
      </c>
      <c r="O11" s="1252"/>
      <c r="P11" s="258"/>
      <c r="Q11" s="23"/>
      <c r="R11" s="23"/>
      <c r="S11" s="23"/>
      <c r="T11" s="23"/>
      <c r="U11" s="23"/>
      <c r="V11" s="23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" customFormat="1" ht="16" thickBot="1">
      <c r="A12" s="530"/>
      <c r="B12" s="4"/>
      <c r="C12" s="5"/>
      <c r="D12" s="6"/>
      <c r="E12" s="12"/>
      <c r="F12" s="529"/>
      <c r="G12" s="1067" t="s">
        <v>20</v>
      </c>
      <c r="H12" s="688"/>
      <c r="I12" s="1067" t="s">
        <v>20</v>
      </c>
      <c r="J12" s="688"/>
      <c r="K12" s="1067" t="s">
        <v>20</v>
      </c>
      <c r="L12" s="688"/>
      <c r="M12" s="1067" t="s">
        <v>20</v>
      </c>
      <c r="N12" s="688" t="s">
        <v>21</v>
      </c>
      <c r="O12" s="15" t="s">
        <v>20</v>
      </c>
      <c r="P12" s="258"/>
      <c r="Q12" s="246"/>
      <c r="R12" s="23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" customFormat="1" ht="7.15" customHeight="1" thickBot="1">
      <c r="A13" s="12"/>
      <c r="B13" s="53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58"/>
      <c r="Q13" s="23"/>
      <c r="R13" s="23"/>
      <c r="S13" s="23"/>
      <c r="T13" s="23"/>
      <c r="U13" s="23"/>
      <c r="V13" s="23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" customFormat="1" ht="18.5" thickBot="1">
      <c r="A14" s="13"/>
      <c r="B14" s="281" t="s">
        <v>326</v>
      </c>
      <c r="C14" s="85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58"/>
      <c r="Q14" s="23"/>
      <c r="R14" s="23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" customFormat="1" ht="13.5" thickBot="1">
      <c r="A15" s="19" t="s">
        <v>390</v>
      </c>
      <c r="B15" s="58" t="s">
        <v>24</v>
      </c>
      <c r="C15" s="59" t="s">
        <v>24</v>
      </c>
      <c r="D15" s="61" t="s">
        <v>25</v>
      </c>
      <c r="E15" s="12"/>
      <c r="F15" s="1253" t="s">
        <v>225</v>
      </c>
      <c r="G15" s="1254"/>
      <c r="H15" s="1255" t="s">
        <v>226</v>
      </c>
      <c r="I15" s="1254"/>
      <c r="J15" s="1255" t="s">
        <v>227</v>
      </c>
      <c r="K15" s="1254"/>
      <c r="L15" s="1255" t="s">
        <v>228</v>
      </c>
      <c r="M15" s="1256"/>
      <c r="N15" s="120"/>
      <c r="O15" s="704"/>
      <c r="P15" s="261"/>
      <c r="Q15" s="23"/>
      <c r="R15" s="23"/>
      <c r="S15" s="23"/>
      <c r="T15" s="23"/>
      <c r="U15" s="23"/>
      <c r="V15" s="23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" customFormat="1">
      <c r="A16" s="20" t="s">
        <v>391</v>
      </c>
      <c r="B16" s="62" t="s">
        <v>45</v>
      </c>
      <c r="C16" s="648" t="s">
        <v>46</v>
      </c>
      <c r="D16" s="65" t="s">
        <v>47</v>
      </c>
      <c r="E16" s="12" t="s">
        <v>21</v>
      </c>
      <c r="F16" s="437">
        <v>219.57</v>
      </c>
      <c r="G16" s="401" t="s">
        <v>48</v>
      </c>
      <c r="H16" s="408">
        <v>1241.021</v>
      </c>
      <c r="I16" s="401" t="s">
        <v>48</v>
      </c>
      <c r="J16" s="408">
        <v>1742.886</v>
      </c>
      <c r="K16" s="401" t="s">
        <v>48</v>
      </c>
      <c r="L16" s="408">
        <v>1797.171</v>
      </c>
      <c r="M16" s="401" t="s">
        <v>48</v>
      </c>
      <c r="N16" s="705">
        <f>F16+H16+J16+L16</f>
        <v>5000.6480000000001</v>
      </c>
      <c r="O16" s="495" t="s">
        <v>48</v>
      </c>
      <c r="P16" s="262"/>
      <c r="Q16" s="23"/>
      <c r="R16" s="23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21" s="1" customFormat="1">
      <c r="A17" s="20" t="s">
        <v>392</v>
      </c>
      <c r="B17" s="62" t="s">
        <v>599</v>
      </c>
      <c r="C17" s="648" t="s">
        <v>46</v>
      </c>
      <c r="D17" s="65" t="s">
        <v>47</v>
      </c>
      <c r="E17" s="12"/>
      <c r="F17" s="865">
        <v>10.385</v>
      </c>
      <c r="G17" s="521" t="s">
        <v>51</v>
      </c>
      <c r="H17" s="509">
        <v>12.407</v>
      </c>
      <c r="I17" s="521" t="s">
        <v>51</v>
      </c>
      <c r="J17" s="509">
        <v>8.6340000000000003</v>
      </c>
      <c r="K17" s="521" t="s">
        <v>51</v>
      </c>
      <c r="L17" s="906">
        <v>7.0460000000000003</v>
      </c>
      <c r="M17" s="521" t="s">
        <v>51</v>
      </c>
      <c r="N17" s="705">
        <f t="shared" ref="N17:N21" si="0">F17+H17+J17+L17</f>
        <v>38.472000000000001</v>
      </c>
      <c r="O17" s="820" t="s">
        <v>51</v>
      </c>
      <c r="P17" s="262"/>
      <c r="Q17" s="23"/>
      <c r="R17" s="23"/>
      <c r="S17" s="12"/>
      <c r="T17" s="12"/>
      <c r="U17" s="12"/>
    </row>
    <row r="18" spans="1:21" s="1" customFormat="1">
      <c r="A18" s="20" t="s">
        <v>393</v>
      </c>
      <c r="B18" s="62" t="s">
        <v>394</v>
      </c>
      <c r="C18" s="63" t="s">
        <v>221</v>
      </c>
      <c r="D18" s="65" t="s">
        <v>47</v>
      </c>
      <c r="E18" s="12"/>
      <c r="F18" s="865">
        <v>185.53200000000001</v>
      </c>
      <c r="G18" s="521" t="s">
        <v>253</v>
      </c>
      <c r="H18" s="509">
        <v>731.42899999999997</v>
      </c>
      <c r="I18" s="521" t="s">
        <v>253</v>
      </c>
      <c r="J18" s="509">
        <v>1058.9179999999999</v>
      </c>
      <c r="K18" s="521" t="s">
        <v>253</v>
      </c>
      <c r="L18" s="906">
        <v>1070.7729999999999</v>
      </c>
      <c r="M18" s="521" t="s">
        <v>253</v>
      </c>
      <c r="N18" s="705">
        <f t="shared" si="0"/>
        <v>3046.652</v>
      </c>
      <c r="O18" s="820" t="s">
        <v>253</v>
      </c>
      <c r="P18" s="262"/>
      <c r="Q18" s="23"/>
      <c r="R18" s="23"/>
      <c r="S18" s="12"/>
      <c r="T18" s="12"/>
      <c r="U18" s="12"/>
    </row>
    <row r="19" spans="1:21" s="1" customFormat="1">
      <c r="A19" s="20" t="s">
        <v>395</v>
      </c>
      <c r="B19" s="62" t="s">
        <v>330</v>
      </c>
      <c r="C19" s="63" t="s">
        <v>105</v>
      </c>
      <c r="D19" s="65" t="s">
        <v>47</v>
      </c>
      <c r="E19" s="12"/>
      <c r="F19" s="865">
        <v>126339</v>
      </c>
      <c r="G19" s="521" t="s">
        <v>51</v>
      </c>
      <c r="H19" s="509">
        <v>668033</v>
      </c>
      <c r="I19" s="521" t="s">
        <v>51</v>
      </c>
      <c r="J19" s="509">
        <v>884787</v>
      </c>
      <c r="K19" s="521" t="s">
        <v>51</v>
      </c>
      <c r="L19" s="906">
        <v>950955</v>
      </c>
      <c r="M19" s="521" t="s">
        <v>51</v>
      </c>
      <c r="N19" s="705">
        <f t="shared" si="0"/>
        <v>2630114</v>
      </c>
      <c r="O19" s="820" t="s">
        <v>51</v>
      </c>
      <c r="P19" s="262"/>
      <c r="Q19" s="23"/>
      <c r="R19" s="23"/>
      <c r="S19" s="12"/>
      <c r="T19" s="12"/>
      <c r="U19" s="12"/>
    </row>
    <row r="20" spans="1:21" s="1" customFormat="1" ht="12" customHeight="1">
      <c r="A20" s="20" t="s">
        <v>396</v>
      </c>
      <c r="B20" s="62" t="s">
        <v>397</v>
      </c>
      <c r="C20" s="63" t="s">
        <v>400</v>
      </c>
      <c r="D20" s="65" t="s">
        <v>47</v>
      </c>
      <c r="E20" s="12"/>
      <c r="F20" s="865">
        <v>35211</v>
      </c>
      <c r="G20" s="521" t="s">
        <v>49</v>
      </c>
      <c r="H20" s="509">
        <v>20385</v>
      </c>
      <c r="I20" s="521" t="s">
        <v>49</v>
      </c>
      <c r="J20" s="509">
        <v>15476</v>
      </c>
      <c r="K20" s="521" t="s">
        <v>49</v>
      </c>
      <c r="L20" s="906">
        <v>8744</v>
      </c>
      <c r="M20" s="521" t="s">
        <v>49</v>
      </c>
      <c r="N20" s="705">
        <f t="shared" si="0"/>
        <v>79816</v>
      </c>
      <c r="O20" s="820" t="s">
        <v>49</v>
      </c>
      <c r="P20" s="262"/>
      <c r="Q20" s="23"/>
      <c r="R20" s="23"/>
      <c r="S20" s="12"/>
      <c r="T20" s="12"/>
      <c r="U20" s="12"/>
    </row>
    <row r="21" spans="1:21" s="1" customFormat="1">
      <c r="A21" s="90" t="s">
        <v>398</v>
      </c>
      <c r="B21" s="244" t="s">
        <v>399</v>
      </c>
      <c r="C21" s="98" t="s">
        <v>400</v>
      </c>
      <c r="D21" s="672" t="s">
        <v>47</v>
      </c>
      <c r="E21" s="12"/>
      <c r="F21" s="865">
        <v>158.45474469999999</v>
      </c>
      <c r="G21" s="521" t="s">
        <v>49</v>
      </c>
      <c r="H21" s="509">
        <v>536.52103009999996</v>
      </c>
      <c r="I21" s="521" t="s">
        <v>49</v>
      </c>
      <c r="J21" s="509">
        <v>626.51744159999998</v>
      </c>
      <c r="K21" s="521" t="s">
        <v>49</v>
      </c>
      <c r="L21" s="906">
        <v>653.2266846</v>
      </c>
      <c r="M21" s="521" t="s">
        <v>49</v>
      </c>
      <c r="N21" s="705">
        <f t="shared" si="0"/>
        <v>1974.7199009999999</v>
      </c>
      <c r="O21" s="820" t="s">
        <v>49</v>
      </c>
      <c r="P21" s="262"/>
      <c r="Q21" s="23"/>
      <c r="R21" s="23"/>
      <c r="S21" s="12"/>
      <c r="T21" s="12"/>
      <c r="U21" s="12"/>
    </row>
    <row r="22" spans="1:21" s="1" customFormat="1" ht="13.5" thickBot="1">
      <c r="A22" s="787" t="s">
        <v>401</v>
      </c>
      <c r="B22" s="788" t="s">
        <v>402</v>
      </c>
      <c r="C22" s="789" t="s">
        <v>403</v>
      </c>
      <c r="D22" s="790" t="s">
        <v>25</v>
      </c>
      <c r="E22" s="791"/>
      <c r="F22" s="792">
        <v>1268</v>
      </c>
      <c r="G22" s="793" t="s">
        <v>157</v>
      </c>
      <c r="H22" s="794">
        <v>942</v>
      </c>
      <c r="I22" s="795" t="s">
        <v>157</v>
      </c>
      <c r="J22" s="794">
        <v>1078</v>
      </c>
      <c r="K22" s="795" t="s">
        <v>157</v>
      </c>
      <c r="L22" s="794">
        <v>1245</v>
      </c>
      <c r="M22" s="795" t="s">
        <v>157</v>
      </c>
      <c r="N22" s="796">
        <v>1133</v>
      </c>
      <c r="O22" s="797" t="s">
        <v>157</v>
      </c>
      <c r="P22" s="262"/>
      <c r="Q22" s="23"/>
      <c r="R22" s="23"/>
      <c r="S22" s="12"/>
      <c r="T22" s="12"/>
      <c r="U22" s="12"/>
    </row>
    <row r="23" spans="1:21" s="1" customFormat="1" ht="13.5" thickBot="1">
      <c r="A23" s="568"/>
      <c r="B23" s="12"/>
      <c r="C23" s="12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23"/>
      <c r="O23" s="23"/>
      <c r="P23" s="262"/>
      <c r="Q23" s="23"/>
      <c r="R23" s="23"/>
      <c r="S23" s="12"/>
      <c r="T23" s="12"/>
      <c r="U23" s="12"/>
    </row>
    <row r="24" spans="1:21" s="1" customFormat="1" ht="18.5" thickBot="1">
      <c r="A24" s="544"/>
      <c r="B24" s="707" t="s">
        <v>97</v>
      </c>
      <c r="C24" s="708" t="s">
        <v>21</v>
      </c>
      <c r="D24" s="10"/>
      <c r="E24" s="23"/>
      <c r="F24" s="267"/>
      <c r="G24" s="267"/>
      <c r="H24" s="267"/>
      <c r="I24" s="267"/>
      <c r="J24" s="267"/>
      <c r="K24" s="267"/>
      <c r="L24" s="267"/>
      <c r="M24" s="23"/>
      <c r="N24" s="23"/>
      <c r="O24" s="23"/>
      <c r="P24" s="262"/>
      <c r="Q24" s="23"/>
      <c r="R24" s="23"/>
      <c r="S24" s="12"/>
      <c r="T24" s="12"/>
      <c r="U24" s="12"/>
    </row>
    <row r="25" spans="1:21" s="1" customFormat="1">
      <c r="A25" s="545" t="s">
        <v>404</v>
      </c>
      <c r="B25" s="709" t="s">
        <v>99</v>
      </c>
      <c r="C25" s="547" t="s">
        <v>100</v>
      </c>
      <c r="D25" s="710" t="s">
        <v>47</v>
      </c>
      <c r="E25" s="23"/>
      <c r="F25" s="507">
        <v>3845.576</v>
      </c>
      <c r="G25" s="1036" t="s">
        <v>48</v>
      </c>
      <c r="H25" s="512">
        <v>14205.45</v>
      </c>
      <c r="I25" s="1036" t="s">
        <v>48</v>
      </c>
      <c r="J25" s="512">
        <v>18305.984</v>
      </c>
      <c r="K25" s="1036" t="s">
        <v>48</v>
      </c>
      <c r="L25" s="512">
        <v>17244.895</v>
      </c>
      <c r="M25" s="1036" t="s">
        <v>48</v>
      </c>
      <c r="N25" s="1044">
        <f>F25+H25+J25+L25</f>
        <v>53601.904999999999</v>
      </c>
      <c r="O25" s="1037" t="s">
        <v>48</v>
      </c>
      <c r="P25" s="262"/>
      <c r="Q25" s="23"/>
      <c r="R25" s="23"/>
      <c r="S25" s="12"/>
      <c r="T25" s="12"/>
      <c r="U25" s="12"/>
    </row>
    <row r="26" spans="1:21" s="1" customFormat="1">
      <c r="A26" s="711" t="s">
        <v>405</v>
      </c>
      <c r="B26" s="712" t="s">
        <v>406</v>
      </c>
      <c r="C26" s="713" t="s">
        <v>100</v>
      </c>
      <c r="D26" s="714" t="s">
        <v>47</v>
      </c>
      <c r="E26" s="23"/>
      <c r="F26" s="865">
        <v>993.92</v>
      </c>
      <c r="G26" s="521" t="s">
        <v>48</v>
      </c>
      <c r="H26" s="509">
        <v>4954.4430000000002</v>
      </c>
      <c r="I26" s="521" t="s">
        <v>48</v>
      </c>
      <c r="J26" s="509">
        <v>6601.4</v>
      </c>
      <c r="K26" s="521" t="s">
        <v>48</v>
      </c>
      <c r="L26" s="509">
        <v>7008.2370000000001</v>
      </c>
      <c r="M26" s="521" t="s">
        <v>48</v>
      </c>
      <c r="N26" s="705">
        <f t="shared" ref="N26:N30" si="1">F26+H26+J26+L26</f>
        <v>19558</v>
      </c>
      <c r="O26" s="1038" t="s">
        <v>48</v>
      </c>
      <c r="P26" s="262"/>
      <c r="Q26" s="23"/>
      <c r="R26" s="23"/>
      <c r="S26" s="12"/>
      <c r="T26" s="12"/>
      <c r="U26" s="12"/>
    </row>
    <row r="27" spans="1:21" s="1" customFormat="1">
      <c r="A27" s="711" t="s">
        <v>407</v>
      </c>
      <c r="B27" s="712" t="s">
        <v>408</v>
      </c>
      <c r="C27" s="713" t="s">
        <v>100</v>
      </c>
      <c r="D27" s="714" t="s">
        <v>47</v>
      </c>
      <c r="E27" s="23"/>
      <c r="F27" s="865">
        <v>1472.095</v>
      </c>
      <c r="G27" s="521" t="s">
        <v>48</v>
      </c>
      <c r="H27" s="509">
        <v>4428.8590000000004</v>
      </c>
      <c r="I27" s="521" t="s">
        <v>48</v>
      </c>
      <c r="J27" s="509">
        <v>5501.5439999999999</v>
      </c>
      <c r="K27" s="521" t="s">
        <v>48</v>
      </c>
      <c r="L27" s="509">
        <v>6193.3149999999996</v>
      </c>
      <c r="M27" s="521" t="s">
        <v>48</v>
      </c>
      <c r="N27" s="705">
        <f t="shared" si="1"/>
        <v>17595.812999999998</v>
      </c>
      <c r="O27" s="1038" t="s">
        <v>48</v>
      </c>
      <c r="P27" s="262"/>
      <c r="Q27" s="23"/>
      <c r="R27" s="23"/>
      <c r="S27" s="12"/>
      <c r="T27" s="12"/>
      <c r="U27" s="12"/>
    </row>
    <row r="28" spans="1:21" s="1" customFormat="1">
      <c r="A28" s="711" t="s">
        <v>409</v>
      </c>
      <c r="B28" s="712" t="s">
        <v>410</v>
      </c>
      <c r="C28" s="713" t="s">
        <v>100</v>
      </c>
      <c r="D28" s="714" t="s">
        <v>47</v>
      </c>
      <c r="E28" s="23"/>
      <c r="F28" s="865">
        <v>579.52700000000004</v>
      </c>
      <c r="G28" s="521" t="s">
        <v>48</v>
      </c>
      <c r="H28" s="509">
        <v>2533.1819999999998</v>
      </c>
      <c r="I28" s="521" t="s">
        <v>48</v>
      </c>
      <c r="J28" s="509">
        <v>3332.453</v>
      </c>
      <c r="K28" s="521" t="s">
        <v>48</v>
      </c>
      <c r="L28" s="509">
        <v>2263.8090000000002</v>
      </c>
      <c r="M28" s="521" t="s">
        <v>48</v>
      </c>
      <c r="N28" s="705">
        <f t="shared" si="1"/>
        <v>8708.9710000000014</v>
      </c>
      <c r="O28" s="1038" t="s">
        <v>48</v>
      </c>
      <c r="P28" s="262"/>
      <c r="Q28" s="23"/>
      <c r="R28" s="23"/>
      <c r="S28" s="12"/>
      <c r="T28" s="12"/>
      <c r="U28" s="12"/>
    </row>
    <row r="29" spans="1:21" s="1" customFormat="1">
      <c r="A29" s="711" t="s">
        <v>411</v>
      </c>
      <c r="B29" s="712" t="s">
        <v>412</v>
      </c>
      <c r="C29" s="713" t="s">
        <v>100</v>
      </c>
      <c r="D29" s="714" t="s">
        <v>47</v>
      </c>
      <c r="E29" s="23"/>
      <c r="F29" s="865">
        <v>14.981</v>
      </c>
      <c r="G29" s="521" t="s">
        <v>48</v>
      </c>
      <c r="H29" s="509">
        <v>163.839</v>
      </c>
      <c r="I29" s="521" t="s">
        <v>48</v>
      </c>
      <c r="J29" s="509">
        <v>266.86</v>
      </c>
      <c r="K29" s="521" t="s">
        <v>48</v>
      </c>
      <c r="L29" s="509">
        <v>414.86700000000002</v>
      </c>
      <c r="M29" s="521" t="s">
        <v>48</v>
      </c>
      <c r="N29" s="705">
        <f t="shared" si="1"/>
        <v>860.54700000000003</v>
      </c>
      <c r="O29" s="1038" t="s">
        <v>48</v>
      </c>
      <c r="P29" s="262"/>
      <c r="Q29" s="23"/>
      <c r="R29" s="23"/>
      <c r="S29" s="12"/>
      <c r="T29" s="12"/>
      <c r="U29" s="12"/>
    </row>
    <row r="30" spans="1:21" s="1" customFormat="1" ht="13.5" thickBot="1">
      <c r="A30" s="718" t="s">
        <v>413</v>
      </c>
      <c r="B30" s="719" t="s">
        <v>687</v>
      </c>
      <c r="C30" s="720" t="s">
        <v>105</v>
      </c>
      <c r="D30" s="721" t="s">
        <v>47</v>
      </c>
      <c r="E30" s="23"/>
      <c r="F30" s="859">
        <v>12</v>
      </c>
      <c r="G30" s="1039" t="s">
        <v>130</v>
      </c>
      <c r="H30" s="863">
        <v>380</v>
      </c>
      <c r="I30" s="1039" t="s">
        <v>130</v>
      </c>
      <c r="J30" s="863">
        <v>486</v>
      </c>
      <c r="K30" s="1039" t="s">
        <v>130</v>
      </c>
      <c r="L30" s="863">
        <v>556</v>
      </c>
      <c r="M30" s="1039" t="s">
        <v>130</v>
      </c>
      <c r="N30" s="1045">
        <f t="shared" si="1"/>
        <v>1434</v>
      </c>
      <c r="O30" s="1040" t="s">
        <v>130</v>
      </c>
      <c r="P30" s="262"/>
      <c r="Q30" s="23"/>
      <c r="R30" s="23"/>
      <c r="S30" s="12"/>
      <c r="T30" s="12"/>
      <c r="U30" s="12"/>
    </row>
    <row r="31" spans="1:21" s="12" customFormat="1" ht="13.5" thickBot="1">
      <c r="A31" s="96"/>
      <c r="B31" s="97"/>
      <c r="C31" s="96"/>
      <c r="D31" s="96"/>
      <c r="E31" s="23"/>
      <c r="P31" s="262"/>
      <c r="Q31" s="23"/>
      <c r="R31" s="23"/>
    </row>
    <row r="32" spans="1:21" s="12" customFormat="1" ht="18.5" thickBot="1">
      <c r="A32" s="1095"/>
      <c r="B32" s="1096" t="s">
        <v>414</v>
      </c>
      <c r="C32" s="1097" t="s">
        <v>21</v>
      </c>
      <c r="D32" s="1098"/>
      <c r="E32" s="23"/>
      <c r="F32" s="23"/>
      <c r="P32" s="262"/>
    </row>
    <row r="33" spans="1:21">
      <c r="A33" s="19" t="s">
        <v>415</v>
      </c>
      <c r="B33" s="709" t="s">
        <v>260</v>
      </c>
      <c r="C33" s="547" t="s">
        <v>150</v>
      </c>
      <c r="D33" s="1099" t="s">
        <v>47</v>
      </c>
      <c r="E33" s="12"/>
      <c r="F33" s="822">
        <v>0.84099999999999997</v>
      </c>
      <c r="G33" s="823" t="s">
        <v>157</v>
      </c>
      <c r="H33" s="824">
        <v>2.008</v>
      </c>
      <c r="I33" s="823" t="s">
        <v>157</v>
      </c>
      <c r="J33" s="824">
        <v>2.0150000000000001</v>
      </c>
      <c r="K33" s="823" t="s">
        <v>157</v>
      </c>
      <c r="L33" s="824">
        <v>3.3180000000000001</v>
      </c>
      <c r="M33" s="823" t="s">
        <v>157</v>
      </c>
      <c r="N33" s="1044">
        <f t="shared" ref="N33:N37" si="2">F33+H33+J33+L33</f>
        <v>8.1820000000000004</v>
      </c>
      <c r="O33" s="483" t="s">
        <v>157</v>
      </c>
      <c r="P33" s="262"/>
    </row>
    <row r="34" spans="1:21">
      <c r="A34" s="20" t="s">
        <v>416</v>
      </c>
      <c r="B34" s="722" t="s">
        <v>262</v>
      </c>
      <c r="C34" s="713" t="s">
        <v>150</v>
      </c>
      <c r="D34" s="1100" t="s">
        <v>47</v>
      </c>
      <c r="E34" s="12"/>
      <c r="F34" s="484">
        <v>0.31</v>
      </c>
      <c r="G34" s="825" t="s">
        <v>157</v>
      </c>
      <c r="H34" s="450">
        <v>0.93500000000000005</v>
      </c>
      <c r="I34" s="825" t="s">
        <v>157</v>
      </c>
      <c r="J34" s="450">
        <v>1.0299999999999998</v>
      </c>
      <c r="K34" s="825" t="s">
        <v>157</v>
      </c>
      <c r="L34" s="450">
        <v>1.0369999999999999</v>
      </c>
      <c r="M34" s="825" t="s">
        <v>157</v>
      </c>
      <c r="N34" s="705">
        <f t="shared" si="2"/>
        <v>3.3119999999999998</v>
      </c>
      <c r="O34" s="482" t="s">
        <v>157</v>
      </c>
      <c r="P34" s="262"/>
    </row>
    <row r="35" spans="1:21">
      <c r="A35" s="20" t="s">
        <v>417</v>
      </c>
      <c r="B35" s="722" t="s">
        <v>264</v>
      </c>
      <c r="C35" s="713" t="s">
        <v>150</v>
      </c>
      <c r="D35" s="1100" t="s">
        <v>47</v>
      </c>
      <c r="E35" s="12"/>
      <c r="F35" s="826">
        <v>4.0780000000000003</v>
      </c>
      <c r="G35" s="827" t="s">
        <v>157</v>
      </c>
      <c r="H35" s="451">
        <v>9.5470000000000006</v>
      </c>
      <c r="I35" s="827" t="s">
        <v>157</v>
      </c>
      <c r="J35" s="451">
        <v>10.242000000000001</v>
      </c>
      <c r="K35" s="827" t="s">
        <v>157</v>
      </c>
      <c r="L35" s="451">
        <v>12.077999999999999</v>
      </c>
      <c r="M35" s="827" t="s">
        <v>157</v>
      </c>
      <c r="N35" s="705">
        <f t="shared" si="2"/>
        <v>35.945</v>
      </c>
      <c r="O35" s="481" t="s">
        <v>157</v>
      </c>
      <c r="P35" s="262"/>
    </row>
    <row r="36" spans="1:21">
      <c r="A36" s="20" t="s">
        <v>418</v>
      </c>
      <c r="B36" s="723" t="s">
        <v>266</v>
      </c>
      <c r="C36" s="716" t="s">
        <v>150</v>
      </c>
      <c r="D36" s="1101" t="s">
        <v>47</v>
      </c>
      <c r="E36" s="12"/>
      <c r="F36" s="826">
        <v>2.04</v>
      </c>
      <c r="G36" s="827" t="s">
        <v>157</v>
      </c>
      <c r="H36" s="451">
        <v>3.22</v>
      </c>
      <c r="I36" s="827" t="s">
        <v>157</v>
      </c>
      <c r="J36" s="451">
        <v>3.105</v>
      </c>
      <c r="K36" s="827" t="s">
        <v>157</v>
      </c>
      <c r="L36" s="451">
        <v>3.2120000000000002</v>
      </c>
      <c r="M36" s="827" t="s">
        <v>157</v>
      </c>
      <c r="N36" s="705">
        <f t="shared" si="2"/>
        <v>11.577</v>
      </c>
      <c r="O36" s="481" t="s">
        <v>157</v>
      </c>
      <c r="P36" s="262"/>
    </row>
    <row r="37" spans="1:21" ht="13.5" thickBot="1">
      <c r="A37" s="21" t="s">
        <v>419</v>
      </c>
      <c r="B37" s="1102" t="s">
        <v>268</v>
      </c>
      <c r="C37" s="737" t="s">
        <v>150</v>
      </c>
      <c r="D37" s="1103" t="s">
        <v>160</v>
      </c>
      <c r="E37" s="12"/>
      <c r="F37" s="1046">
        <f>F35+F36</f>
        <v>6.1180000000000003</v>
      </c>
      <c r="G37" s="829" t="s">
        <v>157</v>
      </c>
      <c r="H37" s="908">
        <f>H35+H36</f>
        <v>12.767000000000001</v>
      </c>
      <c r="I37" s="828" t="s">
        <v>157</v>
      </c>
      <c r="J37" s="908">
        <f>J35+J36</f>
        <v>13.347000000000001</v>
      </c>
      <c r="K37" s="828" t="s">
        <v>157</v>
      </c>
      <c r="L37" s="908">
        <f>L35+L36</f>
        <v>15.29</v>
      </c>
      <c r="M37" s="828" t="s">
        <v>157</v>
      </c>
      <c r="N37" s="1045">
        <f t="shared" si="2"/>
        <v>47.521999999999998</v>
      </c>
      <c r="O37" s="289" t="s">
        <v>157</v>
      </c>
      <c r="P37" s="262"/>
    </row>
    <row r="38" spans="1:21" s="1" customFormat="1" ht="13.5" thickBot="1">
      <c r="A38" s="41"/>
      <c r="B38" s="23"/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62"/>
      <c r="Q38" s="23"/>
      <c r="R38" s="23"/>
      <c r="S38" s="12"/>
      <c r="T38" s="12"/>
      <c r="U38" s="12"/>
    </row>
    <row r="39" spans="1:21" s="1" customFormat="1" ht="18">
      <c r="A39" s="582"/>
      <c r="B39" s="743" t="s">
        <v>420</v>
      </c>
      <c r="C39" s="1042" t="s">
        <v>21</v>
      </c>
      <c r="D39" s="1043"/>
      <c r="E39" s="23"/>
      <c r="F39" s="267"/>
      <c r="G39" s="267"/>
      <c r="H39" s="267"/>
      <c r="I39" s="267"/>
      <c r="J39" s="267"/>
      <c r="K39" s="267"/>
      <c r="L39" s="267"/>
      <c r="M39" s="23"/>
      <c r="N39" s="23"/>
      <c r="O39" s="23"/>
      <c r="P39" s="262"/>
      <c r="Q39" s="23"/>
      <c r="R39" s="23"/>
      <c r="S39" s="12"/>
      <c r="T39" s="12"/>
      <c r="U39" s="12"/>
    </row>
    <row r="40" spans="1:21" s="1" customFormat="1">
      <c r="A40" s="68" t="s">
        <v>421</v>
      </c>
      <c r="B40" s="69" t="s">
        <v>422</v>
      </c>
      <c r="C40" s="1041" t="s">
        <v>105</v>
      </c>
      <c r="D40" s="70" t="s">
        <v>47</v>
      </c>
      <c r="E40" s="23"/>
      <c r="F40" s="319">
        <v>3</v>
      </c>
      <c r="G40" s="1036" t="s">
        <v>182</v>
      </c>
      <c r="H40" s="899">
        <v>5</v>
      </c>
      <c r="I40" s="1036" t="s">
        <v>182</v>
      </c>
      <c r="J40" s="899">
        <v>17</v>
      </c>
      <c r="K40" s="1036" t="s">
        <v>182</v>
      </c>
      <c r="L40" s="899">
        <v>8</v>
      </c>
      <c r="M40" s="1036" t="s">
        <v>182</v>
      </c>
      <c r="N40" s="1044">
        <f t="shared" ref="N40:N45" si="3">F40+H40+J40+L40</f>
        <v>33</v>
      </c>
      <c r="O40" s="1037" t="s">
        <v>182</v>
      </c>
      <c r="P40" s="262"/>
      <c r="Q40" s="23"/>
      <c r="R40" s="23"/>
      <c r="S40" s="12"/>
      <c r="T40" s="12"/>
      <c r="U40" s="12"/>
    </row>
    <row r="41" spans="1:21" s="1" customFormat="1">
      <c r="A41" s="68" t="s">
        <v>423</v>
      </c>
      <c r="B41" s="244" t="s">
        <v>424</v>
      </c>
      <c r="C41" s="63" t="s">
        <v>105</v>
      </c>
      <c r="D41" s="672" t="s">
        <v>47</v>
      </c>
      <c r="E41" s="23"/>
      <c r="F41" s="404">
        <v>23</v>
      </c>
      <c r="G41" s="521" t="s">
        <v>182</v>
      </c>
      <c r="H41" s="406">
        <v>62</v>
      </c>
      <c r="I41" s="521" t="s">
        <v>182</v>
      </c>
      <c r="J41" s="406">
        <v>23</v>
      </c>
      <c r="K41" s="521" t="s">
        <v>182</v>
      </c>
      <c r="L41" s="406">
        <v>22</v>
      </c>
      <c r="M41" s="521" t="s">
        <v>182</v>
      </c>
      <c r="N41" s="705">
        <f t="shared" si="3"/>
        <v>130</v>
      </c>
      <c r="O41" s="1038" t="s">
        <v>182</v>
      </c>
      <c r="P41" s="262"/>
      <c r="Q41" s="23"/>
      <c r="R41" s="23"/>
      <c r="S41" s="12"/>
      <c r="T41" s="12"/>
      <c r="U41" s="12"/>
    </row>
    <row r="42" spans="1:21" s="1" customFormat="1">
      <c r="A42" s="68" t="s">
        <v>425</v>
      </c>
      <c r="B42" s="244" t="s">
        <v>426</v>
      </c>
      <c r="C42" s="63" t="s">
        <v>105</v>
      </c>
      <c r="D42" s="672" t="s">
        <v>47</v>
      </c>
      <c r="E42" s="23"/>
      <c r="F42" s="404">
        <v>17</v>
      </c>
      <c r="G42" s="521" t="s">
        <v>182</v>
      </c>
      <c r="H42" s="406">
        <v>9</v>
      </c>
      <c r="I42" s="521" t="s">
        <v>182</v>
      </c>
      <c r="J42" s="406">
        <v>37</v>
      </c>
      <c r="K42" s="521" t="s">
        <v>182</v>
      </c>
      <c r="L42" s="406">
        <v>27</v>
      </c>
      <c r="M42" s="521" t="s">
        <v>182</v>
      </c>
      <c r="N42" s="705">
        <f t="shared" si="3"/>
        <v>90</v>
      </c>
      <c r="O42" s="1038" t="s">
        <v>182</v>
      </c>
      <c r="P42" s="262"/>
      <c r="Q42" s="23"/>
      <c r="R42" s="23"/>
      <c r="S42" s="12"/>
      <c r="T42" s="12"/>
      <c r="U42" s="12"/>
    </row>
    <row r="43" spans="1:21" s="1" customFormat="1">
      <c r="A43" s="68" t="s">
        <v>427</v>
      </c>
      <c r="B43" s="62" t="s">
        <v>428</v>
      </c>
      <c r="C43" s="63" t="s">
        <v>105</v>
      </c>
      <c r="D43" s="65" t="s">
        <v>47</v>
      </c>
      <c r="E43" s="23"/>
      <c r="F43" s="404">
        <v>1</v>
      </c>
      <c r="G43" s="521" t="s">
        <v>182</v>
      </c>
      <c r="H43" s="406">
        <v>5</v>
      </c>
      <c r="I43" s="521" t="s">
        <v>182</v>
      </c>
      <c r="J43" s="406">
        <v>3</v>
      </c>
      <c r="K43" s="521" t="s">
        <v>182</v>
      </c>
      <c r="L43" s="406">
        <v>4</v>
      </c>
      <c r="M43" s="521" t="s">
        <v>182</v>
      </c>
      <c r="N43" s="705">
        <f t="shared" si="3"/>
        <v>13</v>
      </c>
      <c r="O43" s="1038" t="s">
        <v>182</v>
      </c>
      <c r="P43" s="262"/>
      <c r="Q43" s="23"/>
      <c r="R43" s="23"/>
      <c r="S43" s="12"/>
      <c r="T43" s="12"/>
      <c r="U43" s="12"/>
    </row>
    <row r="44" spans="1:21" s="1" customFormat="1">
      <c r="A44" s="68" t="s">
        <v>429</v>
      </c>
      <c r="B44" s="62" t="s">
        <v>430</v>
      </c>
      <c r="C44" s="63" t="s">
        <v>105</v>
      </c>
      <c r="D44" s="65" t="s">
        <v>47</v>
      </c>
      <c r="E44" s="23"/>
      <c r="F44" s="404">
        <v>0</v>
      </c>
      <c r="G44" s="521" t="s">
        <v>182</v>
      </c>
      <c r="H44" s="406">
        <v>0</v>
      </c>
      <c r="I44" s="521" t="s">
        <v>182</v>
      </c>
      <c r="J44" s="406">
        <v>3</v>
      </c>
      <c r="K44" s="521" t="s">
        <v>182</v>
      </c>
      <c r="L44" s="406">
        <v>0</v>
      </c>
      <c r="M44" s="521" t="s">
        <v>182</v>
      </c>
      <c r="N44" s="705">
        <f t="shared" si="3"/>
        <v>3</v>
      </c>
      <c r="O44" s="1038" t="s">
        <v>182</v>
      </c>
      <c r="P44" s="262"/>
      <c r="Q44" s="23"/>
      <c r="R44" s="23"/>
      <c r="S44" s="12"/>
      <c r="T44" s="12"/>
      <c r="U44" s="12"/>
    </row>
    <row r="45" spans="1:21" s="1" customFormat="1">
      <c r="A45" s="21" t="s">
        <v>431</v>
      </c>
      <c r="B45" s="71" t="s">
        <v>432</v>
      </c>
      <c r="C45" s="72" t="s">
        <v>105</v>
      </c>
      <c r="D45" s="74" t="s">
        <v>160</v>
      </c>
      <c r="E45" s="23"/>
      <c r="F45" s="1046">
        <f>SUM(F40:F44)</f>
        <v>44</v>
      </c>
      <c r="G45" s="1039" t="s">
        <v>182</v>
      </c>
      <c r="H45" s="908">
        <f>SUM(H40:H44)</f>
        <v>81</v>
      </c>
      <c r="I45" s="1039" t="s">
        <v>182</v>
      </c>
      <c r="J45" s="908">
        <f>SUM(J40:J44)</f>
        <v>83</v>
      </c>
      <c r="K45" s="1039" t="s">
        <v>182</v>
      </c>
      <c r="L45" s="908">
        <f>SUM(L40:L44)</f>
        <v>61</v>
      </c>
      <c r="M45" s="1039" t="s">
        <v>182</v>
      </c>
      <c r="N45" s="1045">
        <f t="shared" si="3"/>
        <v>269</v>
      </c>
      <c r="O45" s="1040" t="s">
        <v>182</v>
      </c>
      <c r="P45" s="262"/>
      <c r="Q45" s="23"/>
      <c r="R45" s="23"/>
      <c r="S45" s="12"/>
      <c r="T45" s="12"/>
      <c r="U45" s="12"/>
    </row>
    <row r="46" spans="1:21" s="12" customFormat="1" ht="13.5" thickBot="1">
      <c r="A46" s="96"/>
      <c r="B46" s="97"/>
      <c r="C46" s="96"/>
      <c r="D46" s="96"/>
      <c r="E46" s="23"/>
      <c r="P46" s="262"/>
      <c r="Q46" s="23"/>
      <c r="R46" s="23"/>
    </row>
    <row r="47" spans="1:21" s="12" customFormat="1" ht="18.5" thickBot="1">
      <c r="A47" s="544"/>
      <c r="B47" s="707" t="s">
        <v>433</v>
      </c>
      <c r="C47" s="85" t="s">
        <v>21</v>
      </c>
      <c r="D47" s="9"/>
      <c r="E47" s="23"/>
      <c r="F47" s="23"/>
      <c r="P47" s="262"/>
    </row>
    <row r="48" spans="1:21">
      <c r="A48" s="19" t="s">
        <v>434</v>
      </c>
      <c r="B48" s="709" t="s">
        <v>260</v>
      </c>
      <c r="C48" s="547" t="s">
        <v>150</v>
      </c>
      <c r="D48" s="710" t="s">
        <v>47</v>
      </c>
      <c r="E48" s="12"/>
      <c r="F48" s="1069" t="s">
        <v>224</v>
      </c>
      <c r="G48" s="823" t="s">
        <v>70</v>
      </c>
      <c r="H48" s="1072" t="s">
        <v>224</v>
      </c>
      <c r="I48" s="823" t="s">
        <v>70</v>
      </c>
      <c r="J48" s="1072" t="s">
        <v>224</v>
      </c>
      <c r="K48" s="823" t="s">
        <v>70</v>
      </c>
      <c r="L48" s="1072" t="s">
        <v>224</v>
      </c>
      <c r="M48" s="823" t="s">
        <v>70</v>
      </c>
      <c r="N48" s="1044" t="e">
        <f t="shared" ref="N48:N52" si="4">F48+H48+J48+L48</f>
        <v>#VALUE!</v>
      </c>
      <c r="O48" s="483" t="s">
        <v>70</v>
      </c>
      <c r="P48" s="262"/>
    </row>
    <row r="49" spans="1:21">
      <c r="A49" s="20" t="s">
        <v>435</v>
      </c>
      <c r="B49" s="722" t="s">
        <v>262</v>
      </c>
      <c r="C49" s="713" t="s">
        <v>150</v>
      </c>
      <c r="D49" s="714" t="s">
        <v>47</v>
      </c>
      <c r="E49" s="12"/>
      <c r="F49" s="1070" t="s">
        <v>224</v>
      </c>
      <c r="G49" s="825" t="s">
        <v>70</v>
      </c>
      <c r="H49" s="1073" t="s">
        <v>224</v>
      </c>
      <c r="I49" s="825" t="s">
        <v>70</v>
      </c>
      <c r="J49" s="1073" t="s">
        <v>224</v>
      </c>
      <c r="K49" s="825" t="s">
        <v>70</v>
      </c>
      <c r="L49" s="1073" t="s">
        <v>224</v>
      </c>
      <c r="M49" s="825" t="s">
        <v>70</v>
      </c>
      <c r="N49" s="705" t="e">
        <f t="shared" si="4"/>
        <v>#VALUE!</v>
      </c>
      <c r="O49" s="482" t="s">
        <v>70</v>
      </c>
      <c r="P49" s="262"/>
    </row>
    <row r="50" spans="1:21">
      <c r="A50" s="20" t="s">
        <v>436</v>
      </c>
      <c r="B50" s="722" t="s">
        <v>264</v>
      </c>
      <c r="C50" s="713" t="s">
        <v>150</v>
      </c>
      <c r="D50" s="714" t="s">
        <v>160</v>
      </c>
      <c r="E50" s="12"/>
      <c r="F50" s="1071" t="s">
        <v>224</v>
      </c>
      <c r="G50" s="827" t="s">
        <v>70</v>
      </c>
      <c r="H50" s="1074" t="s">
        <v>224</v>
      </c>
      <c r="I50" s="827" t="s">
        <v>70</v>
      </c>
      <c r="J50" s="1074" t="s">
        <v>224</v>
      </c>
      <c r="K50" s="827" t="s">
        <v>70</v>
      </c>
      <c r="L50" s="1074" t="s">
        <v>224</v>
      </c>
      <c r="M50" s="827" t="s">
        <v>70</v>
      </c>
      <c r="N50" s="705" t="e">
        <f t="shared" si="4"/>
        <v>#VALUE!</v>
      </c>
      <c r="O50" s="481" t="s">
        <v>70</v>
      </c>
      <c r="P50" s="262"/>
    </row>
    <row r="51" spans="1:21">
      <c r="A51" s="20" t="s">
        <v>437</v>
      </c>
      <c r="B51" s="723" t="s">
        <v>266</v>
      </c>
      <c r="C51" s="716" t="s">
        <v>150</v>
      </c>
      <c r="D51" s="717" t="s">
        <v>47</v>
      </c>
      <c r="E51" s="12"/>
      <c r="F51" s="1071" t="s">
        <v>224</v>
      </c>
      <c r="G51" s="827" t="s">
        <v>70</v>
      </c>
      <c r="H51" s="1074" t="s">
        <v>224</v>
      </c>
      <c r="I51" s="827" t="s">
        <v>70</v>
      </c>
      <c r="J51" s="1074" t="s">
        <v>224</v>
      </c>
      <c r="K51" s="827" t="s">
        <v>70</v>
      </c>
      <c r="L51" s="1074" t="s">
        <v>224</v>
      </c>
      <c r="M51" s="827" t="s">
        <v>70</v>
      </c>
      <c r="N51" s="705" t="e">
        <f t="shared" si="4"/>
        <v>#VALUE!</v>
      </c>
      <c r="O51" s="481" t="s">
        <v>70</v>
      </c>
      <c r="P51" s="262"/>
    </row>
    <row r="52" spans="1:21" ht="13.5" thickBot="1">
      <c r="A52" s="1047" t="s">
        <v>438</v>
      </c>
      <c r="B52" s="719" t="s">
        <v>268</v>
      </c>
      <c r="C52" s="720" t="s">
        <v>150</v>
      </c>
      <c r="D52" s="721" t="s">
        <v>160</v>
      </c>
      <c r="E52" s="12"/>
      <c r="F52" s="1046" t="e">
        <f>F50+F51</f>
        <v>#VALUE!</v>
      </c>
      <c r="G52" s="829" t="s">
        <v>70</v>
      </c>
      <c r="H52" s="908" t="e">
        <f>H50+H51</f>
        <v>#VALUE!</v>
      </c>
      <c r="I52" s="828" t="s">
        <v>70</v>
      </c>
      <c r="J52" s="908" t="e">
        <f>J50+J51</f>
        <v>#VALUE!</v>
      </c>
      <c r="K52" s="828" t="s">
        <v>70</v>
      </c>
      <c r="L52" s="908" t="e">
        <f>L50+L51</f>
        <v>#VALUE!</v>
      </c>
      <c r="M52" s="828" t="s">
        <v>70</v>
      </c>
      <c r="N52" s="1045" t="e">
        <f t="shared" si="4"/>
        <v>#VALUE!</v>
      </c>
      <c r="O52" s="289" t="s">
        <v>70</v>
      </c>
      <c r="P52" s="262"/>
    </row>
    <row r="53" spans="1:21" s="1" customFormat="1" ht="13.5" thickBot="1">
      <c r="A53" s="41"/>
      <c r="B53" s="23"/>
      <c r="C53" s="2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62"/>
      <c r="Q53" s="23"/>
      <c r="R53" s="23"/>
      <c r="S53" s="12"/>
      <c r="T53" s="12"/>
      <c r="U53" s="12"/>
    </row>
    <row r="54" spans="1:21" s="1" customFormat="1" ht="18.5" thickBot="1">
      <c r="A54" s="13"/>
      <c r="B54" s="281" t="s">
        <v>367</v>
      </c>
      <c r="C54" s="85" t="s">
        <v>21</v>
      </c>
      <c r="D54" s="9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62"/>
      <c r="Q54" s="23"/>
      <c r="R54" s="23"/>
      <c r="S54" s="12"/>
      <c r="T54" s="12"/>
      <c r="U54" s="12"/>
    </row>
    <row r="55" spans="1:21" s="1" customFormat="1">
      <c r="A55" s="724" t="s">
        <v>439</v>
      </c>
      <c r="B55" s="725" t="s">
        <v>369</v>
      </c>
      <c r="C55" s="726" t="s">
        <v>105</v>
      </c>
      <c r="D55" s="727" t="s">
        <v>47</v>
      </c>
      <c r="E55" s="23"/>
      <c r="F55" s="507">
        <v>528</v>
      </c>
      <c r="G55" s="503" t="s">
        <v>182</v>
      </c>
      <c r="H55" s="512">
        <v>806</v>
      </c>
      <c r="I55" s="503" t="s">
        <v>182</v>
      </c>
      <c r="J55" s="512">
        <v>452</v>
      </c>
      <c r="K55" s="503" t="s">
        <v>182</v>
      </c>
      <c r="L55" s="512">
        <v>473</v>
      </c>
      <c r="M55" s="503" t="s">
        <v>182</v>
      </c>
      <c r="N55" s="1044">
        <f t="shared" ref="N55:N64" si="5">F55+H55+J55+L55</f>
        <v>2259</v>
      </c>
      <c r="O55" s="501" t="s">
        <v>182</v>
      </c>
      <c r="P55" s="262"/>
      <c r="Q55" s="23"/>
      <c r="R55" s="23"/>
      <c r="S55" s="12"/>
      <c r="T55" s="12"/>
      <c r="U55" s="12"/>
    </row>
    <row r="56" spans="1:21" s="1" customFormat="1" ht="15">
      <c r="A56" s="728" t="s">
        <v>440</v>
      </c>
      <c r="B56" s="729" t="s">
        <v>441</v>
      </c>
      <c r="C56" s="716" t="s">
        <v>372</v>
      </c>
      <c r="D56" s="730" t="s">
        <v>47</v>
      </c>
      <c r="E56" s="23"/>
      <c r="F56" s="508">
        <v>1992339</v>
      </c>
      <c r="G56" s="502" t="s">
        <v>164</v>
      </c>
      <c r="H56" s="413">
        <v>3968062</v>
      </c>
      <c r="I56" s="502" t="s">
        <v>164</v>
      </c>
      <c r="J56" s="510">
        <v>3577414</v>
      </c>
      <c r="K56" s="502" t="s">
        <v>164</v>
      </c>
      <c r="L56" s="413">
        <v>6452807</v>
      </c>
      <c r="M56" s="502" t="s">
        <v>164</v>
      </c>
      <c r="N56" s="705">
        <f t="shared" si="5"/>
        <v>15990622</v>
      </c>
      <c r="O56" s="400" t="s">
        <v>164</v>
      </c>
      <c r="P56" s="262"/>
      <c r="Q56" s="23"/>
      <c r="R56" s="23"/>
      <c r="S56" s="12"/>
      <c r="T56" s="12"/>
      <c r="U56" s="12"/>
    </row>
    <row r="57" spans="1:21" s="1" customFormat="1">
      <c r="A57" s="728" t="s">
        <v>442</v>
      </c>
      <c r="B57" s="729" t="s">
        <v>443</v>
      </c>
      <c r="C57" s="731" t="s">
        <v>375</v>
      </c>
      <c r="D57" s="732" t="s">
        <v>47</v>
      </c>
      <c r="E57" s="23"/>
      <c r="F57" s="397">
        <v>11631.94</v>
      </c>
      <c r="G57" s="505" t="s">
        <v>182</v>
      </c>
      <c r="H57" s="513">
        <v>27690.86</v>
      </c>
      <c r="I57" s="505" t="s">
        <v>182</v>
      </c>
      <c r="J57" s="513">
        <v>18564.189999999999</v>
      </c>
      <c r="K57" s="505" t="s">
        <v>182</v>
      </c>
      <c r="L57" s="513">
        <v>41571.040000000001</v>
      </c>
      <c r="M57" s="505" t="s">
        <v>182</v>
      </c>
      <c r="N57" s="705">
        <f t="shared" si="5"/>
        <v>99458.03</v>
      </c>
      <c r="O57" s="402" t="s">
        <v>182</v>
      </c>
      <c r="P57" s="262"/>
      <c r="Q57" s="23"/>
      <c r="R57" s="23"/>
      <c r="S57" s="12"/>
      <c r="T57" s="12"/>
      <c r="U57" s="12"/>
    </row>
    <row r="58" spans="1:21" s="1" customFormat="1">
      <c r="A58" s="728" t="s">
        <v>444</v>
      </c>
      <c r="B58" s="729" t="s">
        <v>377</v>
      </c>
      <c r="C58" s="731" t="s">
        <v>445</v>
      </c>
      <c r="D58" s="732" t="s">
        <v>25</v>
      </c>
      <c r="E58" s="23"/>
      <c r="F58" s="514">
        <v>56.23</v>
      </c>
      <c r="G58" s="505" t="s">
        <v>446</v>
      </c>
      <c r="H58" s="511">
        <v>31.88</v>
      </c>
      <c r="I58" s="505" t="s">
        <v>446</v>
      </c>
      <c r="J58" s="511">
        <v>18.43</v>
      </c>
      <c r="K58" s="505" t="s">
        <v>446</v>
      </c>
      <c r="L58" s="511">
        <v>38.96</v>
      </c>
      <c r="M58" s="505" t="s">
        <v>446</v>
      </c>
      <c r="N58" s="909">
        <v>32</v>
      </c>
      <c r="O58" s="402" t="s">
        <v>446</v>
      </c>
      <c r="P58" s="262"/>
      <c r="Q58" s="23"/>
      <c r="R58" s="23"/>
      <c r="S58" s="12"/>
      <c r="T58" s="12"/>
      <c r="U58" s="12"/>
    </row>
    <row r="59" spans="1:21" s="1" customFormat="1" ht="13.5" customHeight="1">
      <c r="A59" s="728" t="s">
        <v>447</v>
      </c>
      <c r="B59" s="733" t="s">
        <v>448</v>
      </c>
      <c r="C59" s="716" t="s">
        <v>105</v>
      </c>
      <c r="D59" s="730" t="s">
        <v>47</v>
      </c>
      <c r="E59" s="23"/>
      <c r="F59" s="508">
        <v>313</v>
      </c>
      <c r="G59" s="502" t="s">
        <v>182</v>
      </c>
      <c r="H59" s="413">
        <v>458</v>
      </c>
      <c r="I59" s="502" t="s">
        <v>182</v>
      </c>
      <c r="J59" s="510">
        <v>262</v>
      </c>
      <c r="K59" s="502" t="s">
        <v>182</v>
      </c>
      <c r="L59" s="413">
        <v>289</v>
      </c>
      <c r="M59" s="502" t="s">
        <v>182</v>
      </c>
      <c r="N59" s="705">
        <f t="shared" si="5"/>
        <v>1322</v>
      </c>
      <c r="O59" s="400" t="s">
        <v>182</v>
      </c>
      <c r="P59" s="262"/>
      <c r="Q59" s="23"/>
      <c r="R59" s="23"/>
      <c r="S59" s="12"/>
      <c r="T59" s="12"/>
      <c r="U59" s="12"/>
    </row>
    <row r="60" spans="1:21" s="1" customFormat="1">
      <c r="A60" s="728" t="s">
        <v>449</v>
      </c>
      <c r="B60" s="729" t="s">
        <v>450</v>
      </c>
      <c r="C60" s="716" t="s">
        <v>451</v>
      </c>
      <c r="D60" s="730" t="s">
        <v>47</v>
      </c>
      <c r="E60" s="23"/>
      <c r="F60" s="508">
        <v>1455063</v>
      </c>
      <c r="G60" s="502" t="s">
        <v>164</v>
      </c>
      <c r="H60" s="413">
        <v>2984276</v>
      </c>
      <c r="I60" s="502" t="s">
        <v>164</v>
      </c>
      <c r="J60" s="510">
        <v>2717137</v>
      </c>
      <c r="K60" s="502" t="s">
        <v>164</v>
      </c>
      <c r="L60" s="413">
        <v>4669461</v>
      </c>
      <c r="M60" s="502" t="s">
        <v>164</v>
      </c>
      <c r="N60" s="705">
        <f t="shared" si="5"/>
        <v>11825937</v>
      </c>
      <c r="O60" s="400" t="s">
        <v>164</v>
      </c>
      <c r="P60" s="262"/>
      <c r="Q60" s="23"/>
      <c r="R60" s="23"/>
      <c r="S60" s="12"/>
      <c r="T60" s="12"/>
      <c r="U60" s="12"/>
    </row>
    <row r="61" spans="1:21" s="1" customFormat="1">
      <c r="A61" s="728" t="s">
        <v>452</v>
      </c>
      <c r="B61" s="715" t="s">
        <v>453</v>
      </c>
      <c r="C61" s="716" t="s">
        <v>105</v>
      </c>
      <c r="D61" s="730" t="s">
        <v>47</v>
      </c>
      <c r="E61" s="23"/>
      <c r="F61" s="508">
        <v>16</v>
      </c>
      <c r="G61" s="502" t="s">
        <v>182</v>
      </c>
      <c r="H61" s="510">
        <v>15</v>
      </c>
      <c r="I61" s="502" t="s">
        <v>182</v>
      </c>
      <c r="J61" s="510">
        <v>5</v>
      </c>
      <c r="K61" s="502" t="s">
        <v>182</v>
      </c>
      <c r="L61" s="510">
        <v>10</v>
      </c>
      <c r="M61" s="502" t="s">
        <v>182</v>
      </c>
      <c r="N61" s="705">
        <f t="shared" si="5"/>
        <v>46</v>
      </c>
      <c r="O61" s="400" t="s">
        <v>182</v>
      </c>
      <c r="P61" s="262"/>
      <c r="Q61" s="23"/>
      <c r="R61" s="23"/>
      <c r="S61" s="12"/>
      <c r="T61" s="12"/>
      <c r="U61" s="12"/>
    </row>
    <row r="62" spans="1:21" s="1" customFormat="1">
      <c r="A62" s="728" t="s">
        <v>454</v>
      </c>
      <c r="B62" s="729" t="s">
        <v>455</v>
      </c>
      <c r="C62" s="716" t="s">
        <v>451</v>
      </c>
      <c r="D62" s="730" t="s">
        <v>47</v>
      </c>
      <c r="E62" s="23"/>
      <c r="F62" s="508">
        <v>103641</v>
      </c>
      <c r="G62" s="502" t="s">
        <v>164</v>
      </c>
      <c r="H62" s="413">
        <v>176684</v>
      </c>
      <c r="I62" s="502" t="s">
        <v>164</v>
      </c>
      <c r="J62" s="510">
        <v>25335</v>
      </c>
      <c r="K62" s="502" t="s">
        <v>164</v>
      </c>
      <c r="L62" s="413">
        <v>386712</v>
      </c>
      <c r="M62" s="502" t="s">
        <v>164</v>
      </c>
      <c r="N62" s="705">
        <f t="shared" si="5"/>
        <v>692372</v>
      </c>
      <c r="O62" s="400" t="s">
        <v>164</v>
      </c>
      <c r="P62" s="262"/>
      <c r="Q62" s="23"/>
      <c r="R62" s="23"/>
      <c r="S62" s="12"/>
      <c r="T62" s="12"/>
      <c r="U62" s="12"/>
    </row>
    <row r="63" spans="1:21" s="1" customFormat="1">
      <c r="A63" s="734" t="s">
        <v>456</v>
      </c>
      <c r="B63" s="729" t="s">
        <v>457</v>
      </c>
      <c r="C63" s="716" t="s">
        <v>105</v>
      </c>
      <c r="D63" s="730" t="s">
        <v>47</v>
      </c>
      <c r="E63" s="23"/>
      <c r="F63" s="508">
        <v>385</v>
      </c>
      <c r="G63" s="502" t="s">
        <v>182</v>
      </c>
      <c r="H63" s="510">
        <v>787</v>
      </c>
      <c r="I63" s="502" t="s">
        <v>182</v>
      </c>
      <c r="J63" s="510">
        <v>959</v>
      </c>
      <c r="K63" s="502" t="s">
        <v>182</v>
      </c>
      <c r="L63" s="510">
        <v>1045</v>
      </c>
      <c r="M63" s="502" t="s">
        <v>182</v>
      </c>
      <c r="N63" s="705">
        <f t="shared" si="5"/>
        <v>3176</v>
      </c>
      <c r="O63" s="412" t="s">
        <v>182</v>
      </c>
      <c r="P63" s="262"/>
      <c r="Q63" s="23"/>
      <c r="R63" s="23"/>
      <c r="S63" s="12"/>
      <c r="T63" s="12"/>
      <c r="U63" s="12"/>
    </row>
    <row r="64" spans="1:21" ht="13.5" thickBot="1">
      <c r="A64" s="735" t="s">
        <v>458</v>
      </c>
      <c r="B64" s="736" t="s">
        <v>123</v>
      </c>
      <c r="C64" s="737" t="s">
        <v>105</v>
      </c>
      <c r="D64" s="738" t="s">
        <v>47</v>
      </c>
      <c r="F64" s="409">
        <v>228</v>
      </c>
      <c r="G64" s="504" t="s">
        <v>182</v>
      </c>
      <c r="H64" s="410">
        <v>262</v>
      </c>
      <c r="I64" s="504" t="s">
        <v>182</v>
      </c>
      <c r="J64" s="410">
        <v>388</v>
      </c>
      <c r="K64" s="504" t="s">
        <v>182</v>
      </c>
      <c r="L64" s="410">
        <v>534</v>
      </c>
      <c r="M64" s="504" t="s">
        <v>182</v>
      </c>
      <c r="N64" s="1045">
        <f t="shared" si="5"/>
        <v>1412</v>
      </c>
      <c r="O64" s="411" t="s">
        <v>182</v>
      </c>
      <c r="P64" s="262"/>
      <c r="S64" s="12"/>
      <c r="T64" s="12"/>
      <c r="U64" s="12"/>
    </row>
    <row r="65" spans="1:18" s="12" customFormat="1" ht="13.5" thickBot="1">
      <c r="A65" s="41"/>
      <c r="B65" s="23"/>
      <c r="C65" s="2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62"/>
      <c r="Q65" s="23"/>
      <c r="R65" s="23"/>
    </row>
    <row r="66" spans="1:18" s="12" customFormat="1" ht="18.5" thickBot="1">
      <c r="A66" s="13"/>
      <c r="B66" s="281" t="s">
        <v>459</v>
      </c>
      <c r="C66" s="85" t="s">
        <v>21</v>
      </c>
      <c r="D66" s="9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62"/>
      <c r="Q66" s="23"/>
      <c r="R66" s="23"/>
    </row>
    <row r="67" spans="1:18" s="12" customFormat="1">
      <c r="A67" s="739" t="s">
        <v>460</v>
      </c>
      <c r="B67" s="678" t="s">
        <v>461</v>
      </c>
      <c r="C67" s="670" t="s">
        <v>105</v>
      </c>
      <c r="D67" s="671" t="s">
        <v>47</v>
      </c>
      <c r="E67" s="23"/>
      <c r="F67" s="507">
        <v>561</v>
      </c>
      <c r="G67" s="503" t="s">
        <v>157</v>
      </c>
      <c r="H67" s="512">
        <v>584</v>
      </c>
      <c r="I67" s="503" t="s">
        <v>157</v>
      </c>
      <c r="J67" s="512">
        <v>482</v>
      </c>
      <c r="K67" s="503" t="s">
        <v>157</v>
      </c>
      <c r="L67" s="512">
        <v>207</v>
      </c>
      <c r="M67" s="907" t="s">
        <v>157</v>
      </c>
      <c r="N67" s="1044">
        <f t="shared" ref="N67:N68" si="6">F67+H67+J67+L67</f>
        <v>1834</v>
      </c>
      <c r="O67" s="256" t="s">
        <v>157</v>
      </c>
      <c r="P67" s="262"/>
      <c r="Q67" s="23"/>
      <c r="R67" s="23"/>
    </row>
    <row r="68" spans="1:18" s="12" customFormat="1" ht="13.5" thickBot="1">
      <c r="A68" s="21" t="s">
        <v>462</v>
      </c>
      <c r="B68" s="71" t="s">
        <v>463</v>
      </c>
      <c r="C68" s="95" t="s">
        <v>464</v>
      </c>
      <c r="D68" s="673" t="s">
        <v>47</v>
      </c>
      <c r="E68" s="23"/>
      <c r="F68" s="515">
        <v>12358</v>
      </c>
      <c r="G68" s="506" t="s">
        <v>51</v>
      </c>
      <c r="H68" s="516">
        <v>44339</v>
      </c>
      <c r="I68" s="506" t="s">
        <v>51</v>
      </c>
      <c r="J68" s="516">
        <v>68038</v>
      </c>
      <c r="K68" s="506" t="s">
        <v>51</v>
      </c>
      <c r="L68" s="516">
        <v>91313</v>
      </c>
      <c r="M68" s="506" t="s">
        <v>51</v>
      </c>
      <c r="N68" s="1045">
        <f t="shared" si="6"/>
        <v>216048</v>
      </c>
      <c r="O68" s="411" t="s">
        <v>51</v>
      </c>
      <c r="P68" s="262"/>
      <c r="Q68" s="23"/>
      <c r="R68" s="23"/>
    </row>
    <row r="69" spans="1:18" s="12" customFormat="1" ht="13.5" thickBot="1">
      <c r="A69" s="96"/>
      <c r="B69" s="97"/>
      <c r="C69" s="96"/>
      <c r="D69" s="96"/>
      <c r="E69" s="23"/>
      <c r="P69" s="262"/>
      <c r="Q69" s="23"/>
      <c r="R69" s="23"/>
    </row>
    <row r="70" spans="1:18" s="12" customFormat="1" ht="18.5" thickBot="1">
      <c r="A70" s="582"/>
      <c r="B70" s="743" t="s">
        <v>465</v>
      </c>
      <c r="C70" s="1097" t="s">
        <v>21</v>
      </c>
      <c r="D70" s="1098"/>
      <c r="E70" s="23"/>
      <c r="F70" s="23"/>
      <c r="P70" s="262"/>
      <c r="Q70" s="23"/>
    </row>
    <row r="71" spans="1:18">
      <c r="A71" s="68" t="s">
        <v>466</v>
      </c>
      <c r="B71" s="744" t="s">
        <v>260</v>
      </c>
      <c r="C71" s="745" t="s">
        <v>150</v>
      </c>
      <c r="D71" s="1099" t="s">
        <v>47</v>
      </c>
      <c r="E71" s="12"/>
      <c r="F71" s="822">
        <v>1.929</v>
      </c>
      <c r="G71" s="823" t="s">
        <v>157</v>
      </c>
      <c r="H71" s="824">
        <v>3.9849999999999999</v>
      </c>
      <c r="I71" s="823" t="s">
        <v>157</v>
      </c>
      <c r="J71" s="824">
        <v>6.44</v>
      </c>
      <c r="K71" s="823" t="s">
        <v>157</v>
      </c>
      <c r="L71" s="824">
        <v>5.9660000000000002</v>
      </c>
      <c r="M71" s="823" t="s">
        <v>157</v>
      </c>
      <c r="N71" s="1044">
        <f t="shared" ref="N71:N75" si="7">F71+H71+J71+L71</f>
        <v>18.32</v>
      </c>
      <c r="O71" s="483" t="s">
        <v>157</v>
      </c>
      <c r="P71" s="262"/>
      <c r="Q71" s="41"/>
    </row>
    <row r="72" spans="1:18">
      <c r="A72" s="68" t="s">
        <v>467</v>
      </c>
      <c r="B72" s="722" t="s">
        <v>262</v>
      </c>
      <c r="C72" s="63" t="s">
        <v>150</v>
      </c>
      <c r="D72" s="730" t="s">
        <v>47</v>
      </c>
      <c r="E72" s="12"/>
      <c r="F72" s="484">
        <v>0.91100000000000003</v>
      </c>
      <c r="G72" s="825" t="s">
        <v>157</v>
      </c>
      <c r="H72" s="450">
        <v>1.75</v>
      </c>
      <c r="I72" s="825" t="s">
        <v>157</v>
      </c>
      <c r="J72" s="450">
        <v>2.0840000000000001</v>
      </c>
      <c r="K72" s="825" t="s">
        <v>157</v>
      </c>
      <c r="L72" s="450">
        <v>1.458</v>
      </c>
      <c r="M72" s="825" t="s">
        <v>157</v>
      </c>
      <c r="N72" s="705">
        <f t="shared" si="7"/>
        <v>6.2030000000000003</v>
      </c>
      <c r="O72" s="482" t="s">
        <v>157</v>
      </c>
      <c r="P72" s="262"/>
      <c r="Q72" s="41"/>
    </row>
    <row r="73" spans="1:18">
      <c r="A73" s="68" t="s">
        <v>468</v>
      </c>
      <c r="B73" s="722" t="s">
        <v>264</v>
      </c>
      <c r="C73" s="63" t="s">
        <v>150</v>
      </c>
      <c r="D73" s="730" t="s">
        <v>47</v>
      </c>
      <c r="E73" s="12"/>
      <c r="F73" s="826">
        <v>7.4790000000000001</v>
      </c>
      <c r="G73" s="827" t="s">
        <v>157</v>
      </c>
      <c r="H73" s="451">
        <v>13.967000000000001</v>
      </c>
      <c r="I73" s="827" t="s">
        <v>157</v>
      </c>
      <c r="J73" s="451">
        <v>17.66</v>
      </c>
      <c r="K73" s="827" t="s">
        <v>157</v>
      </c>
      <c r="L73" s="451">
        <v>14.507999999999999</v>
      </c>
      <c r="M73" s="827" t="s">
        <v>157</v>
      </c>
      <c r="N73" s="705">
        <f t="shared" si="7"/>
        <v>53.614000000000004</v>
      </c>
      <c r="O73" s="481" t="s">
        <v>157</v>
      </c>
      <c r="P73" s="262"/>
      <c r="Q73" s="41"/>
    </row>
    <row r="74" spans="1:18">
      <c r="A74" s="68" t="s">
        <v>469</v>
      </c>
      <c r="B74" s="723" t="s">
        <v>266</v>
      </c>
      <c r="C74" s="63" t="s">
        <v>150</v>
      </c>
      <c r="D74" s="730" t="s">
        <v>47</v>
      </c>
      <c r="E74" s="12"/>
      <c r="F74" s="826">
        <v>1.3280000000000001</v>
      </c>
      <c r="G74" s="827" t="s">
        <v>157</v>
      </c>
      <c r="H74" s="451">
        <v>2.4220000000000002</v>
      </c>
      <c r="I74" s="827" t="s">
        <v>157</v>
      </c>
      <c r="J74" s="451">
        <v>3.0579999999999998</v>
      </c>
      <c r="K74" s="827" t="s">
        <v>157</v>
      </c>
      <c r="L74" s="451">
        <v>3.13</v>
      </c>
      <c r="M74" s="827" t="s">
        <v>157</v>
      </c>
      <c r="N74" s="705">
        <f t="shared" si="7"/>
        <v>9.9379999999999988</v>
      </c>
      <c r="O74" s="481" t="s">
        <v>157</v>
      </c>
      <c r="P74" s="262"/>
      <c r="Q74" s="41"/>
    </row>
    <row r="75" spans="1:18" ht="13.5" thickBot="1">
      <c r="A75" s="1104" t="s">
        <v>470</v>
      </c>
      <c r="B75" s="1102" t="s">
        <v>268</v>
      </c>
      <c r="C75" s="1105" t="s">
        <v>150</v>
      </c>
      <c r="D75" s="1103" t="s">
        <v>160</v>
      </c>
      <c r="E75" s="12"/>
      <c r="F75" s="1046">
        <f>F73+F74</f>
        <v>8.8070000000000004</v>
      </c>
      <c r="G75" s="828" t="s">
        <v>157</v>
      </c>
      <c r="H75" s="908">
        <f>H73+H74</f>
        <v>16.388999999999999</v>
      </c>
      <c r="I75" s="828" t="s">
        <v>157</v>
      </c>
      <c r="J75" s="908">
        <f>J73+J74</f>
        <v>20.718</v>
      </c>
      <c r="K75" s="828" t="s">
        <v>157</v>
      </c>
      <c r="L75" s="908">
        <f>L73+L74</f>
        <v>17.637999999999998</v>
      </c>
      <c r="M75" s="828" t="s">
        <v>157</v>
      </c>
      <c r="N75" s="1045">
        <f t="shared" si="7"/>
        <v>63.552</v>
      </c>
      <c r="O75" s="289" t="s">
        <v>157</v>
      </c>
      <c r="P75" s="262"/>
      <c r="Q75" s="41"/>
    </row>
    <row r="76" spans="1:18">
      <c r="A76" s="41"/>
    </row>
    <row r="77" spans="1:18" ht="13.5" thickBot="1">
      <c r="A77" s="41"/>
    </row>
    <row r="78" spans="1:18">
      <c r="A78" s="269"/>
      <c r="B78" s="270"/>
      <c r="C78" s="271"/>
      <c r="D78" s="272"/>
    </row>
    <row r="79" spans="1:18">
      <c r="A79" s="518" t="s">
        <v>143</v>
      </c>
      <c r="B79" s="519"/>
      <c r="C79" s="520"/>
      <c r="D79" s="273"/>
    </row>
    <row r="80" spans="1:18">
      <c r="A80" s="274"/>
      <c r="B80" s="519"/>
      <c r="C80" s="275"/>
      <c r="D80" s="273"/>
    </row>
    <row r="81" spans="1:4">
      <c r="A81" s="518" t="s">
        <v>144</v>
      </c>
      <c r="B81" s="519"/>
      <c r="C81" s="520"/>
      <c r="D81" s="273"/>
    </row>
    <row r="82" spans="1:4">
      <c r="A82" s="274"/>
      <c r="B82" s="519"/>
      <c r="C82"/>
      <c r="D82" s="273"/>
    </row>
    <row r="83" spans="1:4">
      <c r="A83" s="518" t="s">
        <v>683</v>
      </c>
      <c r="B83" s="519"/>
      <c r="C83" s="520" t="s">
        <v>684</v>
      </c>
      <c r="D83" s="276"/>
    </row>
    <row r="84" spans="1:4" ht="13.5" thickBot="1">
      <c r="A84" s="277"/>
      <c r="B84" s="278"/>
      <c r="C84" s="279"/>
      <c r="D84" s="280"/>
    </row>
    <row r="85" spans="1:4">
      <c r="A85" s="41"/>
      <c r="B85" s="76"/>
      <c r="C85" s="25"/>
      <c r="D85" s="25"/>
    </row>
    <row r="86" spans="1:4">
      <c r="A86" s="41"/>
      <c r="B86" s="76"/>
      <c r="C86" s="25"/>
      <c r="D86" s="25"/>
    </row>
    <row r="87" spans="1:4">
      <c r="A87" s="41"/>
    </row>
    <row r="88" spans="1:4">
      <c r="A88" s="41"/>
    </row>
    <row r="89" spans="1:4">
      <c r="A89" s="41"/>
    </row>
    <row r="90" spans="1:4">
      <c r="A90" s="41"/>
    </row>
    <row r="91" spans="1:4">
      <c r="A91" s="41"/>
    </row>
    <row r="92" spans="1:4">
      <c r="A92" s="41"/>
    </row>
    <row r="93" spans="1:4">
      <c r="A93" s="41"/>
    </row>
    <row r="94" spans="1:4">
      <c r="A94" s="41"/>
    </row>
    <row r="95" spans="1:4">
      <c r="A95" s="41"/>
    </row>
    <row r="96" spans="1:4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</sheetData>
  <mergeCells count="15">
    <mergeCell ref="F15:G15"/>
    <mergeCell ref="H15:I15"/>
    <mergeCell ref="J15:K15"/>
    <mergeCell ref="L15:M15"/>
    <mergeCell ref="F11:G11"/>
    <mergeCell ref="H11:I11"/>
    <mergeCell ref="J11:K11"/>
    <mergeCell ref="L11:M11"/>
    <mergeCell ref="N11:O11"/>
    <mergeCell ref="N9:O9"/>
    <mergeCell ref="F9:G9"/>
    <mergeCell ref="H9:I9"/>
    <mergeCell ref="J9:K9"/>
    <mergeCell ref="L9:M9"/>
    <mergeCell ref="F10:O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6" orientation="landscape" r:id="rId1"/>
  <headerFooter alignWithMargins="0">
    <oddFooter>&amp;L&amp;1#&amp;"Arial"&amp;11&amp;K000000SW Internal Commercial</oddFooter>
  </headerFooter>
  <ignoredErrors>
    <ignoredError sqref="C16:C1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255"/>
  <sheetViews>
    <sheetView zoomScaleNormal="100" workbookViewId="0">
      <selection sqref="A1:XFD1048576"/>
    </sheetView>
  </sheetViews>
  <sheetFormatPr defaultColWidth="9.26953125" defaultRowHeight="13"/>
  <cols>
    <col min="1" max="1" width="12.7265625" style="23" customWidth="1"/>
    <col min="2" max="2" width="54" style="23" customWidth="1"/>
    <col min="3" max="3" width="11.453125" style="23" customWidth="1"/>
    <col min="4" max="4" width="6.54296875" style="23" customWidth="1"/>
    <col min="5" max="5" width="1.7265625" style="23" customWidth="1"/>
    <col min="6" max="6" width="14.54296875" style="23" bestFit="1" customWidth="1"/>
    <col min="7" max="7" width="6.6328125" style="23" customWidth="1"/>
    <col min="8" max="8" width="12.7265625" style="23" customWidth="1"/>
    <col min="9" max="9" width="6.6328125" style="23" customWidth="1"/>
    <col min="10" max="10" width="12.7265625" style="23" customWidth="1"/>
    <col min="11" max="11" width="6.6328125" style="23" customWidth="1"/>
    <col min="12" max="12" width="12.7265625" style="23" customWidth="1"/>
    <col min="13" max="13" width="6.6328125" style="23" customWidth="1"/>
    <col min="14" max="14" width="12.7265625" style="23" customWidth="1"/>
    <col min="15" max="15" width="6.6328125" style="23" customWidth="1"/>
    <col min="16" max="16" width="12.7265625" style="23" customWidth="1"/>
    <col min="17" max="17" width="6.6328125" style="23" customWidth="1"/>
    <col min="18" max="18" width="12.7265625" style="23" customWidth="1"/>
    <col min="19" max="19" width="6.6328125" style="23" customWidth="1"/>
    <col min="20" max="20" width="13.54296875" style="23" customWidth="1"/>
    <col min="21" max="21" width="6.6328125" style="23" customWidth="1"/>
    <col min="22" max="22" width="12.7265625" style="23" customWidth="1"/>
    <col min="23" max="23" width="6.6328125" style="23" customWidth="1"/>
    <col min="24" max="24" width="12.26953125" style="23" customWidth="1"/>
    <col min="25" max="25" width="6.6328125" style="23" customWidth="1"/>
    <col min="26" max="26" width="12.7265625" style="23" customWidth="1"/>
    <col min="27" max="27" width="6.6328125" style="23" customWidth="1"/>
    <col min="28" max="28" width="13.7265625" style="23" customWidth="1"/>
    <col min="29" max="29" width="6.6328125" style="23" customWidth="1"/>
    <col min="30" max="30" width="9.26953125" style="258" customWidth="1"/>
    <col min="31" max="34" width="9.26953125" style="23" customWidth="1"/>
    <col min="35" max="16384" width="9.26953125" style="23"/>
  </cols>
  <sheetData>
    <row r="1" spans="1:51" s="36" customFormat="1" ht="20">
      <c r="A1" s="34" t="s">
        <v>0</v>
      </c>
      <c r="B1" s="35"/>
      <c r="AD1" s="257"/>
    </row>
    <row r="2" spans="1:51" s="36" customFormat="1" ht="20">
      <c r="A2" s="268"/>
      <c r="B2" s="282"/>
      <c r="AD2" s="257"/>
    </row>
    <row r="3" spans="1:51" s="36" customFormat="1" ht="35" customHeight="1">
      <c r="A3" s="34" t="s">
        <v>1</v>
      </c>
      <c r="B3" s="35"/>
      <c r="AD3" s="257"/>
    </row>
    <row r="4" spans="1:51" s="36" customFormat="1" ht="20">
      <c r="A4" s="34"/>
      <c r="B4" s="35"/>
      <c r="AD4" s="257"/>
    </row>
    <row r="5" spans="1:51" s="12" customFormat="1" ht="16" customHeight="1" thickBot="1">
      <c r="A5" s="56"/>
      <c r="B5" s="39"/>
      <c r="N5" s="36"/>
      <c r="O5" s="36"/>
      <c r="P5" s="36"/>
      <c r="Q5" s="36"/>
      <c r="R5" s="36"/>
      <c r="S5" s="36"/>
      <c r="AD5" s="258"/>
    </row>
    <row r="6" spans="1:51" ht="20">
      <c r="A6" s="844" t="s">
        <v>2</v>
      </c>
      <c r="B6" s="46"/>
      <c r="C6" s="29"/>
      <c r="D6" s="29"/>
      <c r="E6" s="29"/>
      <c r="F6" s="29"/>
      <c r="G6" s="30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I6" s="12"/>
      <c r="AJ6" s="12"/>
      <c r="AK6" s="12"/>
      <c r="AL6" s="12"/>
      <c r="AM6" s="12"/>
      <c r="AN6" s="12"/>
      <c r="AO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0.5" thickBot="1">
      <c r="A7" s="845" t="s">
        <v>471</v>
      </c>
      <c r="B7" s="31"/>
      <c r="C7" s="32"/>
      <c r="D7" s="32"/>
      <c r="E7" s="32"/>
      <c r="F7" s="32"/>
      <c r="G7" s="3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I7" s="12"/>
      <c r="AJ7" s="12"/>
      <c r="AK7" s="12"/>
      <c r="AL7" s="12"/>
      <c r="AM7" s="12"/>
      <c r="AN7" s="12"/>
      <c r="AO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>
      <c r="AI8" s="12"/>
    </row>
    <row r="9" spans="1:51" ht="13.5" thickBot="1">
      <c r="F9" s="1239">
        <v>10</v>
      </c>
      <c r="G9" s="1240"/>
      <c r="H9" s="1239">
        <v>20</v>
      </c>
      <c r="I9" s="1240"/>
      <c r="J9" s="1239">
        <v>30</v>
      </c>
      <c r="K9" s="1240"/>
      <c r="L9" s="1239">
        <v>40</v>
      </c>
      <c r="M9" s="1240"/>
      <c r="N9" s="1239">
        <v>50</v>
      </c>
      <c r="O9" s="1240"/>
      <c r="P9" s="1239">
        <v>60</v>
      </c>
      <c r="Q9" s="1240"/>
      <c r="R9" s="1239">
        <v>70</v>
      </c>
      <c r="S9" s="1240"/>
      <c r="T9" s="1239">
        <v>80</v>
      </c>
      <c r="U9" s="1240"/>
      <c r="V9" s="1239">
        <v>90</v>
      </c>
      <c r="W9" s="1240"/>
      <c r="X9" s="1239">
        <v>100</v>
      </c>
      <c r="Y9" s="1240"/>
      <c r="Z9" s="1239">
        <v>110</v>
      </c>
      <c r="AA9" s="1240"/>
      <c r="AB9" s="1239">
        <v>199</v>
      </c>
      <c r="AC9" s="1240"/>
      <c r="AI9" s="12"/>
    </row>
    <row r="10" spans="1:51" s="1" customFormat="1" ht="17.5" customHeight="1">
      <c r="A10" s="522" t="s">
        <v>4</v>
      </c>
      <c r="B10" s="523" t="s">
        <v>5</v>
      </c>
      <c r="C10" s="7" t="s">
        <v>6</v>
      </c>
      <c r="D10" s="8" t="s">
        <v>7</v>
      </c>
      <c r="E10" s="12"/>
      <c r="F10" s="1263" t="s">
        <v>472</v>
      </c>
      <c r="G10" s="1264"/>
      <c r="H10" s="1264"/>
      <c r="I10" s="1264"/>
      <c r="J10" s="1264"/>
      <c r="K10" s="1264"/>
      <c r="L10" s="1264"/>
      <c r="M10" s="1264"/>
      <c r="N10" s="1264"/>
      <c r="O10" s="1264"/>
      <c r="P10" s="1264"/>
      <c r="Q10" s="1264"/>
      <c r="R10" s="1264"/>
      <c r="S10" s="1264"/>
      <c r="T10" s="1264"/>
      <c r="U10" s="1264"/>
      <c r="V10" s="1264"/>
      <c r="W10" s="1264"/>
      <c r="X10" s="1264"/>
      <c r="Y10" s="1264"/>
      <c r="Z10" s="1264"/>
      <c r="AA10" s="1265"/>
      <c r="AB10" s="1139" t="s">
        <v>17</v>
      </c>
      <c r="AC10" s="1066"/>
      <c r="AD10" s="258"/>
      <c r="AE10" s="23"/>
      <c r="AF10" s="23"/>
      <c r="AG10" s="23"/>
      <c r="AH10" s="23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" customFormat="1" ht="15.5">
      <c r="A11" s="524" t="s">
        <v>18</v>
      </c>
      <c r="B11" s="525"/>
      <c r="C11" s="526"/>
      <c r="D11" s="527" t="s">
        <v>19</v>
      </c>
      <c r="E11" s="12"/>
      <c r="F11" s="1261"/>
      <c r="G11" s="1262"/>
      <c r="H11" s="1266"/>
      <c r="I11" s="1262"/>
      <c r="J11" s="1266"/>
      <c r="K11" s="1262"/>
      <c r="L11" s="1266"/>
      <c r="M11" s="1262"/>
      <c r="N11" s="1112"/>
      <c r="O11" s="1110"/>
      <c r="P11" s="1110"/>
      <c r="Q11" s="1110"/>
      <c r="R11" s="1110"/>
      <c r="S11" s="1110"/>
      <c r="T11" s="1110"/>
      <c r="U11" s="1111"/>
      <c r="V11" s="1112"/>
      <c r="W11" s="1110"/>
      <c r="X11" s="1110"/>
      <c r="Y11" s="1110"/>
      <c r="Z11" s="1110"/>
      <c r="AA11" s="1111"/>
      <c r="AB11" s="1259"/>
      <c r="AC11" s="1260"/>
      <c r="AD11" s="258"/>
      <c r="AE11" s="23"/>
      <c r="AF11" s="23"/>
      <c r="AG11" s="23"/>
      <c r="AH11" s="23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" customFormat="1" ht="31.5" customHeight="1" thickBot="1">
      <c r="A12" s="530"/>
      <c r="B12" s="4"/>
      <c r="C12" s="5"/>
      <c r="D12" s="6"/>
      <c r="E12" s="12"/>
      <c r="F12" s="1113" t="s">
        <v>475</v>
      </c>
      <c r="G12" s="1114" t="s">
        <v>20</v>
      </c>
      <c r="H12" s="1115" t="s">
        <v>84</v>
      </c>
      <c r="I12" s="1114" t="s">
        <v>20</v>
      </c>
      <c r="J12" s="1120" t="s">
        <v>473</v>
      </c>
      <c r="K12" s="1116" t="s">
        <v>20</v>
      </c>
      <c r="L12" s="1120" t="s">
        <v>474</v>
      </c>
      <c r="M12" s="1116" t="s">
        <v>20</v>
      </c>
      <c r="N12" s="1117" t="s">
        <v>90</v>
      </c>
      <c r="O12" s="1116" t="s">
        <v>20</v>
      </c>
      <c r="P12" s="1118" t="s">
        <v>92</v>
      </c>
      <c r="Q12" s="1116" t="s">
        <v>20</v>
      </c>
      <c r="R12" s="1118" t="s">
        <v>94</v>
      </c>
      <c r="S12" s="1116" t="s">
        <v>20</v>
      </c>
      <c r="T12" s="1119" t="s">
        <v>96</v>
      </c>
      <c r="U12" s="1114" t="s">
        <v>20</v>
      </c>
      <c r="V12" s="1120" t="s">
        <v>476</v>
      </c>
      <c r="W12" s="1116" t="s">
        <v>20</v>
      </c>
      <c r="X12" s="1122" t="s">
        <v>477</v>
      </c>
      <c r="Y12" s="1116" t="s">
        <v>20</v>
      </c>
      <c r="Z12" s="1123" t="s">
        <v>478</v>
      </c>
      <c r="AA12" s="1114" t="s">
        <v>20</v>
      </c>
      <c r="AB12" s="1120"/>
      <c r="AC12" s="1121" t="s">
        <v>20</v>
      </c>
      <c r="AD12" s="258"/>
      <c r="AE12" s="246"/>
      <c r="AF12" s="23"/>
      <c r="AG12" s="23"/>
      <c r="AH12" s="23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" customFormat="1" ht="7.15" customHeight="1" thickBot="1">
      <c r="A13" s="12"/>
      <c r="B13" s="53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258"/>
      <c r="AE13" s="23"/>
      <c r="AF13" s="23"/>
      <c r="AG13" s="23"/>
      <c r="AH13" s="23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" customFormat="1" ht="18.5" thickBot="1">
      <c r="A14" s="544"/>
      <c r="B14" s="707" t="s">
        <v>479</v>
      </c>
      <c r="C14" s="708" t="s">
        <v>21</v>
      </c>
      <c r="D14" s="1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261"/>
      <c r="AE14" s="23"/>
      <c r="AF14" s="23"/>
      <c r="AG14" s="23"/>
      <c r="AH14" s="23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" customFormat="1">
      <c r="A15" s="552" t="s">
        <v>480</v>
      </c>
      <c r="B15" s="709" t="s">
        <v>481</v>
      </c>
      <c r="C15" s="547" t="s">
        <v>105</v>
      </c>
      <c r="D15" s="710" t="s">
        <v>47</v>
      </c>
      <c r="E15" s="12" t="s">
        <v>21</v>
      </c>
      <c r="F15" s="507">
        <v>973</v>
      </c>
      <c r="G15" s="501" t="s">
        <v>51</v>
      </c>
      <c r="H15" s="507">
        <v>3</v>
      </c>
      <c r="I15" s="501" t="s">
        <v>51</v>
      </c>
      <c r="J15" s="507">
        <v>9</v>
      </c>
      <c r="K15" s="907" t="s">
        <v>51</v>
      </c>
      <c r="L15" s="1124">
        <v>103</v>
      </c>
      <c r="M15" s="501" t="s">
        <v>51</v>
      </c>
      <c r="N15" s="491">
        <v>8</v>
      </c>
      <c r="O15" s="488" t="s">
        <v>51</v>
      </c>
      <c r="P15" s="493">
        <v>2</v>
      </c>
      <c r="Q15" s="488" t="s">
        <v>51</v>
      </c>
      <c r="R15" s="493">
        <v>9</v>
      </c>
      <c r="S15" s="488" t="s">
        <v>51</v>
      </c>
      <c r="T15" s="493">
        <v>1</v>
      </c>
      <c r="U15" s="485" t="s">
        <v>51</v>
      </c>
      <c r="V15" s="507">
        <v>0</v>
      </c>
      <c r="W15" s="488" t="s">
        <v>482</v>
      </c>
      <c r="X15" s="493">
        <v>0</v>
      </c>
      <c r="Y15" s="488" t="s">
        <v>482</v>
      </c>
      <c r="Z15" s="493">
        <v>6</v>
      </c>
      <c r="AA15" s="486" t="s">
        <v>51</v>
      </c>
      <c r="AB15" s="1173">
        <f>F15+H15+J15+L15+N15+P15+R15+T15+V15+X15+Z15</f>
        <v>1114</v>
      </c>
      <c r="AC15" s="910" t="s">
        <v>51</v>
      </c>
      <c r="AD15" s="263"/>
      <c r="AE15" s="41"/>
      <c r="AF15" s="23"/>
      <c r="AG15" s="23"/>
      <c r="AH15" s="23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" customFormat="1">
      <c r="A16" s="552" t="s">
        <v>483</v>
      </c>
      <c r="B16" s="744" t="s">
        <v>484</v>
      </c>
      <c r="C16" s="537" t="s">
        <v>105</v>
      </c>
      <c r="D16" s="746" t="s">
        <v>47</v>
      </c>
      <c r="E16" s="12"/>
      <c r="F16" s="865">
        <v>106</v>
      </c>
      <c r="G16" s="293" t="s">
        <v>51</v>
      </c>
      <c r="H16" s="865">
        <v>8</v>
      </c>
      <c r="I16" s="293" t="s">
        <v>51</v>
      </c>
      <c r="J16" s="865">
        <v>18</v>
      </c>
      <c r="K16" s="1131" t="s">
        <v>51</v>
      </c>
      <c r="L16" s="1125">
        <v>44</v>
      </c>
      <c r="M16" s="293" t="s">
        <v>51</v>
      </c>
      <c r="N16" s="492">
        <v>4</v>
      </c>
      <c r="O16" s="489" t="s">
        <v>51</v>
      </c>
      <c r="P16" s="509">
        <v>3</v>
      </c>
      <c r="Q16" s="489" t="s">
        <v>51</v>
      </c>
      <c r="R16" s="509">
        <v>11</v>
      </c>
      <c r="S16" s="489" t="s">
        <v>51</v>
      </c>
      <c r="T16" s="509">
        <v>3</v>
      </c>
      <c r="U16" s="490" t="s">
        <v>51</v>
      </c>
      <c r="V16" s="865">
        <v>0</v>
      </c>
      <c r="W16" s="489" t="s">
        <v>482</v>
      </c>
      <c r="X16" s="509">
        <v>0</v>
      </c>
      <c r="Y16" s="489" t="s">
        <v>482</v>
      </c>
      <c r="Z16" s="509">
        <v>0</v>
      </c>
      <c r="AA16" s="487" t="s">
        <v>482</v>
      </c>
      <c r="AB16" s="1171">
        <f>F16+H16+J16+L16+N16+P16+R16+T16+V16+X16+Z16</f>
        <v>197</v>
      </c>
      <c r="AC16" s="911" t="s">
        <v>51</v>
      </c>
      <c r="AD16" s="263"/>
      <c r="AE16" s="41"/>
      <c r="AF16" s="23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32" s="1" customFormat="1">
      <c r="A17" s="552" t="s">
        <v>485</v>
      </c>
      <c r="B17" s="747" t="s">
        <v>486</v>
      </c>
      <c r="C17" s="554" t="s">
        <v>105</v>
      </c>
      <c r="D17" s="748" t="s">
        <v>47</v>
      </c>
      <c r="E17" s="12"/>
      <c r="F17" s="508">
        <v>65</v>
      </c>
      <c r="G17" s="400" t="s">
        <v>51</v>
      </c>
      <c r="H17" s="508">
        <v>7</v>
      </c>
      <c r="I17" s="400" t="s">
        <v>51</v>
      </c>
      <c r="J17" s="508">
        <v>24</v>
      </c>
      <c r="K17" s="1132" t="s">
        <v>51</v>
      </c>
      <c r="L17" s="1126">
        <v>43</v>
      </c>
      <c r="M17" s="400" t="s">
        <v>51</v>
      </c>
      <c r="N17" s="499">
        <v>2</v>
      </c>
      <c r="O17" s="502" t="s">
        <v>51</v>
      </c>
      <c r="P17" s="510">
        <v>3</v>
      </c>
      <c r="Q17" s="502" t="s">
        <v>51</v>
      </c>
      <c r="R17" s="510">
        <v>8</v>
      </c>
      <c r="S17" s="502" t="s">
        <v>51</v>
      </c>
      <c r="T17" s="510">
        <v>2</v>
      </c>
      <c r="U17" s="495" t="s">
        <v>51</v>
      </c>
      <c r="V17" s="508">
        <v>0</v>
      </c>
      <c r="W17" s="489" t="s">
        <v>482</v>
      </c>
      <c r="X17" s="510">
        <v>0</v>
      </c>
      <c r="Y17" s="502" t="s">
        <v>482</v>
      </c>
      <c r="Z17" s="510">
        <v>0</v>
      </c>
      <c r="AA17" s="496" t="s">
        <v>482</v>
      </c>
      <c r="AB17" s="1171">
        <f t="shared" ref="AB17:AB24" si="0">F17+H17+J17+L17+N17+P17+R17+T17+V17+X17+Z17</f>
        <v>154</v>
      </c>
      <c r="AC17" s="912" t="s">
        <v>51</v>
      </c>
      <c r="AD17" s="263"/>
      <c r="AE17" s="41"/>
      <c r="AF17" s="23"/>
    </row>
    <row r="18" spans="1:32" s="1" customFormat="1">
      <c r="A18" s="552" t="s">
        <v>487</v>
      </c>
      <c r="B18" s="747" t="s">
        <v>488</v>
      </c>
      <c r="C18" s="554" t="s">
        <v>105</v>
      </c>
      <c r="D18" s="748" t="s">
        <v>47</v>
      </c>
      <c r="E18" s="12"/>
      <c r="F18" s="508">
        <v>33</v>
      </c>
      <c r="G18" s="400" t="s">
        <v>51</v>
      </c>
      <c r="H18" s="508">
        <v>13</v>
      </c>
      <c r="I18" s="400" t="s">
        <v>51</v>
      </c>
      <c r="J18" s="508">
        <v>39</v>
      </c>
      <c r="K18" s="1132" t="s">
        <v>51</v>
      </c>
      <c r="L18" s="1126">
        <v>65</v>
      </c>
      <c r="M18" s="400" t="s">
        <v>51</v>
      </c>
      <c r="N18" s="499">
        <v>7</v>
      </c>
      <c r="O18" s="502" t="s">
        <v>51</v>
      </c>
      <c r="P18" s="510">
        <v>4</v>
      </c>
      <c r="Q18" s="502" t="s">
        <v>51</v>
      </c>
      <c r="R18" s="510">
        <v>18</v>
      </c>
      <c r="S18" s="502" t="s">
        <v>51</v>
      </c>
      <c r="T18" s="510">
        <v>5</v>
      </c>
      <c r="U18" s="495" t="s">
        <v>51</v>
      </c>
      <c r="V18" s="508">
        <v>0</v>
      </c>
      <c r="W18" s="489" t="s">
        <v>482</v>
      </c>
      <c r="X18" s="510">
        <v>3</v>
      </c>
      <c r="Y18" s="502" t="s">
        <v>51</v>
      </c>
      <c r="Z18" s="510">
        <v>0</v>
      </c>
      <c r="AA18" s="496" t="s">
        <v>482</v>
      </c>
      <c r="AB18" s="1171">
        <f t="shared" si="0"/>
        <v>187</v>
      </c>
      <c r="AC18" s="912" t="s">
        <v>51</v>
      </c>
      <c r="AD18" s="263"/>
      <c r="AE18" s="41"/>
      <c r="AF18" s="23"/>
    </row>
    <row r="19" spans="1:32" s="1" customFormat="1">
      <c r="A19" s="552" t="s">
        <v>489</v>
      </c>
      <c r="B19" s="747" t="s">
        <v>490</v>
      </c>
      <c r="C19" s="554" t="s">
        <v>105</v>
      </c>
      <c r="D19" s="748" t="s">
        <v>47</v>
      </c>
      <c r="E19" s="12"/>
      <c r="F19" s="508">
        <v>0</v>
      </c>
      <c r="G19" s="400" t="s">
        <v>482</v>
      </c>
      <c r="H19" s="508">
        <v>7</v>
      </c>
      <c r="I19" s="400" t="s">
        <v>51</v>
      </c>
      <c r="J19" s="508">
        <v>45</v>
      </c>
      <c r="K19" s="1132" t="s">
        <v>51</v>
      </c>
      <c r="L19" s="1126">
        <v>38</v>
      </c>
      <c r="M19" s="400" t="s">
        <v>51</v>
      </c>
      <c r="N19" s="499">
        <v>9</v>
      </c>
      <c r="O19" s="502" t="s">
        <v>51</v>
      </c>
      <c r="P19" s="510">
        <v>3</v>
      </c>
      <c r="Q19" s="502" t="s">
        <v>51</v>
      </c>
      <c r="R19" s="510">
        <v>10</v>
      </c>
      <c r="S19" s="502" t="s">
        <v>51</v>
      </c>
      <c r="T19" s="510">
        <v>2</v>
      </c>
      <c r="U19" s="495" t="s">
        <v>51</v>
      </c>
      <c r="V19" s="508">
        <v>8</v>
      </c>
      <c r="W19" s="502" t="s">
        <v>51</v>
      </c>
      <c r="X19" s="510">
        <v>0</v>
      </c>
      <c r="Y19" s="502" t="s">
        <v>482</v>
      </c>
      <c r="Z19" s="510">
        <v>0</v>
      </c>
      <c r="AA19" s="496" t="s">
        <v>482</v>
      </c>
      <c r="AB19" s="1171">
        <f t="shared" si="0"/>
        <v>122</v>
      </c>
      <c r="AC19" s="912" t="s">
        <v>51</v>
      </c>
      <c r="AD19" s="263"/>
      <c r="AE19" s="41"/>
      <c r="AF19" s="23"/>
    </row>
    <row r="20" spans="1:32" s="1" customFormat="1">
      <c r="A20" s="552" t="s">
        <v>491</v>
      </c>
      <c r="B20" s="747" t="s">
        <v>492</v>
      </c>
      <c r="C20" s="554" t="s">
        <v>105</v>
      </c>
      <c r="D20" s="748" t="s">
        <v>47</v>
      </c>
      <c r="E20" s="12"/>
      <c r="F20" s="397">
        <v>0</v>
      </c>
      <c r="G20" s="402" t="s">
        <v>482</v>
      </c>
      <c r="H20" s="397">
        <v>1</v>
      </c>
      <c r="I20" s="402" t="s">
        <v>51</v>
      </c>
      <c r="J20" s="397">
        <v>23</v>
      </c>
      <c r="K20" s="1133" t="s">
        <v>51</v>
      </c>
      <c r="L20" s="1127">
        <v>3</v>
      </c>
      <c r="M20" s="402" t="s">
        <v>51</v>
      </c>
      <c r="N20" s="858">
        <v>5</v>
      </c>
      <c r="O20" s="505" t="s">
        <v>51</v>
      </c>
      <c r="P20" s="513">
        <v>4</v>
      </c>
      <c r="Q20" s="505" t="s">
        <v>51</v>
      </c>
      <c r="R20" s="513">
        <v>2</v>
      </c>
      <c r="S20" s="505" t="s">
        <v>51</v>
      </c>
      <c r="T20" s="513">
        <v>1</v>
      </c>
      <c r="U20" s="292" t="s">
        <v>51</v>
      </c>
      <c r="V20" s="397">
        <v>0</v>
      </c>
      <c r="W20" s="505" t="s">
        <v>482</v>
      </c>
      <c r="X20" s="513">
        <v>0</v>
      </c>
      <c r="Y20" s="505" t="s">
        <v>482</v>
      </c>
      <c r="Z20" s="513">
        <v>0</v>
      </c>
      <c r="AA20" s="461" t="s">
        <v>482</v>
      </c>
      <c r="AB20" s="1174">
        <f t="shared" si="0"/>
        <v>39</v>
      </c>
      <c r="AC20" s="913" t="s">
        <v>51</v>
      </c>
      <c r="AD20" s="263"/>
      <c r="AE20" s="41"/>
      <c r="AF20" s="23"/>
    </row>
    <row r="21" spans="1:32" s="1" customFormat="1">
      <c r="A21" s="749" t="s">
        <v>493</v>
      </c>
      <c r="B21" s="750" t="s">
        <v>494</v>
      </c>
      <c r="C21" s="751" t="s">
        <v>105</v>
      </c>
      <c r="D21" s="752" t="s">
        <v>47</v>
      </c>
      <c r="E21" s="12"/>
      <c r="F21" s="404">
        <v>0</v>
      </c>
      <c r="G21" s="399" t="s">
        <v>482</v>
      </c>
      <c r="H21" s="404">
        <v>0</v>
      </c>
      <c r="I21" s="399" t="s">
        <v>482</v>
      </c>
      <c r="J21" s="404">
        <v>18</v>
      </c>
      <c r="K21" s="401" t="s">
        <v>51</v>
      </c>
      <c r="L21" s="1128">
        <v>1</v>
      </c>
      <c r="M21" s="399" t="s">
        <v>51</v>
      </c>
      <c r="N21" s="406">
        <v>1</v>
      </c>
      <c r="O21" s="401" t="s">
        <v>51</v>
      </c>
      <c r="P21" s="406">
        <v>0</v>
      </c>
      <c r="Q21" s="401" t="s">
        <v>482</v>
      </c>
      <c r="R21" s="406">
        <v>1</v>
      </c>
      <c r="S21" s="401" t="s">
        <v>51</v>
      </c>
      <c r="T21" s="406">
        <v>0</v>
      </c>
      <c r="U21" s="401" t="s">
        <v>482</v>
      </c>
      <c r="V21" s="404">
        <v>0</v>
      </c>
      <c r="W21" s="401" t="s">
        <v>482</v>
      </c>
      <c r="X21" s="406">
        <v>0</v>
      </c>
      <c r="Y21" s="401" t="s">
        <v>482</v>
      </c>
      <c r="Z21" s="406">
        <v>0</v>
      </c>
      <c r="AA21" s="868" t="s">
        <v>482</v>
      </c>
      <c r="AB21" s="866">
        <f t="shared" si="0"/>
        <v>21</v>
      </c>
      <c r="AC21" s="914" t="s">
        <v>51</v>
      </c>
      <c r="AD21" s="263"/>
      <c r="AE21" s="41"/>
      <c r="AF21" s="23"/>
    </row>
    <row r="22" spans="1:32" s="1" customFormat="1">
      <c r="A22" s="552" t="s">
        <v>495</v>
      </c>
      <c r="B22" s="747" t="s">
        <v>496</v>
      </c>
      <c r="C22" s="554" t="s">
        <v>105</v>
      </c>
      <c r="D22" s="748" t="s">
        <v>160</v>
      </c>
      <c r="E22" s="12"/>
      <c r="F22" s="866">
        <f>SUM(F15:F21)</f>
        <v>1177</v>
      </c>
      <c r="G22" s="108" t="s">
        <v>51</v>
      </c>
      <c r="H22" s="866">
        <f>SUM(H15:H21)</f>
        <v>39</v>
      </c>
      <c r="I22" s="108" t="s">
        <v>51</v>
      </c>
      <c r="J22" s="866">
        <f>SUM(J15:J21)</f>
        <v>176</v>
      </c>
      <c r="K22" s="260" t="s">
        <v>51</v>
      </c>
      <c r="L22" s="1129">
        <f>SUM(L15:L21)</f>
        <v>297</v>
      </c>
      <c r="M22" s="108" t="s">
        <v>51</v>
      </c>
      <c r="N22" s="847">
        <f>SUM(N15:N21)</f>
        <v>36</v>
      </c>
      <c r="O22" s="260" t="s">
        <v>51</v>
      </c>
      <c r="P22" s="847">
        <f>SUM(P15:P21)</f>
        <v>19</v>
      </c>
      <c r="Q22" s="260" t="s">
        <v>51</v>
      </c>
      <c r="R22" s="847">
        <f>SUM(R15:R21)</f>
        <v>59</v>
      </c>
      <c r="S22" s="260" t="s">
        <v>51</v>
      </c>
      <c r="T22" s="847">
        <f>SUM(T15:T21)</f>
        <v>14</v>
      </c>
      <c r="U22" s="260" t="s">
        <v>51</v>
      </c>
      <c r="V22" s="866">
        <f>SUM(V15:V21)</f>
        <v>8</v>
      </c>
      <c r="W22" s="260" t="s">
        <v>51</v>
      </c>
      <c r="X22" s="847">
        <f>SUM(X15:X21)</f>
        <v>3</v>
      </c>
      <c r="Y22" s="260" t="s">
        <v>51</v>
      </c>
      <c r="Z22" s="847">
        <f>SUM(Z15:Z21)</f>
        <v>6</v>
      </c>
      <c r="AA22" s="869" t="s">
        <v>51</v>
      </c>
      <c r="AB22" s="866">
        <f>SUM(AB15:AB21)</f>
        <v>1834</v>
      </c>
      <c r="AC22" s="915" t="s">
        <v>51</v>
      </c>
      <c r="AD22" s="263"/>
      <c r="AE22" s="41"/>
      <c r="AF22" s="23"/>
    </row>
    <row r="23" spans="1:32" s="1" customFormat="1">
      <c r="A23" s="552" t="s">
        <v>497</v>
      </c>
      <c r="B23" s="747" t="s">
        <v>498</v>
      </c>
      <c r="C23" s="554" t="s">
        <v>105</v>
      </c>
      <c r="D23" s="748" t="s">
        <v>47</v>
      </c>
      <c r="E23" s="12"/>
      <c r="F23" s="404">
        <v>0</v>
      </c>
      <c r="G23" s="399" t="s">
        <v>482</v>
      </c>
      <c r="H23" s="404">
        <v>0</v>
      </c>
      <c r="I23" s="399" t="s">
        <v>482</v>
      </c>
      <c r="J23" s="404">
        <v>12</v>
      </c>
      <c r="K23" s="401" t="s">
        <v>49</v>
      </c>
      <c r="L23" s="1128">
        <v>26</v>
      </c>
      <c r="M23" s="399" t="s">
        <v>49</v>
      </c>
      <c r="N23" s="406">
        <v>5</v>
      </c>
      <c r="O23" s="401" t="s">
        <v>49</v>
      </c>
      <c r="P23" s="406">
        <v>0</v>
      </c>
      <c r="Q23" s="401" t="s">
        <v>482</v>
      </c>
      <c r="R23" s="406">
        <v>4</v>
      </c>
      <c r="S23" s="401" t="s">
        <v>49</v>
      </c>
      <c r="T23" s="406">
        <v>0</v>
      </c>
      <c r="U23" s="401" t="s">
        <v>482</v>
      </c>
      <c r="V23" s="404">
        <v>0</v>
      </c>
      <c r="W23" s="401" t="s">
        <v>482</v>
      </c>
      <c r="X23" s="406">
        <v>0</v>
      </c>
      <c r="Y23" s="401" t="s">
        <v>482</v>
      </c>
      <c r="Z23" s="406">
        <v>0</v>
      </c>
      <c r="AA23" s="868" t="s">
        <v>482</v>
      </c>
      <c r="AB23" s="866">
        <f t="shared" si="0"/>
        <v>47</v>
      </c>
      <c r="AC23" s="914" t="s">
        <v>49</v>
      </c>
      <c r="AD23" s="263"/>
      <c r="AE23" s="41"/>
      <c r="AF23" s="23"/>
    </row>
    <row r="24" spans="1:32" s="1" customFormat="1" ht="13.5" thickBot="1">
      <c r="A24" s="753" t="s">
        <v>499</v>
      </c>
      <c r="B24" s="754" t="s">
        <v>500</v>
      </c>
      <c r="C24" s="755" t="s">
        <v>105</v>
      </c>
      <c r="D24" s="756" t="s">
        <v>47</v>
      </c>
      <c r="E24" s="12"/>
      <c r="F24" s="859">
        <v>0</v>
      </c>
      <c r="G24" s="867" t="s">
        <v>482</v>
      </c>
      <c r="H24" s="859">
        <v>0</v>
      </c>
      <c r="I24" s="867" t="s">
        <v>482</v>
      </c>
      <c r="J24" s="859">
        <v>20</v>
      </c>
      <c r="K24" s="1134" t="s">
        <v>49</v>
      </c>
      <c r="L24" s="1130">
        <v>17</v>
      </c>
      <c r="M24" s="867" t="s">
        <v>49</v>
      </c>
      <c r="N24" s="861">
        <v>13</v>
      </c>
      <c r="O24" s="862" t="s">
        <v>49</v>
      </c>
      <c r="P24" s="863">
        <v>3</v>
      </c>
      <c r="Q24" s="862" t="s">
        <v>49</v>
      </c>
      <c r="R24" s="863">
        <v>12</v>
      </c>
      <c r="S24" s="862" t="s">
        <v>49</v>
      </c>
      <c r="T24" s="863">
        <v>5</v>
      </c>
      <c r="U24" s="864" t="s">
        <v>49</v>
      </c>
      <c r="V24" s="859">
        <v>0</v>
      </c>
      <c r="W24" s="862" t="s">
        <v>482</v>
      </c>
      <c r="X24" s="863">
        <v>0</v>
      </c>
      <c r="Y24" s="862" t="s">
        <v>482</v>
      </c>
      <c r="Z24" s="863">
        <v>0</v>
      </c>
      <c r="AA24" s="860" t="s">
        <v>482</v>
      </c>
      <c r="AB24" s="1172">
        <f t="shared" si="0"/>
        <v>70</v>
      </c>
      <c r="AC24" s="916" t="s">
        <v>49</v>
      </c>
      <c r="AD24" s="263"/>
      <c r="AE24" s="41"/>
      <c r="AF24" s="23"/>
    </row>
    <row r="25" spans="1:32" s="1" customFormat="1">
      <c r="A25" s="11"/>
      <c r="B25" s="12"/>
      <c r="C25" s="11"/>
      <c r="D25" s="11"/>
      <c r="E25" s="1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63"/>
      <c r="AE25" s="23"/>
      <c r="AF25" s="23"/>
    </row>
    <row r="26" spans="1:32" s="1" customFormat="1" ht="13.5" thickBot="1">
      <c r="A26" s="11"/>
      <c r="B26" s="12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3"/>
      <c r="AC26" s="23"/>
      <c r="AD26" s="263"/>
      <c r="AE26" s="23"/>
      <c r="AF26" s="23"/>
    </row>
    <row r="27" spans="1:32" s="1" customFormat="1" ht="29.5" customHeight="1" thickBot="1">
      <c r="A27" s="544"/>
      <c r="B27" s="707" t="s">
        <v>501</v>
      </c>
      <c r="C27" s="708" t="s">
        <v>21</v>
      </c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57" t="s">
        <v>502</v>
      </c>
      <c r="AC27" s="1258"/>
      <c r="AD27" s="263"/>
      <c r="AE27" s="23"/>
      <c r="AF27" s="23"/>
    </row>
    <row r="28" spans="1:32" s="1" customFormat="1">
      <c r="A28" s="552" t="s">
        <v>503</v>
      </c>
      <c r="B28" s="709" t="s">
        <v>481</v>
      </c>
      <c r="C28" s="547" t="s">
        <v>464</v>
      </c>
      <c r="D28" s="710" t="s">
        <v>47</v>
      </c>
      <c r="E28" s="12" t="s">
        <v>21</v>
      </c>
      <c r="F28" s="491">
        <v>1554</v>
      </c>
      <c r="G28" s="486" t="s">
        <v>51</v>
      </c>
      <c r="H28" s="491">
        <v>11</v>
      </c>
      <c r="I28" s="486" t="s">
        <v>51</v>
      </c>
      <c r="J28" s="491">
        <v>38</v>
      </c>
      <c r="K28" s="488" t="s">
        <v>51</v>
      </c>
      <c r="L28" s="493">
        <v>262</v>
      </c>
      <c r="M28" s="486" t="s">
        <v>51</v>
      </c>
      <c r="N28" s="491">
        <v>35</v>
      </c>
      <c r="O28" s="488" t="s">
        <v>51</v>
      </c>
      <c r="P28" s="493">
        <v>6</v>
      </c>
      <c r="Q28" s="488" t="s">
        <v>51</v>
      </c>
      <c r="R28" s="493">
        <v>31</v>
      </c>
      <c r="S28" s="488" t="s">
        <v>51</v>
      </c>
      <c r="T28" s="493">
        <v>6</v>
      </c>
      <c r="U28" s="485" t="s">
        <v>51</v>
      </c>
      <c r="V28" s="491">
        <v>0</v>
      </c>
      <c r="W28" s="488" t="s">
        <v>482</v>
      </c>
      <c r="X28" s="493">
        <v>0</v>
      </c>
      <c r="Y28" s="488" t="s">
        <v>482</v>
      </c>
      <c r="Z28" s="493">
        <v>12</v>
      </c>
      <c r="AA28" s="486" t="s">
        <v>51</v>
      </c>
      <c r="AB28" s="1168">
        <f>H28+J28+L28+N28+P28+R28+T28+V28+X28+Z28</f>
        <v>401</v>
      </c>
      <c r="AC28" s="917" t="s">
        <v>51</v>
      </c>
      <c r="AD28" s="263"/>
      <c r="AE28" s="41"/>
      <c r="AF28" s="23"/>
    </row>
    <row r="29" spans="1:32" s="1" customFormat="1">
      <c r="A29" s="552" t="s">
        <v>504</v>
      </c>
      <c r="B29" s="744" t="s">
        <v>484</v>
      </c>
      <c r="C29" s="537" t="s">
        <v>464</v>
      </c>
      <c r="D29" s="746" t="s">
        <v>47</v>
      </c>
      <c r="E29" s="12"/>
      <c r="F29" s="492">
        <v>1077</v>
      </c>
      <c r="G29" s="487" t="s">
        <v>51</v>
      </c>
      <c r="H29" s="492">
        <v>80</v>
      </c>
      <c r="I29" s="487" t="s">
        <v>51</v>
      </c>
      <c r="J29" s="492">
        <v>173</v>
      </c>
      <c r="K29" s="489" t="s">
        <v>51</v>
      </c>
      <c r="L29" s="509">
        <v>474</v>
      </c>
      <c r="M29" s="487" t="s">
        <v>51</v>
      </c>
      <c r="N29" s="492">
        <v>40</v>
      </c>
      <c r="O29" s="489" t="s">
        <v>51</v>
      </c>
      <c r="P29" s="509">
        <v>33</v>
      </c>
      <c r="Q29" s="489" t="s">
        <v>51</v>
      </c>
      <c r="R29" s="509">
        <v>118</v>
      </c>
      <c r="S29" s="489" t="s">
        <v>51</v>
      </c>
      <c r="T29" s="509">
        <v>27</v>
      </c>
      <c r="U29" s="490" t="s">
        <v>51</v>
      </c>
      <c r="V29" s="492">
        <v>0</v>
      </c>
      <c r="W29" s="489" t="s">
        <v>482</v>
      </c>
      <c r="X29" s="509">
        <v>0</v>
      </c>
      <c r="Y29" s="489" t="s">
        <v>482</v>
      </c>
      <c r="Z29" s="509">
        <v>0</v>
      </c>
      <c r="AA29" s="487" t="s">
        <v>482</v>
      </c>
      <c r="AB29" s="1169">
        <f t="shared" ref="AB29:AB37" si="1">H29+J29+L29+N29+P29+R29+T29+V29+X29+Z29</f>
        <v>945</v>
      </c>
      <c r="AC29" s="918" t="s">
        <v>51</v>
      </c>
      <c r="AD29" s="263"/>
      <c r="AE29" s="41"/>
      <c r="AF29" s="23"/>
    </row>
    <row r="30" spans="1:32" s="1" customFormat="1">
      <c r="A30" s="552" t="s">
        <v>505</v>
      </c>
      <c r="B30" s="747" t="s">
        <v>486</v>
      </c>
      <c r="C30" s="554" t="s">
        <v>464</v>
      </c>
      <c r="D30" s="748" t="s">
        <v>47</v>
      </c>
      <c r="E30" s="12"/>
      <c r="F30" s="499">
        <v>1332</v>
      </c>
      <c r="G30" s="496" t="s">
        <v>51</v>
      </c>
      <c r="H30" s="499">
        <v>182</v>
      </c>
      <c r="I30" s="496" t="s">
        <v>51</v>
      </c>
      <c r="J30" s="499">
        <v>533</v>
      </c>
      <c r="K30" s="502" t="s">
        <v>51</v>
      </c>
      <c r="L30" s="510">
        <v>946</v>
      </c>
      <c r="M30" s="496" t="s">
        <v>51</v>
      </c>
      <c r="N30" s="499">
        <v>55</v>
      </c>
      <c r="O30" s="502" t="s">
        <v>51</v>
      </c>
      <c r="P30" s="510">
        <v>63</v>
      </c>
      <c r="Q30" s="502" t="s">
        <v>51</v>
      </c>
      <c r="R30" s="510">
        <v>182</v>
      </c>
      <c r="S30" s="502" t="s">
        <v>51</v>
      </c>
      <c r="T30" s="510">
        <v>39</v>
      </c>
      <c r="U30" s="495" t="s">
        <v>51</v>
      </c>
      <c r="V30" s="499">
        <v>0</v>
      </c>
      <c r="W30" s="489" t="s">
        <v>482</v>
      </c>
      <c r="X30" s="510">
        <v>0</v>
      </c>
      <c r="Y30" s="502" t="s">
        <v>482</v>
      </c>
      <c r="Z30" s="510">
        <v>0</v>
      </c>
      <c r="AA30" s="496" t="s">
        <v>482</v>
      </c>
      <c r="AB30" s="866">
        <f t="shared" si="1"/>
        <v>2000</v>
      </c>
      <c r="AC30" s="919" t="s">
        <v>51</v>
      </c>
      <c r="AD30" s="263"/>
      <c r="AE30" s="41"/>
      <c r="AF30" s="23"/>
    </row>
    <row r="31" spans="1:32" s="1" customFormat="1">
      <c r="A31" s="552" t="s">
        <v>506</v>
      </c>
      <c r="B31" s="747" t="s">
        <v>488</v>
      </c>
      <c r="C31" s="554" t="s">
        <v>464</v>
      </c>
      <c r="D31" s="748" t="s">
        <v>47</v>
      </c>
      <c r="E31" s="12"/>
      <c r="F31" s="499">
        <v>1759</v>
      </c>
      <c r="G31" s="496" t="s">
        <v>51</v>
      </c>
      <c r="H31" s="499">
        <v>844</v>
      </c>
      <c r="I31" s="496" t="s">
        <v>51</v>
      </c>
      <c r="J31" s="499">
        <v>2724</v>
      </c>
      <c r="K31" s="502" t="s">
        <v>51</v>
      </c>
      <c r="L31" s="510">
        <v>4294</v>
      </c>
      <c r="M31" s="496" t="s">
        <v>51</v>
      </c>
      <c r="N31" s="499">
        <v>457</v>
      </c>
      <c r="O31" s="502" t="s">
        <v>51</v>
      </c>
      <c r="P31" s="510">
        <v>259</v>
      </c>
      <c r="Q31" s="502" t="s">
        <v>51</v>
      </c>
      <c r="R31" s="510">
        <v>1066</v>
      </c>
      <c r="S31" s="502" t="s">
        <v>51</v>
      </c>
      <c r="T31" s="510">
        <v>392</v>
      </c>
      <c r="U31" s="495" t="s">
        <v>51</v>
      </c>
      <c r="V31" s="499">
        <v>0</v>
      </c>
      <c r="W31" s="489" t="s">
        <v>482</v>
      </c>
      <c r="X31" s="510">
        <v>205</v>
      </c>
      <c r="Y31" s="502" t="s">
        <v>51</v>
      </c>
      <c r="Z31" s="510">
        <v>0</v>
      </c>
      <c r="AA31" s="496" t="s">
        <v>482</v>
      </c>
      <c r="AB31" s="866">
        <f t="shared" si="1"/>
        <v>10241</v>
      </c>
      <c r="AC31" s="919" t="s">
        <v>51</v>
      </c>
      <c r="AD31" s="263"/>
      <c r="AE31" s="41"/>
      <c r="AF31" s="23"/>
    </row>
    <row r="32" spans="1:32" s="1" customFormat="1">
      <c r="A32" s="552" t="s">
        <v>507</v>
      </c>
      <c r="B32" s="747" t="s">
        <v>490</v>
      </c>
      <c r="C32" s="554" t="s">
        <v>464</v>
      </c>
      <c r="D32" s="748" t="s">
        <v>47</v>
      </c>
      <c r="E32" s="12"/>
      <c r="F32" s="499">
        <v>0</v>
      </c>
      <c r="G32" s="496" t="s">
        <v>482</v>
      </c>
      <c r="H32" s="499">
        <v>1610</v>
      </c>
      <c r="I32" s="496" t="s">
        <v>51</v>
      </c>
      <c r="J32" s="499">
        <v>13974</v>
      </c>
      <c r="K32" s="502" t="s">
        <v>51</v>
      </c>
      <c r="L32" s="510">
        <v>10520</v>
      </c>
      <c r="M32" s="496" t="s">
        <v>51</v>
      </c>
      <c r="N32" s="499">
        <v>2484</v>
      </c>
      <c r="O32" s="502" t="s">
        <v>51</v>
      </c>
      <c r="P32" s="510">
        <v>584</v>
      </c>
      <c r="Q32" s="502" t="s">
        <v>51</v>
      </c>
      <c r="R32" s="510">
        <v>2962</v>
      </c>
      <c r="S32" s="502" t="s">
        <v>51</v>
      </c>
      <c r="T32" s="510">
        <v>450</v>
      </c>
      <c r="U32" s="495" t="s">
        <v>51</v>
      </c>
      <c r="V32" s="499">
        <v>1769</v>
      </c>
      <c r="W32" s="502" t="s">
        <v>51</v>
      </c>
      <c r="X32" s="510">
        <v>0</v>
      </c>
      <c r="Y32" s="502" t="s">
        <v>482</v>
      </c>
      <c r="Z32" s="510">
        <v>0</v>
      </c>
      <c r="AA32" s="496" t="s">
        <v>482</v>
      </c>
      <c r="AB32" s="1170">
        <f t="shared" si="1"/>
        <v>34353</v>
      </c>
      <c r="AC32" s="919" t="s">
        <v>51</v>
      </c>
      <c r="AD32" s="263"/>
      <c r="AE32" s="41"/>
      <c r="AF32" s="23"/>
    </row>
    <row r="33" spans="1:34" s="1" customFormat="1">
      <c r="A33" s="552" t="s">
        <v>508</v>
      </c>
      <c r="B33" s="747" t="s">
        <v>492</v>
      </c>
      <c r="C33" s="554" t="s">
        <v>464</v>
      </c>
      <c r="D33" s="748" t="s">
        <v>47</v>
      </c>
      <c r="E33" s="12"/>
      <c r="F33" s="499">
        <v>0</v>
      </c>
      <c r="G33" s="496" t="s">
        <v>482</v>
      </c>
      <c r="H33" s="499">
        <v>634</v>
      </c>
      <c r="I33" s="496" t="s">
        <v>51</v>
      </c>
      <c r="J33" s="499">
        <v>20342</v>
      </c>
      <c r="K33" s="502" t="s">
        <v>51</v>
      </c>
      <c r="L33" s="510">
        <v>2476</v>
      </c>
      <c r="M33" s="496" t="s">
        <v>51</v>
      </c>
      <c r="N33" s="499">
        <v>4743</v>
      </c>
      <c r="O33" s="502" t="s">
        <v>51</v>
      </c>
      <c r="P33" s="510">
        <v>3301</v>
      </c>
      <c r="Q33" s="502" t="s">
        <v>51</v>
      </c>
      <c r="R33" s="510">
        <v>2020</v>
      </c>
      <c r="S33" s="502" t="s">
        <v>51</v>
      </c>
      <c r="T33" s="510">
        <v>802</v>
      </c>
      <c r="U33" s="495" t="s">
        <v>51</v>
      </c>
      <c r="V33" s="499">
        <v>0</v>
      </c>
      <c r="W33" s="502" t="s">
        <v>482</v>
      </c>
      <c r="X33" s="510">
        <v>0</v>
      </c>
      <c r="Y33" s="502" t="s">
        <v>482</v>
      </c>
      <c r="Z33" s="510">
        <v>0</v>
      </c>
      <c r="AA33" s="496" t="s">
        <v>482</v>
      </c>
      <c r="AB33" s="1170">
        <f t="shared" si="1"/>
        <v>34318</v>
      </c>
      <c r="AC33" s="919" t="s">
        <v>51</v>
      </c>
      <c r="AD33" s="263"/>
      <c r="AE33" s="41"/>
      <c r="AF33" s="23"/>
      <c r="AG33" s="12"/>
      <c r="AH33" s="12"/>
    </row>
    <row r="34" spans="1:34" s="1" customFormat="1">
      <c r="A34" s="552" t="s">
        <v>509</v>
      </c>
      <c r="B34" s="747" t="s">
        <v>510</v>
      </c>
      <c r="C34" s="554" t="s">
        <v>464</v>
      </c>
      <c r="D34" s="748" t="s">
        <v>47</v>
      </c>
      <c r="E34" s="12"/>
      <c r="F34" s="499">
        <v>0</v>
      </c>
      <c r="G34" s="496" t="s">
        <v>482</v>
      </c>
      <c r="H34" s="499">
        <v>0</v>
      </c>
      <c r="I34" s="496" t="s">
        <v>482</v>
      </c>
      <c r="J34" s="499">
        <v>105527</v>
      </c>
      <c r="K34" s="502" t="s">
        <v>51</v>
      </c>
      <c r="L34" s="510">
        <v>3563</v>
      </c>
      <c r="M34" s="496" t="s">
        <v>51</v>
      </c>
      <c r="N34" s="499">
        <v>17326</v>
      </c>
      <c r="O34" s="502" t="s">
        <v>51</v>
      </c>
      <c r="P34" s="510">
        <v>0</v>
      </c>
      <c r="Q34" s="502" t="s">
        <v>482</v>
      </c>
      <c r="R34" s="510">
        <v>2032</v>
      </c>
      <c r="S34" s="502" t="s">
        <v>51</v>
      </c>
      <c r="T34" s="510">
        <v>0</v>
      </c>
      <c r="U34" s="495" t="s">
        <v>482</v>
      </c>
      <c r="V34" s="499">
        <v>0</v>
      </c>
      <c r="W34" s="502" t="s">
        <v>482</v>
      </c>
      <c r="X34" s="510">
        <v>0</v>
      </c>
      <c r="Y34" s="502" t="s">
        <v>482</v>
      </c>
      <c r="Z34" s="510">
        <v>0</v>
      </c>
      <c r="AA34" s="496" t="s">
        <v>482</v>
      </c>
      <c r="AB34" s="1171">
        <f t="shared" si="1"/>
        <v>128448</v>
      </c>
      <c r="AC34" s="920" t="s">
        <v>51</v>
      </c>
      <c r="AD34" s="263"/>
      <c r="AE34" s="41"/>
      <c r="AF34" s="23"/>
      <c r="AG34" s="12"/>
      <c r="AH34" s="12"/>
    </row>
    <row r="35" spans="1:34" s="1" customFormat="1">
      <c r="A35" s="552" t="s">
        <v>511</v>
      </c>
      <c r="B35" s="747" t="s">
        <v>512</v>
      </c>
      <c r="C35" s="554" t="s">
        <v>464</v>
      </c>
      <c r="D35" s="748" t="s">
        <v>160</v>
      </c>
      <c r="E35" s="12"/>
      <c r="F35" s="866">
        <f>SUM(F28:F34)</f>
        <v>5722</v>
      </c>
      <c r="G35" s="108" t="s">
        <v>51</v>
      </c>
      <c r="H35" s="866">
        <f>SUM(H28:H34)</f>
        <v>3361</v>
      </c>
      <c r="I35" s="108" t="s">
        <v>51</v>
      </c>
      <c r="J35" s="866">
        <f>SUM(J28:J34)</f>
        <v>143311</v>
      </c>
      <c r="K35" s="260" t="s">
        <v>51</v>
      </c>
      <c r="L35" s="847">
        <f>SUM(L28:L34)</f>
        <v>22535</v>
      </c>
      <c r="M35" s="108" t="s">
        <v>51</v>
      </c>
      <c r="N35" s="847">
        <f>SUM(N28:N34)</f>
        <v>25140</v>
      </c>
      <c r="O35" s="260" t="s">
        <v>51</v>
      </c>
      <c r="P35" s="847">
        <f>SUM(P28:P34)</f>
        <v>4246</v>
      </c>
      <c r="Q35" s="260" t="s">
        <v>51</v>
      </c>
      <c r="R35" s="847">
        <f>SUM(R28:R34)</f>
        <v>8411</v>
      </c>
      <c r="S35" s="260" t="s">
        <v>51</v>
      </c>
      <c r="T35" s="847">
        <f>SUM(T28:T34)</f>
        <v>1716</v>
      </c>
      <c r="U35" s="260" t="s">
        <v>51</v>
      </c>
      <c r="V35" s="866">
        <f>SUM(V28:V34)</f>
        <v>1769</v>
      </c>
      <c r="W35" s="260" t="s">
        <v>51</v>
      </c>
      <c r="X35" s="847">
        <f>SUM(X28:X34)</f>
        <v>205</v>
      </c>
      <c r="Y35" s="260" t="s">
        <v>51</v>
      </c>
      <c r="Z35" s="847">
        <f>SUM(Z28:Z34)</f>
        <v>12</v>
      </c>
      <c r="AA35" s="869" t="s">
        <v>51</v>
      </c>
      <c r="AB35" s="866">
        <f>SUM(AB28:AB34)</f>
        <v>210706</v>
      </c>
      <c r="AC35" s="915" t="s">
        <v>51</v>
      </c>
      <c r="AD35" s="263"/>
      <c r="AE35" s="41"/>
      <c r="AF35" s="23"/>
      <c r="AG35" s="12"/>
      <c r="AH35" s="12"/>
    </row>
    <row r="36" spans="1:34" s="1" customFormat="1">
      <c r="A36" s="552" t="s">
        <v>513</v>
      </c>
      <c r="B36" s="747" t="s">
        <v>498</v>
      </c>
      <c r="C36" s="554" t="s">
        <v>464</v>
      </c>
      <c r="D36" s="748" t="s">
        <v>47</v>
      </c>
      <c r="E36" s="12"/>
      <c r="F36" s="404">
        <v>0</v>
      </c>
      <c r="G36" s="399" t="s">
        <v>482</v>
      </c>
      <c r="H36" s="404">
        <v>0</v>
      </c>
      <c r="I36" s="399" t="s">
        <v>482</v>
      </c>
      <c r="J36" s="404">
        <v>2855.6185233854299</v>
      </c>
      <c r="K36" s="401" t="s">
        <v>49</v>
      </c>
      <c r="L36" s="406">
        <v>1916.8474899817199</v>
      </c>
      <c r="M36" s="399" t="s">
        <v>49</v>
      </c>
      <c r="N36" s="406">
        <v>2126.3194740425902</v>
      </c>
      <c r="O36" s="401" t="s">
        <v>49</v>
      </c>
      <c r="P36" s="406">
        <v>0</v>
      </c>
      <c r="Q36" s="401" t="s">
        <v>482</v>
      </c>
      <c r="R36" s="406">
        <v>233.027238743586</v>
      </c>
      <c r="S36" s="401" t="s">
        <v>49</v>
      </c>
      <c r="T36" s="406">
        <v>0</v>
      </c>
      <c r="U36" s="401" t="s">
        <v>482</v>
      </c>
      <c r="V36" s="404">
        <v>0</v>
      </c>
      <c r="W36" s="401" t="s">
        <v>482</v>
      </c>
      <c r="X36" s="406">
        <v>0</v>
      </c>
      <c r="Y36" s="401" t="s">
        <v>482</v>
      </c>
      <c r="Z36" s="406">
        <v>0</v>
      </c>
      <c r="AA36" s="868" t="s">
        <v>482</v>
      </c>
      <c r="AB36" s="866">
        <f t="shared" si="1"/>
        <v>7131.8127261533255</v>
      </c>
      <c r="AC36" s="914" t="s">
        <v>49</v>
      </c>
      <c r="AD36" s="263"/>
      <c r="AE36" s="41"/>
      <c r="AF36" s="23"/>
      <c r="AG36" s="12"/>
      <c r="AH36" s="12"/>
    </row>
    <row r="37" spans="1:34" s="1" customFormat="1" ht="13.5" thickBot="1">
      <c r="A37" s="559" t="s">
        <v>514</v>
      </c>
      <c r="B37" s="758" t="s">
        <v>500</v>
      </c>
      <c r="C37" s="561" t="s">
        <v>464</v>
      </c>
      <c r="D37" s="757" t="s">
        <v>47</v>
      </c>
      <c r="E37" s="12"/>
      <c r="F37" s="859">
        <v>0</v>
      </c>
      <c r="G37" s="867" t="s">
        <v>482</v>
      </c>
      <c r="H37" s="859">
        <v>0</v>
      </c>
      <c r="I37" s="867" t="s">
        <v>482</v>
      </c>
      <c r="J37" s="859">
        <v>20750.1183047712</v>
      </c>
      <c r="K37" s="862" t="s">
        <v>49</v>
      </c>
      <c r="L37" s="863">
        <v>2235.5660714795599</v>
      </c>
      <c r="M37" s="867" t="s">
        <v>49</v>
      </c>
      <c r="N37" s="861">
        <v>19164.046335834999</v>
      </c>
      <c r="O37" s="862" t="s">
        <v>49</v>
      </c>
      <c r="P37" s="863">
        <v>2492.8362030209601</v>
      </c>
      <c r="Q37" s="862" t="s">
        <v>49</v>
      </c>
      <c r="R37" s="863">
        <v>2359.04263908548</v>
      </c>
      <c r="S37" s="862" t="s">
        <v>49</v>
      </c>
      <c r="T37" s="863">
        <v>1433.4063347014101</v>
      </c>
      <c r="U37" s="864" t="s">
        <v>49</v>
      </c>
      <c r="V37" s="859">
        <v>0</v>
      </c>
      <c r="W37" s="862" t="s">
        <v>482</v>
      </c>
      <c r="X37" s="863">
        <v>0</v>
      </c>
      <c r="Y37" s="862" t="s">
        <v>482</v>
      </c>
      <c r="Z37" s="863">
        <v>0</v>
      </c>
      <c r="AA37" s="860" t="s">
        <v>482</v>
      </c>
      <c r="AB37" s="1172">
        <f t="shared" si="1"/>
        <v>48435.015888893606</v>
      </c>
      <c r="AC37" s="916" t="s">
        <v>49</v>
      </c>
      <c r="AD37" s="263"/>
      <c r="AE37" s="41"/>
      <c r="AF37" s="23"/>
      <c r="AG37" s="12"/>
      <c r="AH37" s="12"/>
    </row>
    <row r="38" spans="1:34" s="1" customFormat="1" ht="13.5" customHeight="1">
      <c r="A38" s="11"/>
      <c r="B38" s="12"/>
      <c r="C38" s="11"/>
      <c r="D38" s="11"/>
      <c r="E38" s="1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63"/>
      <c r="AE38" s="41"/>
      <c r="AF38" s="23"/>
      <c r="AG38" s="12"/>
      <c r="AH38" s="12"/>
    </row>
    <row r="39" spans="1:34" ht="13.5" customHeight="1" thickBot="1">
      <c r="A39" s="41"/>
      <c r="C39" s="25"/>
      <c r="AD39" s="263"/>
      <c r="AE39" s="41"/>
      <c r="AG39" s="12"/>
      <c r="AH39" s="12"/>
    </row>
    <row r="40" spans="1:34" s="1" customFormat="1" ht="18.5" thickBot="1">
      <c r="A40" s="544"/>
      <c r="B40" s="707" t="s">
        <v>515</v>
      </c>
      <c r="C40" s="708" t="s">
        <v>21</v>
      </c>
      <c r="D40" s="1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23"/>
      <c r="AC40" s="23"/>
      <c r="AD40" s="263"/>
      <c r="AE40" s="41"/>
      <c r="AF40" s="23"/>
      <c r="AG40" s="12"/>
      <c r="AH40" s="12"/>
    </row>
    <row r="41" spans="1:34" s="1" customFormat="1">
      <c r="A41" s="552" t="s">
        <v>516</v>
      </c>
      <c r="B41" s="709" t="s">
        <v>481</v>
      </c>
      <c r="C41" s="547" t="s">
        <v>81</v>
      </c>
      <c r="D41" s="710" t="s">
        <v>25</v>
      </c>
      <c r="E41" s="12" t="s">
        <v>21</v>
      </c>
      <c r="F41" s="12"/>
      <c r="G41" s="531"/>
      <c r="H41" s="798">
        <v>1</v>
      </c>
      <c r="I41" s="501" t="s">
        <v>48</v>
      </c>
      <c r="J41" s="801">
        <v>1</v>
      </c>
      <c r="K41" s="488" t="s">
        <v>48</v>
      </c>
      <c r="L41" s="804">
        <v>0.98</v>
      </c>
      <c r="M41" s="486" t="s">
        <v>48</v>
      </c>
      <c r="N41" s="807">
        <v>1</v>
      </c>
      <c r="O41" s="488" t="s">
        <v>48</v>
      </c>
      <c r="P41" s="804">
        <v>1</v>
      </c>
      <c r="Q41" s="488" t="s">
        <v>48</v>
      </c>
      <c r="R41" s="804">
        <v>0.89</v>
      </c>
      <c r="S41" s="488" t="s">
        <v>48</v>
      </c>
      <c r="T41" s="804">
        <v>1</v>
      </c>
      <c r="U41" s="485" t="s">
        <v>48</v>
      </c>
      <c r="V41" s="807">
        <v>0</v>
      </c>
      <c r="W41" s="488" t="s">
        <v>482</v>
      </c>
      <c r="X41" s="804">
        <v>0</v>
      </c>
      <c r="Y41" s="488" t="s">
        <v>482</v>
      </c>
      <c r="Z41" s="804">
        <v>1</v>
      </c>
      <c r="AA41" s="485" t="s">
        <v>48</v>
      </c>
      <c r="AB41" s="23"/>
      <c r="AC41" s="23"/>
      <c r="AD41" s="263"/>
      <c r="AE41" s="41"/>
      <c r="AF41" s="23"/>
      <c r="AG41" s="12"/>
      <c r="AH41" s="12"/>
    </row>
    <row r="42" spans="1:34" s="1" customFormat="1">
      <c r="A42" s="552" t="s">
        <v>517</v>
      </c>
      <c r="B42" s="744" t="s">
        <v>484</v>
      </c>
      <c r="C42" s="537" t="s">
        <v>81</v>
      </c>
      <c r="D42" s="746" t="s">
        <v>47</v>
      </c>
      <c r="E42" s="12"/>
      <c r="F42" s="12"/>
      <c r="G42" s="531"/>
      <c r="H42" s="799">
        <v>1</v>
      </c>
      <c r="I42" s="293" t="s">
        <v>48</v>
      </c>
      <c r="J42" s="802">
        <v>0.94</v>
      </c>
      <c r="K42" s="489" t="s">
        <v>48</v>
      </c>
      <c r="L42" s="805">
        <v>1</v>
      </c>
      <c r="M42" s="487" t="s">
        <v>48</v>
      </c>
      <c r="N42" s="808">
        <v>1</v>
      </c>
      <c r="O42" s="489" t="s">
        <v>48</v>
      </c>
      <c r="P42" s="805">
        <v>0.67</v>
      </c>
      <c r="Q42" s="489" t="s">
        <v>48</v>
      </c>
      <c r="R42" s="805">
        <v>1</v>
      </c>
      <c r="S42" s="489" t="s">
        <v>48</v>
      </c>
      <c r="T42" s="805">
        <v>1</v>
      </c>
      <c r="U42" s="490" t="s">
        <v>48</v>
      </c>
      <c r="V42" s="808">
        <v>0</v>
      </c>
      <c r="W42" s="489" t="s">
        <v>482</v>
      </c>
      <c r="X42" s="805">
        <v>0</v>
      </c>
      <c r="Y42" s="489" t="s">
        <v>482</v>
      </c>
      <c r="Z42" s="805">
        <v>0</v>
      </c>
      <c r="AA42" s="490" t="s">
        <v>482</v>
      </c>
      <c r="AB42" s="23"/>
      <c r="AC42" s="23"/>
      <c r="AD42" s="263"/>
      <c r="AE42" s="41"/>
      <c r="AF42" s="23"/>
      <c r="AG42" s="12"/>
      <c r="AH42" s="12"/>
    </row>
    <row r="43" spans="1:34" s="1" customFormat="1">
      <c r="A43" s="552" t="s">
        <v>518</v>
      </c>
      <c r="B43" s="747" t="s">
        <v>486</v>
      </c>
      <c r="C43" s="554" t="s">
        <v>81</v>
      </c>
      <c r="D43" s="748" t="s">
        <v>47</v>
      </c>
      <c r="E43" s="12"/>
      <c r="F43" s="12"/>
      <c r="G43" s="531"/>
      <c r="H43" s="800">
        <v>1</v>
      </c>
      <c r="I43" s="400" t="s">
        <v>48</v>
      </c>
      <c r="J43" s="803">
        <v>1</v>
      </c>
      <c r="K43" s="502" t="s">
        <v>48</v>
      </c>
      <c r="L43" s="806">
        <v>1</v>
      </c>
      <c r="M43" s="496" t="s">
        <v>48</v>
      </c>
      <c r="N43" s="809">
        <v>1</v>
      </c>
      <c r="O43" s="502" t="s">
        <v>48</v>
      </c>
      <c r="P43" s="806">
        <v>1</v>
      </c>
      <c r="Q43" s="502" t="s">
        <v>48</v>
      </c>
      <c r="R43" s="806">
        <v>0.75</v>
      </c>
      <c r="S43" s="502" t="s">
        <v>48</v>
      </c>
      <c r="T43" s="806">
        <v>1</v>
      </c>
      <c r="U43" s="495" t="s">
        <v>48</v>
      </c>
      <c r="V43" s="809">
        <v>0</v>
      </c>
      <c r="W43" s="489" t="s">
        <v>482</v>
      </c>
      <c r="X43" s="806">
        <v>0</v>
      </c>
      <c r="Y43" s="502" t="s">
        <v>482</v>
      </c>
      <c r="Z43" s="806">
        <v>0</v>
      </c>
      <c r="AA43" s="495" t="s">
        <v>482</v>
      </c>
      <c r="AB43" s="23"/>
      <c r="AC43" s="23"/>
      <c r="AD43" s="263"/>
      <c r="AE43" s="41"/>
      <c r="AF43" s="23"/>
      <c r="AG43" s="12"/>
      <c r="AH43" s="12"/>
    </row>
    <row r="44" spans="1:34" s="1" customFormat="1">
      <c r="A44" s="552" t="s">
        <v>519</v>
      </c>
      <c r="B44" s="747" t="s">
        <v>488</v>
      </c>
      <c r="C44" s="554" t="s">
        <v>81</v>
      </c>
      <c r="D44" s="748" t="s">
        <v>47</v>
      </c>
      <c r="E44" s="12"/>
      <c r="F44" s="12"/>
      <c r="G44" s="531"/>
      <c r="H44" s="800">
        <v>1</v>
      </c>
      <c r="I44" s="400" t="s">
        <v>48</v>
      </c>
      <c r="J44" s="803">
        <v>1</v>
      </c>
      <c r="K44" s="502" t="s">
        <v>48</v>
      </c>
      <c r="L44" s="806">
        <v>1</v>
      </c>
      <c r="M44" s="496" t="s">
        <v>48</v>
      </c>
      <c r="N44" s="809">
        <v>1</v>
      </c>
      <c r="O44" s="502" t="s">
        <v>48</v>
      </c>
      <c r="P44" s="806">
        <v>1</v>
      </c>
      <c r="Q44" s="502" t="s">
        <v>48</v>
      </c>
      <c r="R44" s="806">
        <v>1</v>
      </c>
      <c r="S44" s="502" t="s">
        <v>48</v>
      </c>
      <c r="T44" s="806">
        <v>0.4</v>
      </c>
      <c r="U44" s="495" t="s">
        <v>48</v>
      </c>
      <c r="V44" s="809">
        <v>0</v>
      </c>
      <c r="W44" s="489" t="s">
        <v>482</v>
      </c>
      <c r="X44" s="806">
        <v>1</v>
      </c>
      <c r="Y44" s="502" t="s">
        <v>48</v>
      </c>
      <c r="Z44" s="806">
        <v>0</v>
      </c>
      <c r="AA44" s="495" t="s">
        <v>482</v>
      </c>
      <c r="AB44" s="23"/>
      <c r="AC44" s="23"/>
      <c r="AD44" s="263"/>
      <c r="AE44" s="41"/>
      <c r="AF44" s="23"/>
      <c r="AG44" s="12"/>
      <c r="AH44" s="12"/>
    </row>
    <row r="45" spans="1:34" s="1" customFormat="1">
      <c r="A45" s="552" t="s">
        <v>520</v>
      </c>
      <c r="B45" s="747" t="s">
        <v>490</v>
      </c>
      <c r="C45" s="554" t="s">
        <v>81</v>
      </c>
      <c r="D45" s="748" t="s">
        <v>47</v>
      </c>
      <c r="E45" s="12"/>
      <c r="F45" s="12"/>
      <c r="G45" s="531"/>
      <c r="H45" s="800">
        <v>1</v>
      </c>
      <c r="I45" s="400" t="s">
        <v>48</v>
      </c>
      <c r="J45" s="803">
        <v>0.98</v>
      </c>
      <c r="K45" s="502" t="s">
        <v>48</v>
      </c>
      <c r="L45" s="806">
        <v>0.95</v>
      </c>
      <c r="M45" s="496" t="s">
        <v>48</v>
      </c>
      <c r="N45" s="809">
        <v>0.89</v>
      </c>
      <c r="O45" s="502" t="s">
        <v>48</v>
      </c>
      <c r="P45" s="806">
        <v>1</v>
      </c>
      <c r="Q45" s="502" t="s">
        <v>48</v>
      </c>
      <c r="R45" s="806">
        <v>1</v>
      </c>
      <c r="S45" s="502" t="s">
        <v>48</v>
      </c>
      <c r="T45" s="806">
        <v>1</v>
      </c>
      <c r="U45" s="495" t="s">
        <v>48</v>
      </c>
      <c r="V45" s="809">
        <v>1</v>
      </c>
      <c r="W45" s="502" t="s">
        <v>48</v>
      </c>
      <c r="X45" s="806">
        <v>0</v>
      </c>
      <c r="Y45" s="502" t="s">
        <v>482</v>
      </c>
      <c r="Z45" s="806">
        <v>0</v>
      </c>
      <c r="AA45" s="495" t="s">
        <v>482</v>
      </c>
      <c r="AB45" s="23"/>
      <c r="AC45" s="23"/>
      <c r="AD45" s="263"/>
      <c r="AE45" s="41"/>
      <c r="AF45" s="23"/>
      <c r="AG45" s="12"/>
      <c r="AH45" s="12"/>
    </row>
    <row r="46" spans="1:34" s="1" customFormat="1">
      <c r="A46" s="552" t="s">
        <v>521</v>
      </c>
      <c r="B46" s="747" t="s">
        <v>492</v>
      </c>
      <c r="C46" s="554" t="s">
        <v>81</v>
      </c>
      <c r="D46" s="748" t="s">
        <v>47</v>
      </c>
      <c r="E46" s="12"/>
      <c r="F46" s="12"/>
      <c r="G46" s="531"/>
      <c r="H46" s="800">
        <v>1</v>
      </c>
      <c r="I46" s="400" t="s">
        <v>48</v>
      </c>
      <c r="J46" s="803">
        <v>0.91</v>
      </c>
      <c r="K46" s="502" t="s">
        <v>48</v>
      </c>
      <c r="L46" s="806">
        <v>1</v>
      </c>
      <c r="M46" s="496" t="s">
        <v>48</v>
      </c>
      <c r="N46" s="809">
        <v>0.8</v>
      </c>
      <c r="O46" s="502" t="s">
        <v>48</v>
      </c>
      <c r="P46" s="806">
        <v>1</v>
      </c>
      <c r="Q46" s="502" t="s">
        <v>48</v>
      </c>
      <c r="R46" s="806">
        <v>0.5</v>
      </c>
      <c r="S46" s="502" t="s">
        <v>48</v>
      </c>
      <c r="T46" s="806">
        <v>1</v>
      </c>
      <c r="U46" s="495" t="s">
        <v>48</v>
      </c>
      <c r="V46" s="809">
        <v>0</v>
      </c>
      <c r="W46" s="502" t="s">
        <v>482</v>
      </c>
      <c r="X46" s="806">
        <v>0</v>
      </c>
      <c r="Y46" s="502" t="s">
        <v>482</v>
      </c>
      <c r="Z46" s="806">
        <v>0</v>
      </c>
      <c r="AA46" s="495" t="s">
        <v>482</v>
      </c>
      <c r="AB46" s="23"/>
      <c r="AC46" s="23"/>
      <c r="AD46" s="263"/>
      <c r="AE46" s="41"/>
      <c r="AF46" s="23"/>
      <c r="AG46" s="12"/>
      <c r="AH46" s="12"/>
    </row>
    <row r="47" spans="1:34" s="1" customFormat="1">
      <c r="A47" s="749" t="s">
        <v>522</v>
      </c>
      <c r="B47" s="750" t="s">
        <v>510</v>
      </c>
      <c r="C47" s="751" t="s">
        <v>81</v>
      </c>
      <c r="D47" s="752" t="s">
        <v>47</v>
      </c>
      <c r="E47" s="12"/>
      <c r="F47" s="12"/>
      <c r="G47" s="531"/>
      <c r="H47" s="800">
        <v>0</v>
      </c>
      <c r="I47" s="400" t="s">
        <v>482</v>
      </c>
      <c r="J47" s="803">
        <v>0.78</v>
      </c>
      <c r="K47" s="505" t="s">
        <v>48</v>
      </c>
      <c r="L47" s="806">
        <v>1</v>
      </c>
      <c r="M47" s="496" t="s">
        <v>48</v>
      </c>
      <c r="N47" s="809">
        <v>0</v>
      </c>
      <c r="O47" s="505" t="s">
        <v>482</v>
      </c>
      <c r="P47" s="806">
        <v>0</v>
      </c>
      <c r="Q47" s="505" t="s">
        <v>482</v>
      </c>
      <c r="R47" s="806">
        <v>1</v>
      </c>
      <c r="S47" s="505" t="s">
        <v>48</v>
      </c>
      <c r="T47" s="806">
        <v>0</v>
      </c>
      <c r="U47" s="495" t="s">
        <v>482</v>
      </c>
      <c r="V47" s="809">
        <v>0</v>
      </c>
      <c r="W47" s="505" t="s">
        <v>482</v>
      </c>
      <c r="X47" s="806">
        <v>0</v>
      </c>
      <c r="Y47" s="505" t="s">
        <v>482</v>
      </c>
      <c r="Z47" s="806">
        <v>0</v>
      </c>
      <c r="AA47" s="495" t="s">
        <v>482</v>
      </c>
      <c r="AB47" s="23"/>
      <c r="AC47" s="23"/>
      <c r="AD47" s="263"/>
      <c r="AE47" s="41"/>
      <c r="AF47" s="23"/>
      <c r="AG47" s="12"/>
      <c r="AH47" s="12"/>
    </row>
    <row r="48" spans="1:34" s="1" customFormat="1">
      <c r="A48" s="552" t="s">
        <v>523</v>
      </c>
      <c r="B48" s="747" t="s">
        <v>688</v>
      </c>
      <c r="C48" s="554" t="s">
        <v>81</v>
      </c>
      <c r="D48" s="748" t="s">
        <v>47</v>
      </c>
      <c r="E48" s="12"/>
      <c r="F48" s="12"/>
      <c r="G48" s="531"/>
      <c r="H48" s="800">
        <v>1</v>
      </c>
      <c r="I48" s="400" t="s">
        <v>48</v>
      </c>
      <c r="J48" s="803">
        <v>0.95</v>
      </c>
      <c r="K48" s="505" t="s">
        <v>48</v>
      </c>
      <c r="L48" s="806">
        <v>0.99</v>
      </c>
      <c r="M48" s="496" t="s">
        <v>48</v>
      </c>
      <c r="N48" s="809">
        <v>0.92</v>
      </c>
      <c r="O48" s="505" t="s">
        <v>48</v>
      </c>
      <c r="P48" s="806">
        <v>0.95</v>
      </c>
      <c r="Q48" s="505" t="s">
        <v>48</v>
      </c>
      <c r="R48" s="806">
        <v>0.93</v>
      </c>
      <c r="S48" s="505" t="s">
        <v>48</v>
      </c>
      <c r="T48" s="806">
        <v>0.93</v>
      </c>
      <c r="U48" s="495" t="s">
        <v>48</v>
      </c>
      <c r="V48" s="809">
        <v>1</v>
      </c>
      <c r="W48" s="505" t="s">
        <v>48</v>
      </c>
      <c r="X48" s="806">
        <v>1</v>
      </c>
      <c r="Y48" s="505" t="s">
        <v>48</v>
      </c>
      <c r="Z48" s="806">
        <v>1</v>
      </c>
      <c r="AA48" s="495" t="s">
        <v>48</v>
      </c>
      <c r="AB48" s="23"/>
      <c r="AC48" s="23"/>
      <c r="AD48" s="263"/>
      <c r="AE48" s="41"/>
      <c r="AF48" s="23"/>
      <c r="AG48" s="12"/>
      <c r="AH48" s="12"/>
    </row>
    <row r="49" spans="1:34" s="1" customFormat="1">
      <c r="A49" s="552" t="s">
        <v>524</v>
      </c>
      <c r="B49" s="747" t="s">
        <v>498</v>
      </c>
      <c r="C49" s="554" t="s">
        <v>81</v>
      </c>
      <c r="D49" s="748" t="s">
        <v>47</v>
      </c>
      <c r="E49" s="12"/>
      <c r="F49" s="12"/>
      <c r="G49" s="531"/>
      <c r="H49" s="800">
        <v>0</v>
      </c>
      <c r="I49" s="400" t="s">
        <v>482</v>
      </c>
      <c r="J49" s="803">
        <v>1</v>
      </c>
      <c r="K49" s="505" t="s">
        <v>48</v>
      </c>
      <c r="L49" s="806">
        <v>1</v>
      </c>
      <c r="M49" s="496" t="s">
        <v>48</v>
      </c>
      <c r="N49" s="809">
        <v>1</v>
      </c>
      <c r="O49" s="505" t="s">
        <v>48</v>
      </c>
      <c r="P49" s="806">
        <v>0</v>
      </c>
      <c r="Q49" s="505" t="s">
        <v>482</v>
      </c>
      <c r="R49" s="806">
        <v>1</v>
      </c>
      <c r="S49" s="505" t="s">
        <v>48</v>
      </c>
      <c r="T49" s="806">
        <v>0</v>
      </c>
      <c r="U49" s="495" t="s">
        <v>482</v>
      </c>
      <c r="V49" s="809">
        <v>0</v>
      </c>
      <c r="W49" s="505" t="s">
        <v>482</v>
      </c>
      <c r="X49" s="806">
        <v>0</v>
      </c>
      <c r="Y49" s="505" t="s">
        <v>482</v>
      </c>
      <c r="Z49" s="806">
        <v>0</v>
      </c>
      <c r="AA49" s="495" t="s">
        <v>482</v>
      </c>
      <c r="AB49" s="23"/>
      <c r="AC49" s="23"/>
      <c r="AD49" s="263"/>
      <c r="AE49" s="41"/>
      <c r="AF49" s="23"/>
      <c r="AG49" s="12"/>
      <c r="AH49" s="12"/>
    </row>
    <row r="50" spans="1:34" s="1" customFormat="1" ht="13.5" thickBot="1">
      <c r="A50" s="753" t="s">
        <v>525</v>
      </c>
      <c r="B50" s="754" t="s">
        <v>500</v>
      </c>
      <c r="C50" s="755" t="s">
        <v>81</v>
      </c>
      <c r="D50" s="756" t="s">
        <v>47</v>
      </c>
      <c r="E50" s="12"/>
      <c r="F50" s="12"/>
      <c r="G50" s="531"/>
      <c r="H50" s="810">
        <v>0</v>
      </c>
      <c r="I50" s="294" t="s">
        <v>482</v>
      </c>
      <c r="J50" s="811">
        <v>0.85</v>
      </c>
      <c r="K50" s="295" t="s">
        <v>48</v>
      </c>
      <c r="L50" s="812">
        <v>0.88</v>
      </c>
      <c r="M50" s="296" t="s">
        <v>48</v>
      </c>
      <c r="N50" s="813">
        <v>0.85</v>
      </c>
      <c r="O50" s="295" t="s">
        <v>48</v>
      </c>
      <c r="P50" s="812">
        <v>1</v>
      </c>
      <c r="Q50" s="295" t="s">
        <v>48</v>
      </c>
      <c r="R50" s="812">
        <v>0.92</v>
      </c>
      <c r="S50" s="295" t="s">
        <v>48</v>
      </c>
      <c r="T50" s="812">
        <v>1</v>
      </c>
      <c r="U50" s="296" t="s">
        <v>48</v>
      </c>
      <c r="V50" s="810">
        <v>0</v>
      </c>
      <c r="W50" s="295" t="s">
        <v>482</v>
      </c>
      <c r="X50" s="812">
        <v>0</v>
      </c>
      <c r="Y50" s="295" t="s">
        <v>482</v>
      </c>
      <c r="Z50" s="812">
        <v>0</v>
      </c>
      <c r="AA50" s="294" t="s">
        <v>482</v>
      </c>
      <c r="AB50" s="23"/>
      <c r="AC50" s="23"/>
      <c r="AD50" s="263"/>
      <c r="AE50" s="41"/>
      <c r="AF50" s="23"/>
      <c r="AG50" s="12"/>
      <c r="AH50" s="12"/>
    </row>
    <row r="51" spans="1:34" s="1" customFormat="1">
      <c r="A51" s="11"/>
      <c r="B51" s="12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263"/>
      <c r="AE51" s="23"/>
      <c r="AF51" s="23"/>
      <c r="AG51" s="12"/>
      <c r="AH51" s="12"/>
    </row>
    <row r="52" spans="1:34" s="1" customFormat="1" ht="13.5" thickBot="1">
      <c r="A52" s="11"/>
      <c r="B52" s="12"/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263"/>
      <c r="AE52" s="23"/>
      <c r="AF52" s="23"/>
      <c r="AG52" s="12"/>
      <c r="AH52" s="12"/>
    </row>
    <row r="53" spans="1:34" s="12" customFormat="1" ht="18.5" thickBot="1">
      <c r="A53" s="544"/>
      <c r="B53" s="707" t="s">
        <v>526</v>
      </c>
      <c r="C53" s="708" t="s">
        <v>21</v>
      </c>
      <c r="D53" s="10"/>
      <c r="E53" s="11"/>
      <c r="AB53" s="759" t="s">
        <v>17</v>
      </c>
      <c r="AC53" s="8"/>
      <c r="AD53" s="263"/>
      <c r="AE53" s="23"/>
      <c r="AF53" s="23"/>
    </row>
    <row r="54" spans="1:34" s="12" customFormat="1">
      <c r="A54" s="19" t="s">
        <v>527</v>
      </c>
      <c r="B54" s="58" t="s">
        <v>528</v>
      </c>
      <c r="C54" s="60" t="s">
        <v>529</v>
      </c>
      <c r="D54" s="61" t="s">
        <v>47</v>
      </c>
      <c r="E54" s="11"/>
      <c r="F54" s="445">
        <v>1118.999</v>
      </c>
      <c r="G54" s="486" t="s">
        <v>157</v>
      </c>
      <c r="H54" s="445">
        <v>5.1719999999999997</v>
      </c>
      <c r="I54" s="486" t="s">
        <v>157</v>
      </c>
      <c r="J54" s="445">
        <v>79.876999999999995</v>
      </c>
      <c r="K54" s="488" t="s">
        <v>157</v>
      </c>
      <c r="L54" s="449">
        <v>459.01499999999999</v>
      </c>
      <c r="M54" s="486" t="s">
        <v>157</v>
      </c>
      <c r="N54" s="445">
        <v>120.36799999999999</v>
      </c>
      <c r="O54" s="488" t="s">
        <v>157</v>
      </c>
      <c r="P54" s="449">
        <v>20.838999999999999</v>
      </c>
      <c r="Q54" s="488" t="s">
        <v>157</v>
      </c>
      <c r="R54" s="447">
        <v>64.346999999999994</v>
      </c>
      <c r="S54" s="488" t="s">
        <v>157</v>
      </c>
      <c r="T54" s="449">
        <v>14.7</v>
      </c>
      <c r="U54" s="485" t="s">
        <v>157</v>
      </c>
      <c r="V54" s="445">
        <v>0</v>
      </c>
      <c r="W54" s="488" t="s">
        <v>482</v>
      </c>
      <c r="X54" s="449">
        <v>0</v>
      </c>
      <c r="Y54" s="488" t="s">
        <v>482</v>
      </c>
      <c r="Z54" s="449">
        <v>4.6710000000000003</v>
      </c>
      <c r="AA54" s="486" t="s">
        <v>157</v>
      </c>
      <c r="AB54" s="598">
        <f t="shared" ref="AB54:AB65" si="2">F54+H54+J54+L54+N54+P54+R54+T54+V54+X54+Z54</f>
        <v>1887.9880000000001</v>
      </c>
      <c r="AC54" s="432" t="s">
        <v>157</v>
      </c>
      <c r="AD54" s="263"/>
      <c r="AE54" s="821"/>
      <c r="AF54" s="267"/>
    </row>
    <row r="55" spans="1:34" s="12" customFormat="1">
      <c r="A55" s="20" t="s">
        <v>530</v>
      </c>
      <c r="B55" s="62" t="s">
        <v>531</v>
      </c>
      <c r="C55" s="64" t="s">
        <v>529</v>
      </c>
      <c r="D55" s="65" t="s">
        <v>47</v>
      </c>
      <c r="E55" s="11"/>
      <c r="F55" s="458">
        <v>590.1</v>
      </c>
      <c r="G55" s="487" t="s">
        <v>157</v>
      </c>
      <c r="H55" s="458">
        <v>25.960999999999999</v>
      </c>
      <c r="I55" s="487" t="s">
        <v>157</v>
      </c>
      <c r="J55" s="458">
        <v>270.20400000000001</v>
      </c>
      <c r="K55" s="489" t="s">
        <v>157</v>
      </c>
      <c r="L55" s="457">
        <v>479.38900000000001</v>
      </c>
      <c r="M55" s="487" t="s">
        <v>157</v>
      </c>
      <c r="N55" s="458">
        <v>49.606999999999999</v>
      </c>
      <c r="O55" s="489" t="s">
        <v>157</v>
      </c>
      <c r="P55" s="457">
        <v>78.06</v>
      </c>
      <c r="Q55" s="489" t="s">
        <v>157</v>
      </c>
      <c r="R55" s="460">
        <v>197.226</v>
      </c>
      <c r="S55" s="489" t="s">
        <v>157</v>
      </c>
      <c r="T55" s="457">
        <v>53.533999999999999</v>
      </c>
      <c r="U55" s="490" t="s">
        <v>157</v>
      </c>
      <c r="V55" s="458">
        <v>0</v>
      </c>
      <c r="W55" s="489" t="s">
        <v>482</v>
      </c>
      <c r="X55" s="457">
        <v>0</v>
      </c>
      <c r="Y55" s="489" t="s">
        <v>482</v>
      </c>
      <c r="Z55" s="457">
        <v>0</v>
      </c>
      <c r="AA55" s="487" t="s">
        <v>482</v>
      </c>
      <c r="AB55" s="615">
        <f t="shared" si="2"/>
        <v>1744.0810000000001</v>
      </c>
      <c r="AC55" s="430" t="s">
        <v>157</v>
      </c>
      <c r="AD55" s="263"/>
      <c r="AE55" s="821"/>
      <c r="AF55" s="267"/>
    </row>
    <row r="56" spans="1:34" s="12" customFormat="1">
      <c r="A56" s="20" t="s">
        <v>532</v>
      </c>
      <c r="B56" s="62" t="s">
        <v>533</v>
      </c>
      <c r="C56" s="64" t="s">
        <v>529</v>
      </c>
      <c r="D56" s="65" t="s">
        <v>47</v>
      </c>
      <c r="E56" s="11"/>
      <c r="F56" s="446">
        <v>742.89800000000002</v>
      </c>
      <c r="G56" s="496" t="s">
        <v>157</v>
      </c>
      <c r="H56" s="446">
        <v>91.135000000000005</v>
      </c>
      <c r="I56" s="496" t="s">
        <v>157</v>
      </c>
      <c r="J56" s="446">
        <v>870.61</v>
      </c>
      <c r="K56" s="502" t="s">
        <v>157</v>
      </c>
      <c r="L56" s="450">
        <v>959.10599999999999</v>
      </c>
      <c r="M56" s="496" t="s">
        <v>157</v>
      </c>
      <c r="N56" s="446">
        <v>38.344000000000001</v>
      </c>
      <c r="O56" s="502" t="s">
        <v>157</v>
      </c>
      <c r="P56" s="450">
        <v>113.173</v>
      </c>
      <c r="Q56" s="502" t="s">
        <v>157</v>
      </c>
      <c r="R56" s="448">
        <v>215.208</v>
      </c>
      <c r="S56" s="502" t="s">
        <v>157</v>
      </c>
      <c r="T56" s="450">
        <v>72.593999999999994</v>
      </c>
      <c r="U56" s="495" t="s">
        <v>157</v>
      </c>
      <c r="V56" s="446">
        <v>0</v>
      </c>
      <c r="W56" s="502" t="s">
        <v>482</v>
      </c>
      <c r="X56" s="450">
        <v>0</v>
      </c>
      <c r="Y56" s="502" t="s">
        <v>482</v>
      </c>
      <c r="Z56" s="450">
        <v>0</v>
      </c>
      <c r="AA56" s="496" t="s">
        <v>482</v>
      </c>
      <c r="AB56" s="615">
        <f t="shared" si="2"/>
        <v>3103.0679999999998</v>
      </c>
      <c r="AC56" s="433" t="s">
        <v>157</v>
      </c>
      <c r="AD56" s="263"/>
      <c r="AE56" s="821"/>
      <c r="AF56" s="267"/>
    </row>
    <row r="57" spans="1:34" s="12" customFormat="1">
      <c r="A57" s="20" t="s">
        <v>534</v>
      </c>
      <c r="B57" s="62" t="s">
        <v>535</v>
      </c>
      <c r="C57" s="64" t="s">
        <v>529</v>
      </c>
      <c r="D57" s="65" t="s">
        <v>47</v>
      </c>
      <c r="E57" s="11"/>
      <c r="F57" s="446">
        <v>589.54200000000003</v>
      </c>
      <c r="G57" s="496" t="s">
        <v>157</v>
      </c>
      <c r="H57" s="446">
        <v>456.48399999999998</v>
      </c>
      <c r="I57" s="496" t="s">
        <v>157</v>
      </c>
      <c r="J57" s="446">
        <v>2282.8809999999999</v>
      </c>
      <c r="K57" s="502" t="s">
        <v>157</v>
      </c>
      <c r="L57" s="450">
        <v>2560.4679999999998</v>
      </c>
      <c r="M57" s="496" t="s">
        <v>157</v>
      </c>
      <c r="N57" s="446">
        <v>521.75900000000001</v>
      </c>
      <c r="O57" s="502" t="s">
        <v>157</v>
      </c>
      <c r="P57" s="450">
        <v>406.86099999999999</v>
      </c>
      <c r="Q57" s="502" t="s">
        <v>157</v>
      </c>
      <c r="R57" s="448">
        <v>919.95500000000004</v>
      </c>
      <c r="S57" s="502" t="s">
        <v>157</v>
      </c>
      <c r="T57" s="450">
        <v>369.86599999999999</v>
      </c>
      <c r="U57" s="495" t="s">
        <v>157</v>
      </c>
      <c r="V57" s="446">
        <v>0</v>
      </c>
      <c r="W57" s="502" t="s">
        <v>482</v>
      </c>
      <c r="X57" s="450">
        <v>42.25</v>
      </c>
      <c r="Y57" s="502" t="s">
        <v>157</v>
      </c>
      <c r="Z57" s="450">
        <v>0</v>
      </c>
      <c r="AA57" s="496" t="s">
        <v>482</v>
      </c>
      <c r="AB57" s="615">
        <f t="shared" si="2"/>
        <v>8150.0659999999998</v>
      </c>
      <c r="AC57" s="433" t="s">
        <v>157</v>
      </c>
      <c r="AD57" s="263"/>
      <c r="AE57" s="821"/>
      <c r="AF57" s="267"/>
    </row>
    <row r="58" spans="1:34" s="12" customFormat="1">
      <c r="A58" s="20" t="s">
        <v>536</v>
      </c>
      <c r="B58" s="62" t="s">
        <v>537</v>
      </c>
      <c r="C58" s="64" t="s">
        <v>529</v>
      </c>
      <c r="D58" s="65" t="s">
        <v>47</v>
      </c>
      <c r="E58" s="11"/>
      <c r="F58" s="446">
        <v>0</v>
      </c>
      <c r="G58" s="496" t="s">
        <v>482</v>
      </c>
      <c r="H58" s="446">
        <v>364.82400000000001</v>
      </c>
      <c r="I58" s="496" t="s">
        <v>157</v>
      </c>
      <c r="J58" s="446">
        <v>5616.1509999999998</v>
      </c>
      <c r="K58" s="502" t="s">
        <v>157</v>
      </c>
      <c r="L58" s="450">
        <v>3669.8580000000002</v>
      </c>
      <c r="M58" s="496" t="s">
        <v>157</v>
      </c>
      <c r="N58" s="446">
        <v>1079.9490000000001</v>
      </c>
      <c r="O58" s="502" t="s">
        <v>157</v>
      </c>
      <c r="P58" s="450">
        <v>343.09300000000002</v>
      </c>
      <c r="Q58" s="502" t="s">
        <v>157</v>
      </c>
      <c r="R58" s="448">
        <v>1422.5</v>
      </c>
      <c r="S58" s="502" t="s">
        <v>157</v>
      </c>
      <c r="T58" s="450">
        <v>395.96100000000001</v>
      </c>
      <c r="U58" s="495" t="s">
        <v>157</v>
      </c>
      <c r="V58" s="446">
        <v>230.441</v>
      </c>
      <c r="W58" s="502" t="s">
        <v>157</v>
      </c>
      <c r="X58" s="450">
        <v>0</v>
      </c>
      <c r="Y58" s="502" t="s">
        <v>482</v>
      </c>
      <c r="Z58" s="450">
        <v>0</v>
      </c>
      <c r="AA58" s="496" t="s">
        <v>482</v>
      </c>
      <c r="AB58" s="615">
        <f t="shared" si="2"/>
        <v>13122.777</v>
      </c>
      <c r="AC58" s="433" t="s">
        <v>157</v>
      </c>
      <c r="AD58" s="263"/>
      <c r="AE58" s="821"/>
      <c r="AF58" s="267"/>
    </row>
    <row r="59" spans="1:34" s="12" customFormat="1">
      <c r="A59" s="20" t="s">
        <v>538</v>
      </c>
      <c r="B59" s="62" t="s">
        <v>539</v>
      </c>
      <c r="C59" s="64" t="s">
        <v>529</v>
      </c>
      <c r="D59" s="65" t="s">
        <v>47</v>
      </c>
      <c r="E59" s="11"/>
      <c r="F59" s="446">
        <v>0</v>
      </c>
      <c r="G59" s="496" t="s">
        <v>482</v>
      </c>
      <c r="H59" s="446">
        <v>323.21600000000001</v>
      </c>
      <c r="I59" s="496" t="s">
        <v>157</v>
      </c>
      <c r="J59" s="446">
        <v>5891.2790000000005</v>
      </c>
      <c r="K59" s="502" t="s">
        <v>157</v>
      </c>
      <c r="L59" s="450">
        <v>508.75299999999999</v>
      </c>
      <c r="M59" s="496" t="s">
        <v>157</v>
      </c>
      <c r="N59" s="446">
        <v>1270.3040000000001</v>
      </c>
      <c r="O59" s="502" t="s">
        <v>157</v>
      </c>
      <c r="P59" s="450">
        <v>1177.489</v>
      </c>
      <c r="Q59" s="502" t="s">
        <v>157</v>
      </c>
      <c r="R59" s="448">
        <v>549.69399999999996</v>
      </c>
      <c r="S59" s="502" t="s">
        <v>157</v>
      </c>
      <c r="T59" s="450">
        <v>284.02</v>
      </c>
      <c r="U59" s="495" t="s">
        <v>157</v>
      </c>
      <c r="V59" s="446">
        <v>0</v>
      </c>
      <c r="W59" s="502" t="s">
        <v>482</v>
      </c>
      <c r="X59" s="450">
        <v>0</v>
      </c>
      <c r="Y59" s="502" t="s">
        <v>482</v>
      </c>
      <c r="Z59" s="450">
        <v>0</v>
      </c>
      <c r="AA59" s="496" t="s">
        <v>482</v>
      </c>
      <c r="AB59" s="615">
        <f t="shared" si="2"/>
        <v>10004.755000000001</v>
      </c>
      <c r="AC59" s="433" t="s">
        <v>157</v>
      </c>
      <c r="AD59" s="263"/>
      <c r="AE59" s="821"/>
      <c r="AF59" s="267"/>
    </row>
    <row r="60" spans="1:34" s="12" customFormat="1">
      <c r="A60" s="20" t="s">
        <v>540</v>
      </c>
      <c r="B60" s="62" t="s">
        <v>541</v>
      </c>
      <c r="C60" s="64" t="s">
        <v>529</v>
      </c>
      <c r="D60" s="65" t="s">
        <v>47</v>
      </c>
      <c r="E60" s="11"/>
      <c r="F60" s="446">
        <v>0</v>
      </c>
      <c r="G60" s="496" t="s">
        <v>482</v>
      </c>
      <c r="H60" s="446">
        <v>0</v>
      </c>
      <c r="I60" s="496" t="s">
        <v>482</v>
      </c>
      <c r="J60" s="446">
        <v>13504.804</v>
      </c>
      <c r="K60" s="502" t="s">
        <v>157</v>
      </c>
      <c r="L60" s="451">
        <v>722.702</v>
      </c>
      <c r="M60" s="496" t="s">
        <v>157</v>
      </c>
      <c r="N60" s="446">
        <v>1187.4770000000001</v>
      </c>
      <c r="O60" s="502" t="s">
        <v>157</v>
      </c>
      <c r="P60" s="451">
        <v>0</v>
      </c>
      <c r="Q60" s="502" t="s">
        <v>482</v>
      </c>
      <c r="R60" s="448">
        <v>186.79300000000001</v>
      </c>
      <c r="S60" s="502" t="s">
        <v>157</v>
      </c>
      <c r="T60" s="451">
        <v>0</v>
      </c>
      <c r="U60" s="495" t="s">
        <v>482</v>
      </c>
      <c r="V60" s="446">
        <v>0</v>
      </c>
      <c r="W60" s="502" t="s">
        <v>482</v>
      </c>
      <c r="X60" s="451">
        <v>0</v>
      </c>
      <c r="Y60" s="502" t="s">
        <v>482</v>
      </c>
      <c r="Z60" s="451">
        <v>0</v>
      </c>
      <c r="AA60" s="496" t="s">
        <v>482</v>
      </c>
      <c r="AB60" s="615">
        <f t="shared" si="2"/>
        <v>15601.776</v>
      </c>
      <c r="AC60" s="433" t="s">
        <v>157</v>
      </c>
      <c r="AD60" s="263"/>
      <c r="AE60" s="821"/>
      <c r="AF60" s="267"/>
    </row>
    <row r="61" spans="1:34" s="12" customFormat="1">
      <c r="A61" s="20" t="s">
        <v>542</v>
      </c>
      <c r="B61" s="62" t="s">
        <v>543</v>
      </c>
      <c r="C61" s="64" t="s">
        <v>529</v>
      </c>
      <c r="D61" s="65" t="s">
        <v>160</v>
      </c>
      <c r="E61" s="11"/>
      <c r="F61" s="604">
        <f>SUM(F54:F60)</f>
        <v>3041.5390000000002</v>
      </c>
      <c r="G61" s="249" t="s">
        <v>157</v>
      </c>
      <c r="H61" s="604">
        <f>SUM(H54:H60)</f>
        <v>1266.7919999999999</v>
      </c>
      <c r="I61" s="249" t="s">
        <v>157</v>
      </c>
      <c r="J61" s="604">
        <f>SUM(J54:J60)</f>
        <v>28515.806</v>
      </c>
      <c r="K61" s="249" t="s">
        <v>157</v>
      </c>
      <c r="L61" s="760">
        <f>SUM(L54:L60)</f>
        <v>9359.2909999999993</v>
      </c>
      <c r="M61" s="249" t="s">
        <v>157</v>
      </c>
      <c r="N61" s="604">
        <f>SUM(N54:N60)</f>
        <v>4267.808</v>
      </c>
      <c r="O61" s="249" t="s">
        <v>157</v>
      </c>
      <c r="P61" s="760">
        <f>SUM(P54:P60)</f>
        <v>2139.5150000000003</v>
      </c>
      <c r="Q61" s="249" t="s">
        <v>157</v>
      </c>
      <c r="R61" s="760">
        <f>SUM(R54:R60)</f>
        <v>3555.723</v>
      </c>
      <c r="S61" s="249" t="s">
        <v>157</v>
      </c>
      <c r="T61" s="760">
        <f>SUM(T54:T60)</f>
        <v>1190.675</v>
      </c>
      <c r="U61" s="249" t="s">
        <v>157</v>
      </c>
      <c r="V61" s="604">
        <f>SUM(V54:V60)</f>
        <v>230.441</v>
      </c>
      <c r="W61" s="249" t="s">
        <v>157</v>
      </c>
      <c r="X61" s="760">
        <f>SUM(X54:X60)</f>
        <v>42.25</v>
      </c>
      <c r="Y61" s="249" t="s">
        <v>157</v>
      </c>
      <c r="Z61" s="760">
        <f>SUM(Z54:Z60)</f>
        <v>4.6710000000000003</v>
      </c>
      <c r="AA61" s="249" t="s">
        <v>157</v>
      </c>
      <c r="AB61" s="615">
        <f t="shared" si="2"/>
        <v>53614.510999999999</v>
      </c>
      <c r="AC61" s="433" t="s">
        <v>157</v>
      </c>
      <c r="AD61" s="263"/>
      <c r="AE61" s="821"/>
      <c r="AF61" s="267"/>
    </row>
    <row r="62" spans="1:34" s="12" customFormat="1">
      <c r="A62" s="66" t="s">
        <v>544</v>
      </c>
      <c r="B62" s="57" t="s">
        <v>545</v>
      </c>
      <c r="C62" s="64" t="s">
        <v>529</v>
      </c>
      <c r="D62" s="65" t="s">
        <v>47</v>
      </c>
      <c r="E62" s="23"/>
      <c r="F62" s="452">
        <v>356.12599999999998</v>
      </c>
      <c r="G62" s="461" t="s">
        <v>157</v>
      </c>
      <c r="H62" s="452">
        <v>292.18099999999998</v>
      </c>
      <c r="I62" s="461" t="s">
        <v>157</v>
      </c>
      <c r="J62" s="452">
        <v>5369.5820000000003</v>
      </c>
      <c r="K62" s="461" t="s">
        <v>157</v>
      </c>
      <c r="L62" s="454">
        <v>1887.2329999999999</v>
      </c>
      <c r="M62" s="461" t="s">
        <v>157</v>
      </c>
      <c r="N62" s="452">
        <v>597.81799999999998</v>
      </c>
      <c r="O62" s="461" t="s">
        <v>157</v>
      </c>
      <c r="P62" s="454">
        <v>403.95499999999998</v>
      </c>
      <c r="Q62" s="1175" t="s">
        <v>157</v>
      </c>
      <c r="R62" s="453">
        <v>739.32</v>
      </c>
      <c r="S62" s="461" t="s">
        <v>157</v>
      </c>
      <c r="T62" s="454">
        <v>228.429</v>
      </c>
      <c r="U62" s="461" t="s">
        <v>157</v>
      </c>
      <c r="V62" s="452">
        <v>55.424999999999997</v>
      </c>
      <c r="W62" s="461" t="s">
        <v>157</v>
      </c>
      <c r="X62" s="454">
        <v>6.2770000000000001</v>
      </c>
      <c r="Y62" s="461" t="s">
        <v>157</v>
      </c>
      <c r="Z62" s="454">
        <v>1.1080000000000001</v>
      </c>
      <c r="AA62" s="461" t="s">
        <v>157</v>
      </c>
      <c r="AB62" s="615">
        <f t="shared" si="2"/>
        <v>9937.4539999999997</v>
      </c>
      <c r="AC62" s="429" t="s">
        <v>157</v>
      </c>
      <c r="AD62" s="263"/>
      <c r="AE62" s="821"/>
      <c r="AF62" s="267"/>
    </row>
    <row r="63" spans="1:34" s="12" customFormat="1">
      <c r="A63" s="66" t="s">
        <v>546</v>
      </c>
      <c r="B63" s="57" t="s">
        <v>268</v>
      </c>
      <c r="C63" s="64" t="s">
        <v>529</v>
      </c>
      <c r="D63" s="67" t="s">
        <v>160</v>
      </c>
      <c r="E63" s="23"/>
      <c r="F63" s="604">
        <f>SUM(F61:F62)</f>
        <v>3397.665</v>
      </c>
      <c r="G63" s="259" t="s">
        <v>157</v>
      </c>
      <c r="H63" s="604">
        <f>SUM(H61:H62)</f>
        <v>1558.973</v>
      </c>
      <c r="I63" s="259" t="s">
        <v>157</v>
      </c>
      <c r="J63" s="604">
        <f>SUM(J61:J62)</f>
        <v>33885.387999999999</v>
      </c>
      <c r="K63" s="259" t="s">
        <v>157</v>
      </c>
      <c r="L63" s="760">
        <f>SUM(L61:L62)</f>
        <v>11246.523999999999</v>
      </c>
      <c r="M63" s="259" t="s">
        <v>157</v>
      </c>
      <c r="N63" s="604">
        <f>SUM(N61:N62)</f>
        <v>4865.6260000000002</v>
      </c>
      <c r="O63" s="259" t="s">
        <v>157</v>
      </c>
      <c r="P63" s="760">
        <f>SUM(P61:P62)</f>
        <v>2543.4700000000003</v>
      </c>
      <c r="Q63" s="259" t="s">
        <v>157</v>
      </c>
      <c r="R63" s="760">
        <f>SUM(R61:R62)</f>
        <v>4295.0429999999997</v>
      </c>
      <c r="S63" s="259" t="s">
        <v>157</v>
      </c>
      <c r="T63" s="760">
        <f>SUM(T61:T62)</f>
        <v>1419.104</v>
      </c>
      <c r="U63" s="259" t="s">
        <v>157</v>
      </c>
      <c r="V63" s="604">
        <f>SUM(V61:V62)</f>
        <v>285.86599999999999</v>
      </c>
      <c r="W63" s="259" t="s">
        <v>157</v>
      </c>
      <c r="X63" s="760">
        <f>SUM(X61:X62)</f>
        <v>48.527000000000001</v>
      </c>
      <c r="Y63" s="259" t="s">
        <v>157</v>
      </c>
      <c r="Z63" s="760">
        <f>SUM(Z61:Z62)</f>
        <v>5.7789999999999999</v>
      </c>
      <c r="AA63" s="259" t="s">
        <v>157</v>
      </c>
      <c r="AB63" s="615">
        <f t="shared" si="2"/>
        <v>63551.964999999997</v>
      </c>
      <c r="AC63" s="431" t="s">
        <v>157</v>
      </c>
      <c r="AD63" s="263"/>
      <c r="AE63" s="821"/>
      <c r="AF63" s="267"/>
    </row>
    <row r="64" spans="1:34" s="12" customFormat="1">
      <c r="A64" s="68" t="s">
        <v>547</v>
      </c>
      <c r="B64" s="69" t="s">
        <v>548</v>
      </c>
      <c r="C64" s="64" t="s">
        <v>529</v>
      </c>
      <c r="D64" s="70" t="s">
        <v>47</v>
      </c>
      <c r="E64" s="11"/>
      <c r="F64" s="458">
        <v>331.61200000000002</v>
      </c>
      <c r="G64" s="487" t="s">
        <v>157</v>
      </c>
      <c r="H64" s="458">
        <v>376.721</v>
      </c>
      <c r="I64" s="487" t="s">
        <v>157</v>
      </c>
      <c r="J64" s="458">
        <v>11595.11</v>
      </c>
      <c r="K64" s="489" t="s">
        <v>157</v>
      </c>
      <c r="L64" s="457">
        <v>2153.3389999999999</v>
      </c>
      <c r="M64" s="487" t="s">
        <v>157</v>
      </c>
      <c r="N64" s="458">
        <v>2066.1379999999999</v>
      </c>
      <c r="O64" s="489" t="s">
        <v>157</v>
      </c>
      <c r="P64" s="457">
        <v>796.96699999999998</v>
      </c>
      <c r="Q64" s="489" t="s">
        <v>157</v>
      </c>
      <c r="R64" s="460">
        <v>673.55399999999997</v>
      </c>
      <c r="S64" s="489" t="s">
        <v>157</v>
      </c>
      <c r="T64" s="457">
        <v>257.69600000000003</v>
      </c>
      <c r="U64" s="490" t="s">
        <v>157</v>
      </c>
      <c r="V64" s="458">
        <v>66.516999999999996</v>
      </c>
      <c r="W64" s="489" t="s">
        <v>157</v>
      </c>
      <c r="X64" s="457">
        <v>1.232</v>
      </c>
      <c r="Y64" s="489" t="s">
        <v>157</v>
      </c>
      <c r="Z64" s="457">
        <v>0.92900000000000005</v>
      </c>
      <c r="AA64" s="487" t="s">
        <v>157</v>
      </c>
      <c r="AB64" s="615">
        <f t="shared" si="2"/>
        <v>18319.815000000002</v>
      </c>
      <c r="AC64" s="430" t="s">
        <v>157</v>
      </c>
      <c r="AD64" s="263"/>
      <c r="AE64" s="821"/>
      <c r="AF64" s="267"/>
    </row>
    <row r="65" spans="1:32" s="12" customFormat="1" ht="13.5" thickBot="1">
      <c r="A65" s="21" t="s">
        <v>549</v>
      </c>
      <c r="B65" s="71" t="s">
        <v>550</v>
      </c>
      <c r="C65" s="73" t="s">
        <v>529</v>
      </c>
      <c r="D65" s="74" t="s">
        <v>47</v>
      </c>
      <c r="E65" s="11"/>
      <c r="F65" s="455">
        <v>935.70399999999995</v>
      </c>
      <c r="G65" s="497" t="s">
        <v>157</v>
      </c>
      <c r="H65" s="455">
        <v>145.63999999999999</v>
      </c>
      <c r="I65" s="497" t="s">
        <v>157</v>
      </c>
      <c r="J65" s="455">
        <v>2576.6889999999999</v>
      </c>
      <c r="K65" s="498" t="s">
        <v>157</v>
      </c>
      <c r="L65" s="459">
        <v>1420.644</v>
      </c>
      <c r="M65" s="497" t="s">
        <v>157</v>
      </c>
      <c r="N65" s="455">
        <v>434.73399999999998</v>
      </c>
      <c r="O65" s="498" t="s">
        <v>157</v>
      </c>
      <c r="P65" s="459">
        <v>126.21599999999999</v>
      </c>
      <c r="Q65" s="498" t="s">
        <v>157</v>
      </c>
      <c r="R65" s="456">
        <v>418.76900000000001</v>
      </c>
      <c r="S65" s="498" t="s">
        <v>157</v>
      </c>
      <c r="T65" s="459">
        <v>81.007000000000005</v>
      </c>
      <c r="U65" s="494" t="s">
        <v>157</v>
      </c>
      <c r="V65" s="455">
        <v>36.920999999999999</v>
      </c>
      <c r="W65" s="498" t="s">
        <v>157</v>
      </c>
      <c r="X65" s="459">
        <v>25.077999999999999</v>
      </c>
      <c r="Y65" s="498" t="s">
        <v>157</v>
      </c>
      <c r="Z65" s="459">
        <v>1.61</v>
      </c>
      <c r="AA65" s="497" t="s">
        <v>157</v>
      </c>
      <c r="AB65" s="637">
        <f t="shared" si="2"/>
        <v>6203.0120000000006</v>
      </c>
      <c r="AC65" s="564" t="s">
        <v>157</v>
      </c>
      <c r="AD65" s="263"/>
      <c r="AE65" s="821"/>
      <c r="AF65" s="267"/>
    </row>
    <row r="66" spans="1:32" s="12" customFormat="1">
      <c r="A66" s="45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AD66" s="258"/>
      <c r="AF66" s="267"/>
    </row>
    <row r="67" spans="1:32" s="12" customFormat="1" ht="13.5" thickBot="1">
      <c r="A67" s="4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AD67" s="258"/>
    </row>
    <row r="68" spans="1:32" s="12" customFormat="1">
      <c r="A68" s="269"/>
      <c r="B68" s="270"/>
      <c r="C68" s="271"/>
      <c r="D68" s="27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AD68" s="258"/>
    </row>
    <row r="69" spans="1:32" s="12" customFormat="1">
      <c r="A69" s="518" t="s">
        <v>143</v>
      </c>
      <c r="B69" s="519"/>
      <c r="C69" s="520"/>
      <c r="D69" s="27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AD69" s="258"/>
    </row>
    <row r="70" spans="1:32" s="12" customFormat="1">
      <c r="A70" s="274"/>
      <c r="B70" s="519"/>
      <c r="C70" s="275"/>
      <c r="D70" s="27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AD70" s="258"/>
    </row>
    <row r="71" spans="1:32" s="12" customFormat="1">
      <c r="A71" s="518" t="s">
        <v>144</v>
      </c>
      <c r="B71" s="519"/>
      <c r="C71" s="520"/>
      <c r="D71" s="27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AD71" s="258"/>
    </row>
    <row r="72" spans="1:32" s="12" customFormat="1">
      <c r="A72" s="274"/>
      <c r="B72" s="519"/>
      <c r="C72"/>
      <c r="D72" s="27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AD72" s="258"/>
    </row>
    <row r="73" spans="1:32" s="12" customFormat="1">
      <c r="A73" s="518" t="s">
        <v>683</v>
      </c>
      <c r="B73" s="519"/>
      <c r="C73" s="520" t="s">
        <v>684</v>
      </c>
      <c r="D73" s="27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AD73" s="258"/>
    </row>
    <row r="74" spans="1:32" ht="14.25" customHeight="1" thickBot="1">
      <c r="A74" s="277"/>
      <c r="B74" s="278"/>
      <c r="C74" s="279"/>
      <c r="D74" s="280"/>
    </row>
    <row r="75" spans="1:32" ht="14.25" customHeight="1">
      <c r="A75" s="41"/>
      <c r="B75" s="76"/>
      <c r="C75" s="25"/>
      <c r="D75" s="25"/>
    </row>
    <row r="76" spans="1:32" ht="14.25" customHeight="1">
      <c r="A76" s="41"/>
      <c r="C76" s="25"/>
      <c r="D76" s="25"/>
    </row>
    <row r="77" spans="1:32" ht="14.25" customHeight="1">
      <c r="A77" s="41"/>
    </row>
    <row r="78" spans="1:32" ht="14.25" customHeight="1">
      <c r="A78" s="41"/>
    </row>
    <row r="79" spans="1:32">
      <c r="A79" s="41"/>
    </row>
    <row r="80" spans="1:32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</sheetData>
  <mergeCells count="19">
    <mergeCell ref="F11:G11"/>
    <mergeCell ref="F10:AA10"/>
    <mergeCell ref="H11:I11"/>
    <mergeCell ref="J11:K11"/>
    <mergeCell ref="L11:M11"/>
    <mergeCell ref="Z9:AA9"/>
    <mergeCell ref="AB9:AC9"/>
    <mergeCell ref="AB27:AC27"/>
    <mergeCell ref="X9:Y9"/>
    <mergeCell ref="T9:U9"/>
    <mergeCell ref="V9:W9"/>
    <mergeCell ref="AB11:AC11"/>
    <mergeCell ref="R9:S9"/>
    <mergeCell ref="H9:I9"/>
    <mergeCell ref="J9:K9"/>
    <mergeCell ref="L9:M9"/>
    <mergeCell ref="F9:G9"/>
    <mergeCell ref="N9:O9"/>
    <mergeCell ref="P9:Q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9" orientation="landscape" r:id="rId1"/>
  <headerFooter alignWithMargins="0">
    <oddFooter>&amp;L&amp;1#&amp;"Arial"&amp;11&amp;K000000SW Internal Commercial</oddFooter>
  </headerFooter>
  <ignoredErrors>
    <ignoredError sqref="C54:C6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B76"/>
  <sheetViews>
    <sheetView zoomScaleNormal="100" workbookViewId="0">
      <selection sqref="A1:XFD1048576"/>
    </sheetView>
  </sheetViews>
  <sheetFormatPr defaultColWidth="9.26953125" defaultRowHeight="12.5"/>
  <cols>
    <col min="1" max="1" width="12.7265625" style="121" customWidth="1"/>
    <col min="2" max="2" width="41.7265625" style="121" customWidth="1"/>
    <col min="3" max="3" width="11.54296875" style="121" bestFit="1" customWidth="1"/>
    <col min="4" max="4" width="11.453125" style="121" customWidth="1"/>
    <col min="5" max="5" width="6.54296875" style="121" customWidth="1"/>
    <col min="6" max="6" width="15.7265625" style="121" customWidth="1"/>
    <col min="7" max="7" width="6.81640625" style="121" customWidth="1"/>
    <col min="8" max="8" width="4.7265625" style="121" customWidth="1"/>
    <col min="9" max="9" width="15.7265625" style="121" customWidth="1"/>
    <col min="10" max="10" width="6.453125" style="121" customWidth="1"/>
    <col min="11" max="11" width="4.7265625" style="121" customWidth="1"/>
    <col min="12" max="12" width="15.81640625" style="121" customWidth="1"/>
    <col min="13" max="13" width="6.81640625" style="121" customWidth="1"/>
    <col min="14" max="14" width="4.7265625" style="121" customWidth="1"/>
    <col min="15" max="15" width="15.81640625" style="121" customWidth="1"/>
    <col min="16" max="16" width="6.81640625" style="121" customWidth="1"/>
    <col min="17" max="17" width="4.7265625" style="121" customWidth="1"/>
    <col min="18" max="18" width="16" style="121" customWidth="1"/>
    <col min="19" max="19" width="6.453125" style="121" customWidth="1"/>
    <col min="20" max="20" width="4.7265625" style="121" customWidth="1"/>
    <col min="21" max="21" width="15.81640625" style="121" customWidth="1"/>
    <col min="22" max="22" width="6.7265625" style="121" customWidth="1"/>
    <col min="23" max="23" width="4.7265625" style="121" customWidth="1"/>
    <col min="24" max="24" width="15.7265625" style="121" customWidth="1"/>
    <col min="25" max="25" width="6.453125" style="121" customWidth="1"/>
    <col min="26" max="26" width="4.7265625" style="121" customWidth="1"/>
    <col min="27" max="27" width="15.81640625" style="121" customWidth="1"/>
    <col min="28" max="28" width="6.453125" style="121" customWidth="1"/>
    <col min="29" max="29" width="4.7265625" style="121" customWidth="1"/>
    <col min="30" max="30" width="15.81640625" style="121" customWidth="1"/>
    <col min="31" max="31" width="6.54296875" style="121" customWidth="1"/>
    <col min="32" max="32" width="4.7265625" style="121" customWidth="1"/>
    <col min="33" max="33" width="15.54296875" style="121" customWidth="1"/>
    <col min="34" max="34" width="6.54296875" style="121" customWidth="1"/>
    <col min="35" max="35" width="4.7265625" style="121" customWidth="1"/>
    <col min="36" max="36" width="15.81640625" style="121" customWidth="1"/>
    <col min="37" max="37" width="6.81640625" style="121" customWidth="1"/>
    <col min="38" max="38" width="4.7265625" style="121" customWidth="1"/>
    <col min="39" max="39" width="15.54296875" style="121" customWidth="1"/>
    <col min="40" max="40" width="6.453125" style="121" customWidth="1"/>
    <col min="41" max="41" width="4.7265625" style="121" customWidth="1"/>
    <col min="42" max="42" width="15.81640625" style="121" customWidth="1"/>
    <col min="43" max="43" width="6.26953125" style="121" customWidth="1"/>
    <col min="44" max="44" width="4.7265625" style="121" customWidth="1"/>
    <col min="45" max="45" width="15.81640625" style="121" customWidth="1"/>
    <col min="46" max="46" width="6.54296875" style="121" customWidth="1"/>
    <col min="47" max="47" width="4.7265625" style="121" customWidth="1"/>
    <col min="48" max="48" width="15.81640625" style="121" customWidth="1"/>
    <col min="49" max="49" width="6.54296875" style="121" customWidth="1"/>
    <col min="50" max="50" width="4.7265625" style="121" customWidth="1"/>
    <col min="51" max="51" width="15.81640625" style="121" customWidth="1"/>
    <col min="52" max="52" width="6.54296875" style="121" customWidth="1"/>
    <col min="53" max="53" width="4.7265625" style="121" customWidth="1"/>
    <col min="54" max="54" width="15.81640625" style="121" customWidth="1"/>
    <col min="55" max="55" width="6.54296875" style="121" customWidth="1"/>
    <col min="56" max="56" width="4.7265625" style="121" customWidth="1"/>
    <col min="57" max="57" width="16" style="121" customWidth="1"/>
    <col min="58" max="58" width="6.7265625" style="121" customWidth="1"/>
    <col min="59" max="59" width="4.7265625" style="121" customWidth="1"/>
    <col min="60" max="60" width="15.81640625" style="121" customWidth="1"/>
    <col min="61" max="61" width="6.54296875" style="121" customWidth="1"/>
    <col min="62" max="62" width="4.7265625" style="121" customWidth="1"/>
    <col min="63" max="63" width="16" style="121" customWidth="1"/>
    <col min="64" max="64" width="6.81640625" style="121" customWidth="1"/>
    <col min="65" max="65" width="4.7265625" style="121" customWidth="1"/>
    <col min="66" max="66" width="16" style="121" customWidth="1"/>
    <col min="67" max="67" width="6.81640625" style="121" customWidth="1"/>
    <col min="68" max="68" width="4.7265625" style="121" customWidth="1"/>
    <col min="69" max="69" width="15.81640625" style="121" hidden="1" customWidth="1"/>
    <col min="70" max="70" width="6.81640625" style="121" hidden="1" customWidth="1"/>
    <col min="71" max="71" width="4.7265625" style="121" hidden="1" customWidth="1"/>
    <col min="72" max="72" width="15.81640625" style="121" hidden="1" customWidth="1"/>
    <col min="73" max="73" width="6.7265625" style="121" hidden="1" customWidth="1"/>
    <col min="74" max="74" width="4.7265625" style="121" hidden="1" customWidth="1"/>
    <col min="75" max="75" width="16.1796875" style="121" hidden="1" customWidth="1"/>
    <col min="76" max="76" width="5.453125" style="121" hidden="1" customWidth="1"/>
    <col min="77" max="77" width="4.7265625" style="121" hidden="1" customWidth="1"/>
    <col min="78" max="78" width="15.453125" style="121" hidden="1" customWidth="1"/>
    <col min="79" max="79" width="5" style="121" hidden="1" customWidth="1"/>
    <col min="80" max="80" width="4.7265625" style="121" hidden="1" customWidth="1"/>
    <col min="81" max="81" width="15.453125" style="121" hidden="1" customWidth="1"/>
    <col min="82" max="82" width="4.54296875" style="121" hidden="1" customWidth="1"/>
    <col min="83" max="83" width="4.7265625" style="121" hidden="1" customWidth="1"/>
    <col min="84" max="84" width="14.7265625" style="121" hidden="1" customWidth="1"/>
    <col min="85" max="86" width="4.7265625" style="121" hidden="1" customWidth="1"/>
    <col min="87" max="87" width="15.453125" style="121" hidden="1" customWidth="1"/>
    <col min="88" max="88" width="5.7265625" style="121" hidden="1" customWidth="1"/>
    <col min="89" max="89" width="4.7265625" style="121" hidden="1" customWidth="1"/>
    <col min="90" max="90" width="15.81640625" style="121" hidden="1" customWidth="1"/>
    <col min="91" max="91" width="5.26953125" style="121" hidden="1" customWidth="1"/>
    <col min="92" max="92" width="4.7265625" style="121" hidden="1" customWidth="1"/>
    <col min="93" max="93" width="15.81640625" style="121" hidden="1" customWidth="1"/>
    <col min="94" max="94" width="4.26953125" style="121" hidden="1" customWidth="1"/>
    <col min="95" max="95" width="4.7265625" style="121" hidden="1" customWidth="1"/>
    <col min="96" max="96" width="15.81640625" style="121" hidden="1" customWidth="1"/>
    <col min="97" max="97" width="5.453125" style="121" hidden="1" customWidth="1"/>
    <col min="98" max="98" width="4.7265625" style="121" hidden="1" customWidth="1"/>
    <col min="99" max="99" width="15.81640625" style="121" hidden="1" customWidth="1"/>
    <col min="100" max="100" width="5.1796875" style="121" hidden="1" customWidth="1"/>
    <col min="101" max="101" width="4.7265625" style="121" hidden="1" customWidth="1"/>
    <col min="102" max="102" width="15.81640625" style="121" hidden="1" customWidth="1"/>
    <col min="103" max="103" width="4.54296875" style="121" hidden="1" customWidth="1"/>
    <col min="104" max="104" width="4.7265625" style="121" hidden="1" customWidth="1"/>
    <col min="105" max="105" width="15.81640625" style="121" hidden="1" customWidth="1"/>
    <col min="106" max="107" width="4.7265625" style="121" hidden="1" customWidth="1"/>
    <col min="108" max="108" width="15.81640625" style="121" hidden="1" customWidth="1"/>
    <col min="109" max="109" width="4.453125" style="121" hidden="1" customWidth="1"/>
    <col min="110" max="110" width="4.7265625" style="121" hidden="1" customWidth="1"/>
    <col min="111" max="111" width="15.1796875" style="121" hidden="1" customWidth="1"/>
    <col min="112" max="112" width="4.81640625" style="121" hidden="1" customWidth="1"/>
    <col min="113" max="113" width="4.7265625" style="121" hidden="1" customWidth="1"/>
    <col min="114" max="114" width="15.453125" style="121" hidden="1" customWidth="1"/>
    <col min="115" max="115" width="4.81640625" style="121" hidden="1" customWidth="1"/>
    <col min="116" max="116" width="4.7265625" style="121" hidden="1" customWidth="1"/>
    <col min="117" max="117" width="15.453125" style="121" hidden="1" customWidth="1"/>
    <col min="118" max="118" width="4.81640625" style="121" hidden="1" customWidth="1"/>
    <col min="119" max="119" width="4.7265625" style="121" hidden="1" customWidth="1"/>
    <col min="120" max="120" width="15.453125" style="121" hidden="1" customWidth="1"/>
    <col min="121" max="121" width="4.81640625" style="121" hidden="1" customWidth="1"/>
    <col min="122" max="122" width="4.7265625" style="121" hidden="1" customWidth="1"/>
    <col min="123" max="123" width="15.453125" style="121" hidden="1" customWidth="1"/>
    <col min="124" max="124" width="4.81640625" style="121" hidden="1" customWidth="1"/>
    <col min="125" max="125" width="4.7265625" style="121" hidden="1" customWidth="1"/>
    <col min="126" max="126" width="15.453125" style="121" hidden="1" customWidth="1"/>
    <col min="127" max="127" width="4.81640625" style="121" hidden="1" customWidth="1"/>
    <col min="128" max="128" width="4.7265625" style="121" hidden="1" customWidth="1"/>
    <col min="129" max="129" width="15.453125" style="121" hidden="1" customWidth="1"/>
    <col min="130" max="130" width="4.81640625" style="121" hidden="1" customWidth="1"/>
    <col min="131" max="131" width="4.7265625" style="121" hidden="1" customWidth="1"/>
    <col min="132" max="132" width="15.453125" style="121" hidden="1" customWidth="1"/>
    <col min="133" max="133" width="4.453125" style="121" hidden="1" customWidth="1"/>
    <col min="134" max="134" width="4.7265625" style="121" hidden="1" customWidth="1"/>
    <col min="135" max="135" width="15.453125" style="121" hidden="1" customWidth="1"/>
    <col min="136" max="136" width="4.453125" style="121" hidden="1" customWidth="1"/>
    <col min="137" max="137" width="4.7265625" style="121" hidden="1" customWidth="1"/>
    <col min="138" max="138" width="15.453125" style="121" hidden="1" customWidth="1"/>
    <col min="139" max="139" width="4.453125" style="121" hidden="1" customWidth="1"/>
    <col min="140" max="140" width="4.7265625" style="121" hidden="1" customWidth="1"/>
    <col min="141" max="141" width="15.26953125" style="121" hidden="1" customWidth="1"/>
    <col min="142" max="142" width="4.453125" style="121" hidden="1" customWidth="1"/>
    <col min="143" max="143" width="4.7265625" style="121" hidden="1" customWidth="1"/>
    <col min="144" max="144" width="15.26953125" style="121" hidden="1" customWidth="1"/>
    <col min="145" max="145" width="4.453125" style="121" hidden="1" customWidth="1"/>
    <col min="146" max="146" width="4.7265625" style="121" hidden="1" customWidth="1"/>
    <col min="147" max="147" width="15.26953125" style="121" hidden="1" customWidth="1"/>
    <col min="148" max="148" width="4.453125" style="121" hidden="1" customWidth="1"/>
    <col min="149" max="149" width="4.7265625" style="121" hidden="1" customWidth="1"/>
    <col min="150" max="150" width="15.26953125" style="121" hidden="1" customWidth="1"/>
    <col min="151" max="151" width="4.453125" style="121" hidden="1" customWidth="1"/>
    <col min="152" max="152" width="4.7265625" style="121" hidden="1" customWidth="1"/>
    <col min="153" max="153" width="15.26953125" style="121" hidden="1" customWidth="1"/>
    <col min="154" max="154" width="3.54296875" style="121" hidden="1" customWidth="1"/>
    <col min="155" max="156" width="8.36328125" style="121" customWidth="1"/>
    <col min="157" max="158" width="8.54296875" style="121" customWidth="1"/>
    <col min="159" max="16384" width="9.26953125" style="121"/>
  </cols>
  <sheetData>
    <row r="1" spans="1:156" s="216" customFormat="1" ht="20">
      <c r="A1" s="219" t="s">
        <v>0</v>
      </c>
      <c r="B1" s="218"/>
      <c r="C1" s="218"/>
    </row>
    <row r="2" spans="1:156" s="216" customFormat="1" ht="20">
      <c r="A2" s="268"/>
      <c r="B2" s="282"/>
      <c r="C2" s="282"/>
    </row>
    <row r="3" spans="1:156" s="216" customFormat="1" ht="35" customHeight="1">
      <c r="A3" s="219" t="s">
        <v>1</v>
      </c>
      <c r="B3" s="218"/>
      <c r="C3" s="218"/>
    </row>
    <row r="4" spans="1:156" s="216" customFormat="1" ht="20">
      <c r="A4" s="219"/>
      <c r="B4" s="218"/>
      <c r="C4" s="218"/>
      <c r="R4" s="217"/>
    </row>
    <row r="5" spans="1:156" s="123" customFormat="1" ht="16" customHeight="1" thickBot="1">
      <c r="A5" s="215"/>
      <c r="B5" s="214"/>
      <c r="C5" s="214"/>
    </row>
    <row r="6" spans="1:156" ht="20">
      <c r="A6" s="213" t="s">
        <v>2</v>
      </c>
      <c r="B6" s="212"/>
      <c r="C6" s="922"/>
      <c r="D6" s="211"/>
      <c r="E6" s="211"/>
      <c r="F6" s="211"/>
      <c r="G6" s="210"/>
      <c r="H6" s="123"/>
      <c r="I6" s="123"/>
      <c r="J6" s="123"/>
      <c r="K6" s="123"/>
      <c r="O6" s="123"/>
      <c r="P6" s="123"/>
      <c r="Q6" s="123"/>
      <c r="R6" s="123"/>
      <c r="S6" s="123"/>
      <c r="T6" s="123"/>
      <c r="U6" s="123"/>
      <c r="W6" s="123"/>
      <c r="X6" s="123"/>
      <c r="Y6" s="123"/>
      <c r="Z6" s="123"/>
      <c r="AA6" s="123"/>
      <c r="AB6" s="123"/>
      <c r="AC6" s="123"/>
      <c r="AD6" s="123"/>
      <c r="AE6" s="123"/>
    </row>
    <row r="7" spans="1:156" ht="20.5" thickBot="1">
      <c r="A7" s="209" t="s">
        <v>551</v>
      </c>
      <c r="B7" s="208"/>
      <c r="C7" s="208"/>
      <c r="D7" s="207"/>
      <c r="E7" s="207"/>
      <c r="F7" s="207"/>
      <c r="G7" s="206"/>
      <c r="H7" s="123"/>
      <c r="I7" s="123"/>
      <c r="J7" s="123"/>
      <c r="K7" s="123"/>
      <c r="O7" s="123"/>
      <c r="P7" s="123"/>
      <c r="Q7" s="123"/>
      <c r="R7" s="123"/>
      <c r="S7" s="123"/>
      <c r="T7" s="123"/>
      <c r="U7" s="123"/>
      <c r="W7" s="123"/>
      <c r="X7" s="123"/>
      <c r="Y7" s="123"/>
      <c r="Z7" s="123"/>
      <c r="AA7" s="123"/>
      <c r="AB7" s="123"/>
      <c r="AC7" s="123"/>
      <c r="AD7" s="123"/>
      <c r="AE7" s="123"/>
    </row>
    <row r="9" spans="1:156" ht="13" thickBot="1">
      <c r="F9" s="1271">
        <v>10</v>
      </c>
      <c r="G9" s="1272"/>
      <c r="H9" s="122"/>
      <c r="I9" s="1271">
        <v>20</v>
      </c>
      <c r="J9" s="1272"/>
      <c r="K9" s="122"/>
      <c r="L9" s="1271">
        <v>30</v>
      </c>
      <c r="M9" s="1272"/>
      <c r="N9" s="122"/>
      <c r="O9" s="1271">
        <v>40</v>
      </c>
      <c r="P9" s="1272"/>
      <c r="Q9" s="122"/>
      <c r="R9" s="1271">
        <v>50</v>
      </c>
      <c r="S9" s="1272"/>
      <c r="T9" s="122"/>
      <c r="U9" s="1271">
        <v>60</v>
      </c>
      <c r="V9" s="1272"/>
      <c r="W9" s="122"/>
      <c r="X9" s="1271">
        <v>70</v>
      </c>
      <c r="Y9" s="1272"/>
      <c r="Z9" s="122"/>
      <c r="AA9" s="1273">
        <v>80</v>
      </c>
      <c r="AB9" s="1274"/>
      <c r="AC9" s="122"/>
      <c r="AD9" s="1273">
        <v>90</v>
      </c>
      <c r="AE9" s="1274"/>
      <c r="AF9" s="122"/>
      <c r="AG9" s="1273">
        <v>100</v>
      </c>
      <c r="AH9" s="1274"/>
      <c r="AI9" s="122"/>
      <c r="AJ9" s="1273">
        <v>110</v>
      </c>
      <c r="AK9" s="1274"/>
      <c r="AL9" s="122"/>
      <c r="AM9" s="1273">
        <v>120</v>
      </c>
      <c r="AN9" s="1274"/>
      <c r="AO9" s="122"/>
      <c r="AP9" s="1273">
        <v>130</v>
      </c>
      <c r="AQ9" s="1274"/>
      <c r="AR9" s="122"/>
      <c r="AS9" s="1273">
        <v>140</v>
      </c>
      <c r="AT9" s="1274"/>
      <c r="AU9" s="122"/>
      <c r="AV9" s="1273">
        <v>150</v>
      </c>
      <c r="AW9" s="1274"/>
      <c r="AX9" s="122"/>
      <c r="AY9" s="1273">
        <v>160</v>
      </c>
      <c r="AZ9" s="1274"/>
      <c r="BA9" s="122"/>
      <c r="BB9" s="1273">
        <v>170</v>
      </c>
      <c r="BC9" s="1274"/>
      <c r="BD9" s="122"/>
      <c r="BE9" s="1273">
        <v>180</v>
      </c>
      <c r="BF9" s="1274"/>
      <c r="BG9" s="122"/>
      <c r="BH9" s="1273">
        <v>190</v>
      </c>
      <c r="BI9" s="1274"/>
      <c r="BJ9" s="122"/>
      <c r="BK9" s="1273">
        <v>200</v>
      </c>
      <c r="BL9" s="1274"/>
      <c r="BM9" s="122"/>
      <c r="BN9" s="1273">
        <v>210</v>
      </c>
      <c r="BO9" s="1274"/>
      <c r="BP9" s="122"/>
      <c r="BQ9" s="1273">
        <v>220</v>
      </c>
      <c r="BR9" s="1274"/>
      <c r="BS9" s="122"/>
      <c r="BT9" s="1273">
        <v>230</v>
      </c>
      <c r="BU9" s="1274"/>
      <c r="BV9" s="122"/>
      <c r="BW9" s="1271">
        <v>240</v>
      </c>
      <c r="BX9" s="1272"/>
      <c r="BY9" s="122"/>
      <c r="BZ9" s="1271">
        <v>250</v>
      </c>
      <c r="CA9" s="1272"/>
      <c r="CB9" s="122"/>
      <c r="CC9" s="1271">
        <v>260</v>
      </c>
      <c r="CD9" s="1272"/>
      <c r="CE9" s="122"/>
      <c r="CF9" s="1273">
        <v>270</v>
      </c>
      <c r="CG9" s="1274"/>
      <c r="CH9" s="122"/>
      <c r="CI9" s="1273">
        <v>280</v>
      </c>
      <c r="CJ9" s="1274"/>
      <c r="CK9" s="122"/>
      <c r="CL9" s="1273">
        <v>290</v>
      </c>
      <c r="CM9" s="1274"/>
      <c r="CN9" s="122"/>
      <c r="CO9" s="1273">
        <v>300</v>
      </c>
      <c r="CP9" s="1274"/>
      <c r="CQ9" s="122"/>
      <c r="CR9" s="1273">
        <v>310</v>
      </c>
      <c r="CS9" s="1274"/>
      <c r="CT9" s="122"/>
      <c r="CU9" s="1273">
        <v>320</v>
      </c>
      <c r="CV9" s="1274"/>
      <c r="CW9" s="122"/>
      <c r="CX9" s="1273">
        <v>330</v>
      </c>
      <c r="CY9" s="1274"/>
      <c r="CZ9" s="122"/>
      <c r="DA9" s="1273">
        <v>340</v>
      </c>
      <c r="DB9" s="1274"/>
      <c r="DC9" s="122"/>
      <c r="DD9" s="1273">
        <v>350</v>
      </c>
      <c r="DE9" s="1274"/>
      <c r="DF9" s="122"/>
      <c r="DG9" s="1273">
        <v>360</v>
      </c>
      <c r="DH9" s="1274"/>
      <c r="DI9" s="122"/>
      <c r="DJ9" s="1273">
        <v>370</v>
      </c>
      <c r="DK9" s="1274"/>
      <c r="DL9" s="122"/>
      <c r="DM9" s="1273">
        <v>380</v>
      </c>
      <c r="DN9" s="1274"/>
      <c r="DO9" s="122"/>
      <c r="DP9" s="1273">
        <v>390</v>
      </c>
      <c r="DQ9" s="1274"/>
      <c r="DR9" s="122"/>
      <c r="DS9" s="1273">
        <v>400</v>
      </c>
      <c r="DT9" s="1274"/>
      <c r="DU9" s="122"/>
      <c r="DV9" s="1273">
        <v>410</v>
      </c>
      <c r="DW9" s="1274"/>
      <c r="DX9" s="122"/>
      <c r="DY9" s="1273">
        <v>420</v>
      </c>
      <c r="DZ9" s="1274"/>
      <c r="EA9" s="122"/>
      <c r="EB9" s="1273">
        <v>430</v>
      </c>
      <c r="EC9" s="1274"/>
      <c r="ED9" s="122"/>
      <c r="EE9" s="1273">
        <v>440</v>
      </c>
      <c r="EF9" s="1274"/>
      <c r="EG9" s="122"/>
      <c r="EH9" s="1273">
        <v>450</v>
      </c>
      <c r="EI9" s="1274"/>
      <c r="EJ9" s="122"/>
      <c r="EK9" s="1273">
        <v>460</v>
      </c>
      <c r="EL9" s="1274"/>
      <c r="EM9" s="122"/>
      <c r="EN9" s="1273">
        <v>470</v>
      </c>
      <c r="EO9" s="1274"/>
      <c r="EP9" s="122"/>
      <c r="EQ9" s="1273">
        <v>480</v>
      </c>
      <c r="ER9" s="1274"/>
      <c r="ES9" s="122"/>
      <c r="ET9" s="1273">
        <v>490</v>
      </c>
      <c r="EU9" s="1274"/>
      <c r="EV9" s="122"/>
      <c r="EW9" s="1273">
        <v>500</v>
      </c>
      <c r="EX9" s="1274"/>
    </row>
    <row r="10" spans="1:156" s="123" customFormat="1" ht="13.5" customHeight="1">
      <c r="A10" s="205" t="s">
        <v>4</v>
      </c>
      <c r="B10" s="928" t="s">
        <v>5</v>
      </c>
      <c r="C10" s="203" t="s">
        <v>6</v>
      </c>
      <c r="D10" s="202" t="s">
        <v>7</v>
      </c>
      <c r="F10" s="1267">
        <v>1</v>
      </c>
      <c r="G10" s="1268"/>
      <c r="H10" s="121"/>
      <c r="I10" s="1267">
        <v>2</v>
      </c>
      <c r="J10" s="1268"/>
      <c r="K10" s="121"/>
      <c r="L10" s="1267">
        <v>3</v>
      </c>
      <c r="M10" s="1268"/>
      <c r="O10" s="1267">
        <v>4</v>
      </c>
      <c r="P10" s="1268"/>
      <c r="R10" s="1267">
        <v>5</v>
      </c>
      <c r="S10" s="1268"/>
      <c r="U10" s="1267">
        <v>6</v>
      </c>
      <c r="V10" s="1268"/>
      <c r="X10" s="1267">
        <v>7</v>
      </c>
      <c r="Y10" s="1268"/>
      <c r="AA10" s="1267">
        <v>8</v>
      </c>
      <c r="AB10" s="1268"/>
      <c r="AD10" s="1267">
        <v>9</v>
      </c>
      <c r="AE10" s="1268"/>
      <c r="AG10" s="1267">
        <v>10</v>
      </c>
      <c r="AH10" s="1268" t="s">
        <v>21</v>
      </c>
      <c r="AJ10" s="1267">
        <v>11</v>
      </c>
      <c r="AK10" s="1268"/>
      <c r="AM10" s="1267">
        <v>12</v>
      </c>
      <c r="AN10" s="1268"/>
      <c r="AP10" s="1267">
        <v>13</v>
      </c>
      <c r="AQ10" s="1268"/>
      <c r="AS10" s="1267">
        <v>14</v>
      </c>
      <c r="AT10" s="1268"/>
      <c r="AV10" s="1267">
        <v>15</v>
      </c>
      <c r="AW10" s="1268"/>
      <c r="AY10" s="1267">
        <v>16</v>
      </c>
      <c r="AZ10" s="1268"/>
      <c r="BB10" s="1267">
        <v>17</v>
      </c>
      <c r="BC10" s="1268"/>
      <c r="BE10" s="1267">
        <v>18</v>
      </c>
      <c r="BF10" s="1268"/>
      <c r="BH10" s="1267">
        <v>19</v>
      </c>
      <c r="BI10" s="1268"/>
      <c r="BK10" s="1267">
        <v>20</v>
      </c>
      <c r="BL10" s="1268"/>
      <c r="BN10" s="1267">
        <v>21</v>
      </c>
      <c r="BO10" s="1268"/>
      <c r="BQ10" s="1267">
        <v>22</v>
      </c>
      <c r="BR10" s="1268"/>
      <c r="BT10" s="1267">
        <v>23</v>
      </c>
      <c r="BU10" s="1268"/>
      <c r="BW10" s="1267">
        <v>24</v>
      </c>
      <c r="BX10" s="1268"/>
      <c r="BZ10" s="1267">
        <v>25</v>
      </c>
      <c r="CA10" s="1268"/>
      <c r="CC10" s="1267">
        <v>26</v>
      </c>
      <c r="CD10" s="1268"/>
      <c r="CF10" s="1267">
        <v>27</v>
      </c>
      <c r="CG10" s="1268"/>
      <c r="CI10" s="1267">
        <v>28</v>
      </c>
      <c r="CJ10" s="1268"/>
      <c r="CL10" s="1267">
        <v>29</v>
      </c>
      <c r="CM10" s="1268"/>
      <c r="CO10" s="1267">
        <v>30</v>
      </c>
      <c r="CP10" s="1268"/>
      <c r="CR10" s="1267">
        <v>31</v>
      </c>
      <c r="CS10" s="1268"/>
      <c r="CU10" s="1267">
        <v>32</v>
      </c>
      <c r="CV10" s="1268"/>
      <c r="CX10" s="1267">
        <v>33</v>
      </c>
      <c r="CY10" s="1268"/>
      <c r="DA10" s="1267">
        <v>34</v>
      </c>
      <c r="DB10" s="1268"/>
      <c r="DD10" s="1267">
        <v>35</v>
      </c>
      <c r="DE10" s="1268"/>
      <c r="DG10" s="1267">
        <v>36</v>
      </c>
      <c r="DH10" s="1268"/>
      <c r="DJ10" s="1267">
        <v>37</v>
      </c>
      <c r="DK10" s="1268"/>
      <c r="DM10" s="1267">
        <v>38</v>
      </c>
      <c r="DN10" s="1268"/>
      <c r="DP10" s="1267">
        <v>39</v>
      </c>
      <c r="DQ10" s="1268"/>
      <c r="DS10" s="1267">
        <v>40</v>
      </c>
      <c r="DT10" s="1268"/>
      <c r="DV10" s="1267">
        <v>41</v>
      </c>
      <c r="DW10" s="1268"/>
      <c r="DY10" s="1267">
        <v>42</v>
      </c>
      <c r="DZ10" s="1268"/>
      <c r="EB10" s="1267">
        <v>43</v>
      </c>
      <c r="EC10" s="1268"/>
      <c r="EE10" s="1267">
        <v>44</v>
      </c>
      <c r="EF10" s="1268"/>
      <c r="EH10" s="1267">
        <v>45</v>
      </c>
      <c r="EI10" s="1268"/>
      <c r="EK10" s="1267">
        <v>46</v>
      </c>
      <c r="EL10" s="1268"/>
      <c r="EN10" s="1267">
        <v>47</v>
      </c>
      <c r="EO10" s="1268"/>
      <c r="EQ10" s="1267">
        <v>48</v>
      </c>
      <c r="ER10" s="1268"/>
      <c r="ET10" s="1267">
        <v>49</v>
      </c>
      <c r="EU10" s="1268"/>
      <c r="EW10" s="1267">
        <v>50</v>
      </c>
      <c r="EX10" s="1268"/>
    </row>
    <row r="11" spans="1:156" s="123" customFormat="1" ht="15.5">
      <c r="A11" s="201" t="s">
        <v>18</v>
      </c>
      <c r="B11" s="929"/>
      <c r="C11" s="199"/>
      <c r="D11" s="198" t="s">
        <v>19</v>
      </c>
      <c r="F11" s="1269"/>
      <c r="G11" s="1270"/>
      <c r="H11" s="121"/>
      <c r="I11" s="1269"/>
      <c r="J11" s="1270"/>
      <c r="K11" s="121"/>
      <c r="L11" s="1269"/>
      <c r="M11" s="1270"/>
      <c r="N11" s="193"/>
      <c r="O11" s="1269"/>
      <c r="P11" s="1270"/>
      <c r="R11" s="1269"/>
      <c r="S11" s="1270"/>
      <c r="U11" s="1269"/>
      <c r="V11" s="1270"/>
      <c r="X11" s="1269"/>
      <c r="Y11" s="1270"/>
      <c r="AA11" s="1269" t="s">
        <v>21</v>
      </c>
      <c r="AB11" s="1270"/>
      <c r="AD11" s="1269" t="s">
        <v>21</v>
      </c>
      <c r="AE11" s="1270"/>
      <c r="AG11" s="1269" t="s">
        <v>21</v>
      </c>
      <c r="AH11" s="1270"/>
      <c r="AJ11" s="1269" t="s">
        <v>21</v>
      </c>
      <c r="AK11" s="1270"/>
      <c r="AM11" s="1269" t="s">
        <v>21</v>
      </c>
      <c r="AN11" s="1270"/>
      <c r="AP11" s="1269" t="s">
        <v>21</v>
      </c>
      <c r="AQ11" s="1270"/>
      <c r="AS11" s="1269" t="s">
        <v>21</v>
      </c>
      <c r="AT11" s="1270"/>
      <c r="AV11" s="1269" t="s">
        <v>21</v>
      </c>
      <c r="AW11" s="1270"/>
      <c r="AY11" s="1269" t="s">
        <v>21</v>
      </c>
      <c r="AZ11" s="1270"/>
      <c r="BB11" s="1269" t="s">
        <v>21</v>
      </c>
      <c r="BC11" s="1270"/>
      <c r="BE11" s="1269" t="s">
        <v>21</v>
      </c>
      <c r="BF11" s="1270"/>
      <c r="BH11" s="1269" t="s">
        <v>21</v>
      </c>
      <c r="BI11" s="1270"/>
      <c r="BK11" s="1269" t="s">
        <v>21</v>
      </c>
      <c r="BL11" s="1270"/>
      <c r="BN11" s="1269" t="s">
        <v>21</v>
      </c>
      <c r="BO11" s="1270"/>
      <c r="BQ11" s="1269" t="s">
        <v>21</v>
      </c>
      <c r="BR11" s="1270"/>
      <c r="BT11" s="1269" t="s">
        <v>21</v>
      </c>
      <c r="BU11" s="1270"/>
      <c r="BW11" s="1269"/>
      <c r="BX11" s="1270"/>
      <c r="BZ11" s="1269" t="s">
        <v>21</v>
      </c>
      <c r="CA11" s="1270"/>
      <c r="CC11" s="1269" t="s">
        <v>21</v>
      </c>
      <c r="CD11" s="1270"/>
      <c r="CF11" s="1269" t="s">
        <v>21</v>
      </c>
      <c r="CG11" s="1270"/>
      <c r="CI11" s="1269" t="s">
        <v>21</v>
      </c>
      <c r="CJ11" s="1270"/>
      <c r="CL11" s="1269" t="s">
        <v>21</v>
      </c>
      <c r="CM11" s="1270"/>
      <c r="CO11" s="1269" t="s">
        <v>21</v>
      </c>
      <c r="CP11" s="1270"/>
      <c r="CR11" s="1269" t="s">
        <v>21</v>
      </c>
      <c r="CS11" s="1270"/>
      <c r="CU11" s="1269" t="s">
        <v>21</v>
      </c>
      <c r="CV11" s="1270"/>
      <c r="CX11" s="1269" t="s">
        <v>21</v>
      </c>
      <c r="CY11" s="1270"/>
      <c r="DA11" s="1269" t="s">
        <v>21</v>
      </c>
      <c r="DB11" s="1270"/>
      <c r="DD11" s="1269" t="s">
        <v>21</v>
      </c>
      <c r="DE11" s="1270"/>
      <c r="DG11" s="1269" t="s">
        <v>21</v>
      </c>
      <c r="DH11" s="1270"/>
      <c r="DJ11" s="1269" t="s">
        <v>21</v>
      </c>
      <c r="DK11" s="1270"/>
      <c r="DM11" s="1269" t="s">
        <v>21</v>
      </c>
      <c r="DN11" s="1270"/>
      <c r="DP11" s="1269" t="s">
        <v>21</v>
      </c>
      <c r="DQ11" s="1270"/>
      <c r="DS11" s="1269" t="s">
        <v>21</v>
      </c>
      <c r="DT11" s="1270"/>
      <c r="DV11" s="1269" t="s">
        <v>21</v>
      </c>
      <c r="DW11" s="1270"/>
      <c r="DY11" s="1269" t="s">
        <v>21</v>
      </c>
      <c r="DZ11" s="1270"/>
      <c r="EB11" s="1269" t="s">
        <v>21</v>
      </c>
      <c r="EC11" s="1270"/>
      <c r="EE11" s="1269" t="s">
        <v>21</v>
      </c>
      <c r="EF11" s="1270"/>
      <c r="EH11" s="1269" t="s">
        <v>21</v>
      </c>
      <c r="EI11" s="1270"/>
      <c r="EK11" s="1269" t="s">
        <v>21</v>
      </c>
      <c r="EL11" s="1270"/>
      <c r="EN11" s="1269" t="s">
        <v>21</v>
      </c>
      <c r="EO11" s="1270"/>
      <c r="EQ11" s="1269" t="s">
        <v>21</v>
      </c>
      <c r="ER11" s="1270"/>
      <c r="ET11" s="1269" t="s">
        <v>21</v>
      </c>
      <c r="EU11" s="1270"/>
      <c r="EW11" s="1269" t="s">
        <v>21</v>
      </c>
      <c r="EX11" s="1270"/>
    </row>
    <row r="12" spans="1:156" s="123" customFormat="1" ht="16" thickBot="1">
      <c r="A12" s="197"/>
      <c r="B12" s="930"/>
      <c r="C12" s="195"/>
      <c r="D12" s="194"/>
      <c r="F12" s="192" t="s">
        <v>21</v>
      </c>
      <c r="G12" s="761" t="s">
        <v>20</v>
      </c>
      <c r="H12" s="121"/>
      <c r="I12" s="192" t="s">
        <v>21</v>
      </c>
      <c r="J12" s="761" t="s">
        <v>20</v>
      </c>
      <c r="K12" s="121"/>
      <c r="L12" s="192" t="s">
        <v>21</v>
      </c>
      <c r="M12" s="761" t="s">
        <v>20</v>
      </c>
      <c r="N12" s="193"/>
      <c r="O12" s="192" t="s">
        <v>21</v>
      </c>
      <c r="P12" s="761" t="s">
        <v>20</v>
      </c>
      <c r="R12" s="192" t="s">
        <v>21</v>
      </c>
      <c r="S12" s="761" t="s">
        <v>20</v>
      </c>
      <c r="U12" s="192" t="s">
        <v>21</v>
      </c>
      <c r="V12" s="761" t="s">
        <v>20</v>
      </c>
      <c r="X12" s="192" t="s">
        <v>21</v>
      </c>
      <c r="Y12" s="761" t="s">
        <v>20</v>
      </c>
      <c r="AA12" s="192" t="s">
        <v>21</v>
      </c>
      <c r="AB12" s="761" t="s">
        <v>20</v>
      </c>
      <c r="AD12" s="192" t="s">
        <v>21</v>
      </c>
      <c r="AE12" s="761" t="s">
        <v>20</v>
      </c>
      <c r="AG12" s="192" t="s">
        <v>21</v>
      </c>
      <c r="AH12" s="761" t="s">
        <v>20</v>
      </c>
      <c r="AJ12" s="192" t="s">
        <v>21</v>
      </c>
      <c r="AK12" s="761" t="s">
        <v>20</v>
      </c>
      <c r="AM12" s="192" t="s">
        <v>21</v>
      </c>
      <c r="AN12" s="761" t="s">
        <v>20</v>
      </c>
      <c r="AP12" s="192" t="s">
        <v>21</v>
      </c>
      <c r="AQ12" s="761" t="s">
        <v>20</v>
      </c>
      <c r="AS12" s="192" t="s">
        <v>21</v>
      </c>
      <c r="AT12" s="761" t="s">
        <v>20</v>
      </c>
      <c r="AV12" s="192" t="s">
        <v>21</v>
      </c>
      <c r="AW12" s="761" t="s">
        <v>20</v>
      </c>
      <c r="AY12" s="192" t="s">
        <v>21</v>
      </c>
      <c r="AZ12" s="761" t="s">
        <v>20</v>
      </c>
      <c r="BB12" s="192" t="s">
        <v>21</v>
      </c>
      <c r="BC12" s="761" t="s">
        <v>20</v>
      </c>
      <c r="BE12" s="192" t="s">
        <v>21</v>
      </c>
      <c r="BF12" s="761" t="s">
        <v>20</v>
      </c>
      <c r="BH12" s="192" t="s">
        <v>21</v>
      </c>
      <c r="BI12" s="761" t="s">
        <v>20</v>
      </c>
      <c r="BK12" s="192" t="s">
        <v>21</v>
      </c>
      <c r="BL12" s="761" t="s">
        <v>20</v>
      </c>
      <c r="BN12" s="192" t="s">
        <v>21</v>
      </c>
      <c r="BO12" s="761" t="s">
        <v>20</v>
      </c>
      <c r="BQ12" s="192" t="s">
        <v>21</v>
      </c>
      <c r="BR12" s="761" t="s">
        <v>20</v>
      </c>
      <c r="BT12" s="192" t="s">
        <v>21</v>
      </c>
      <c r="BU12" s="761" t="s">
        <v>20</v>
      </c>
      <c r="BW12" s="192" t="s">
        <v>21</v>
      </c>
      <c r="BX12" s="761" t="s">
        <v>20</v>
      </c>
      <c r="BZ12" s="192" t="s">
        <v>21</v>
      </c>
      <c r="CA12" s="761" t="s">
        <v>20</v>
      </c>
      <c r="CC12" s="192" t="s">
        <v>21</v>
      </c>
      <c r="CD12" s="761" t="s">
        <v>20</v>
      </c>
      <c r="CF12" s="192" t="s">
        <v>21</v>
      </c>
      <c r="CG12" s="761" t="s">
        <v>20</v>
      </c>
      <c r="CI12" s="192" t="s">
        <v>21</v>
      </c>
      <c r="CJ12" s="761" t="s">
        <v>20</v>
      </c>
      <c r="CL12" s="192" t="s">
        <v>21</v>
      </c>
      <c r="CM12" s="761" t="s">
        <v>20</v>
      </c>
      <c r="CO12" s="192" t="s">
        <v>21</v>
      </c>
      <c r="CP12" s="761" t="s">
        <v>20</v>
      </c>
      <c r="CR12" s="192" t="s">
        <v>21</v>
      </c>
      <c r="CS12" s="761" t="s">
        <v>20</v>
      </c>
      <c r="CU12" s="192" t="s">
        <v>21</v>
      </c>
      <c r="CV12" s="761" t="s">
        <v>20</v>
      </c>
      <c r="CX12" s="192" t="s">
        <v>21</v>
      </c>
      <c r="CY12" s="761" t="s">
        <v>20</v>
      </c>
      <c r="DA12" s="192" t="s">
        <v>21</v>
      </c>
      <c r="DB12" s="761" t="s">
        <v>20</v>
      </c>
      <c r="DD12" s="192" t="s">
        <v>21</v>
      </c>
      <c r="DE12" s="761" t="s">
        <v>20</v>
      </c>
      <c r="DG12" s="192" t="s">
        <v>21</v>
      </c>
      <c r="DH12" s="761" t="s">
        <v>20</v>
      </c>
      <c r="DJ12" s="192" t="s">
        <v>21</v>
      </c>
      <c r="DK12" s="761" t="s">
        <v>20</v>
      </c>
      <c r="DM12" s="192" t="s">
        <v>21</v>
      </c>
      <c r="DN12" s="761" t="s">
        <v>20</v>
      </c>
      <c r="DP12" s="192" t="s">
        <v>21</v>
      </c>
      <c r="DQ12" s="761" t="s">
        <v>20</v>
      </c>
      <c r="DS12" s="192" t="s">
        <v>21</v>
      </c>
      <c r="DT12" s="761" t="s">
        <v>20</v>
      </c>
      <c r="DV12" s="192" t="s">
        <v>21</v>
      </c>
      <c r="DW12" s="761" t="s">
        <v>20</v>
      </c>
      <c r="DY12" s="192" t="s">
        <v>21</v>
      </c>
      <c r="DZ12" s="761" t="s">
        <v>20</v>
      </c>
      <c r="EB12" s="192" t="s">
        <v>21</v>
      </c>
      <c r="EC12" s="761" t="s">
        <v>20</v>
      </c>
      <c r="EE12" s="192" t="s">
        <v>21</v>
      </c>
      <c r="EF12" s="761" t="s">
        <v>20</v>
      </c>
      <c r="EH12" s="192" t="s">
        <v>21</v>
      </c>
      <c r="EI12" s="761" t="s">
        <v>20</v>
      </c>
      <c r="EK12" s="192" t="s">
        <v>21</v>
      </c>
      <c r="EL12" s="761" t="s">
        <v>20</v>
      </c>
      <c r="EN12" s="192" t="s">
        <v>21</v>
      </c>
      <c r="EO12" s="761" t="s">
        <v>20</v>
      </c>
      <c r="EQ12" s="192" t="s">
        <v>21</v>
      </c>
      <c r="ER12" s="761" t="s">
        <v>20</v>
      </c>
      <c r="ET12" s="192" t="s">
        <v>21</v>
      </c>
      <c r="EU12" s="761" t="s">
        <v>20</v>
      </c>
      <c r="EW12" s="192" t="s">
        <v>21</v>
      </c>
      <c r="EX12" s="761" t="s">
        <v>20</v>
      </c>
      <c r="EZ12" s="762"/>
    </row>
    <row r="13" spans="1:156" s="123" customFormat="1" ht="7.15" customHeight="1" thickBot="1">
      <c r="B13" s="191"/>
      <c r="H13" s="121"/>
      <c r="K13" s="121"/>
    </row>
    <row r="14" spans="1:156" s="123" customFormat="1" ht="18.5" thickBot="1">
      <c r="A14" s="170"/>
      <c r="B14" s="169" t="s">
        <v>552</v>
      </c>
      <c r="C14" s="168"/>
      <c r="D14" s="763"/>
      <c r="F14" s="298" t="s">
        <v>553</v>
      </c>
      <c r="G14" s="298"/>
      <c r="H14" s="298"/>
      <c r="I14" s="298" t="s">
        <v>554</v>
      </c>
      <c r="J14" s="298"/>
      <c r="K14" s="298"/>
      <c r="L14" s="298" t="s">
        <v>555</v>
      </c>
      <c r="M14" s="298"/>
      <c r="N14" s="298"/>
      <c r="O14" s="298" t="s">
        <v>556</v>
      </c>
      <c r="P14" s="298"/>
      <c r="Q14" s="298"/>
      <c r="R14" s="298" t="s">
        <v>557</v>
      </c>
      <c r="S14" s="298"/>
      <c r="T14" s="298"/>
      <c r="U14" s="298" t="s">
        <v>558</v>
      </c>
      <c r="V14" s="298"/>
      <c r="W14" s="298"/>
      <c r="X14" s="298" t="s">
        <v>559</v>
      </c>
      <c r="Y14" s="298"/>
      <c r="Z14" s="298"/>
      <c r="AA14" s="298" t="s">
        <v>560</v>
      </c>
      <c r="AB14" s="298"/>
      <c r="AC14" s="298"/>
      <c r="AD14" s="298" t="s">
        <v>561</v>
      </c>
      <c r="AE14" s="298"/>
      <c r="AF14" s="298"/>
      <c r="AG14" s="298" t="s">
        <v>562</v>
      </c>
      <c r="AH14" s="298"/>
      <c r="AI14" s="298"/>
      <c r="AJ14" s="298" t="s">
        <v>563</v>
      </c>
      <c r="AK14" s="298"/>
      <c r="AL14" s="298"/>
      <c r="AM14" s="298" t="s">
        <v>564</v>
      </c>
      <c r="AN14" s="298"/>
      <c r="AO14" s="298"/>
      <c r="AP14" s="298" t="s">
        <v>565</v>
      </c>
      <c r="AQ14" s="298"/>
      <c r="AR14" s="298"/>
      <c r="AS14" s="298" t="s">
        <v>566</v>
      </c>
      <c r="AT14" s="298"/>
      <c r="AU14" s="298"/>
      <c r="AV14" s="298" t="s">
        <v>567</v>
      </c>
      <c r="AW14" s="298"/>
      <c r="AX14" s="298"/>
      <c r="AY14" s="298" t="s">
        <v>568</v>
      </c>
      <c r="AZ14" s="298"/>
      <c r="BA14" s="298"/>
      <c r="BB14" s="298" t="s">
        <v>569</v>
      </c>
      <c r="BC14" s="298"/>
      <c r="BD14" s="298"/>
      <c r="BE14" s="298" t="s">
        <v>570</v>
      </c>
      <c r="BF14" s="298"/>
      <c r="BG14" s="298"/>
      <c r="BH14" s="298" t="s">
        <v>571</v>
      </c>
      <c r="BI14" s="298"/>
      <c r="BJ14" s="298"/>
      <c r="BK14" s="298" t="s">
        <v>572</v>
      </c>
      <c r="BL14" s="298"/>
      <c r="BM14" s="298"/>
      <c r="BN14" s="298" t="s">
        <v>573</v>
      </c>
      <c r="BO14" s="298"/>
      <c r="BP14" s="298"/>
      <c r="BQ14" s="298"/>
      <c r="BR14" s="298"/>
      <c r="BS14" s="298"/>
      <c r="BT14" s="298"/>
      <c r="BU14" s="298"/>
    </row>
    <row r="15" spans="1:156" s="123" customFormat="1">
      <c r="A15" s="190" t="s">
        <v>574</v>
      </c>
      <c r="B15" s="189" t="s">
        <v>24</v>
      </c>
      <c r="C15" s="188" t="s">
        <v>24</v>
      </c>
      <c r="D15" s="187" t="s">
        <v>25</v>
      </c>
      <c r="F15" s="305" t="s">
        <v>575</v>
      </c>
      <c r="G15" s="304"/>
      <c r="H15" s="297"/>
      <c r="I15" s="305" t="s">
        <v>576</v>
      </c>
      <c r="J15" s="304"/>
      <c r="K15" s="297"/>
      <c r="L15" s="305" t="s">
        <v>577</v>
      </c>
      <c r="M15" s="304"/>
      <c r="N15" s="298"/>
      <c r="O15" s="305" t="s">
        <v>578</v>
      </c>
      <c r="P15" s="304"/>
      <c r="Q15" s="298"/>
      <c r="R15" s="305" t="s">
        <v>579</v>
      </c>
      <c r="S15" s="304"/>
      <c r="T15" s="298"/>
      <c r="U15" s="305" t="s">
        <v>15</v>
      </c>
      <c r="V15" s="304"/>
      <c r="W15" s="297"/>
      <c r="X15" s="305" t="s">
        <v>580</v>
      </c>
      <c r="Y15" s="304"/>
      <c r="Z15" s="297"/>
      <c r="AA15" s="305" t="s">
        <v>581</v>
      </c>
      <c r="AB15" s="304"/>
      <c r="AC15" s="298"/>
      <c r="AD15" s="305" t="s">
        <v>582</v>
      </c>
      <c r="AE15" s="304"/>
      <c r="AF15" s="298"/>
      <c r="AG15" s="305" t="s">
        <v>583</v>
      </c>
      <c r="AH15" s="304"/>
      <c r="AI15" s="298"/>
      <c r="AJ15" s="305" t="s">
        <v>584</v>
      </c>
      <c r="AK15" s="304"/>
      <c r="AL15" s="297"/>
      <c r="AM15" s="305" t="s">
        <v>585</v>
      </c>
      <c r="AN15" s="304"/>
      <c r="AO15" s="297"/>
      <c r="AP15" s="305" t="s">
        <v>586</v>
      </c>
      <c r="AQ15" s="304"/>
      <c r="AR15" s="298"/>
      <c r="AS15" s="305" t="s">
        <v>587</v>
      </c>
      <c r="AT15" s="304"/>
      <c r="AU15" s="298"/>
      <c r="AV15" s="305" t="s">
        <v>588</v>
      </c>
      <c r="AW15" s="304"/>
      <c r="AX15" s="298"/>
      <c r="AY15" s="305" t="s">
        <v>589</v>
      </c>
      <c r="AZ15" s="304"/>
      <c r="BA15" s="297"/>
      <c r="BB15" s="305" t="s">
        <v>590</v>
      </c>
      <c r="BC15" s="304"/>
      <c r="BD15" s="297"/>
      <c r="BE15" s="305" t="s">
        <v>591</v>
      </c>
      <c r="BF15" s="304"/>
      <c r="BG15" s="298"/>
      <c r="BH15" s="305" t="s">
        <v>592</v>
      </c>
      <c r="BI15" s="304"/>
      <c r="BJ15" s="298"/>
      <c r="BK15" s="305" t="s">
        <v>593</v>
      </c>
      <c r="BL15" s="304"/>
      <c r="BM15" s="298"/>
      <c r="BN15" s="305" t="s">
        <v>594</v>
      </c>
      <c r="BO15" s="304"/>
      <c r="BP15" s="297"/>
      <c r="BQ15" s="305"/>
      <c r="BR15" s="304"/>
      <c r="BS15" s="297"/>
      <c r="BT15" s="305"/>
      <c r="BU15" s="304"/>
      <c r="BW15" s="185"/>
      <c r="BX15" s="184"/>
      <c r="BZ15" s="185"/>
      <c r="CA15" s="184"/>
      <c r="CC15" s="185"/>
      <c r="CD15" s="184"/>
      <c r="CE15" s="121"/>
      <c r="CF15" s="185"/>
      <c r="CG15" s="184"/>
      <c r="CH15" s="121"/>
      <c r="CI15" s="185"/>
      <c r="CJ15" s="184"/>
      <c r="CL15" s="185"/>
      <c r="CM15" s="184"/>
      <c r="CO15" s="185"/>
      <c r="CP15" s="184"/>
      <c r="CR15" s="185"/>
      <c r="CS15" s="184"/>
      <c r="CT15" s="121"/>
      <c r="CU15" s="185"/>
      <c r="CV15" s="184"/>
      <c r="CW15" s="121"/>
      <c r="CX15" s="185"/>
      <c r="CY15" s="184"/>
      <c r="DA15" s="185"/>
      <c r="DB15" s="184"/>
      <c r="DD15" s="185"/>
      <c r="DE15" s="184"/>
      <c r="DG15" s="185"/>
      <c r="DH15" s="184"/>
      <c r="DI15" s="121"/>
      <c r="DJ15" s="185"/>
      <c r="DK15" s="184"/>
      <c r="DL15" s="121"/>
      <c r="DM15" s="185"/>
      <c r="DN15" s="184"/>
      <c r="DP15" s="185"/>
      <c r="DQ15" s="184"/>
      <c r="DS15" s="185"/>
      <c r="DT15" s="184"/>
      <c r="DV15" s="185"/>
      <c r="DW15" s="184"/>
      <c r="DX15" s="121"/>
      <c r="DY15" s="185"/>
      <c r="DZ15" s="184"/>
      <c r="EA15" s="121"/>
      <c r="EB15" s="185"/>
      <c r="EC15" s="184"/>
      <c r="EE15" s="185"/>
      <c r="EF15" s="184"/>
      <c r="EG15" s="186"/>
      <c r="EH15" s="185"/>
      <c r="EI15" s="184"/>
      <c r="EK15" s="185"/>
      <c r="EL15" s="184"/>
      <c r="EM15" s="121"/>
      <c r="EN15" s="185"/>
      <c r="EO15" s="184"/>
      <c r="EP15" s="121"/>
      <c r="EQ15" s="185"/>
      <c r="ER15" s="184"/>
      <c r="ET15" s="185"/>
      <c r="EU15" s="184"/>
      <c r="EW15" s="185"/>
      <c r="EX15" s="184"/>
    </row>
    <row r="16" spans="1:156" s="123" customFormat="1" ht="13" thickBot="1">
      <c r="A16" s="183" t="s">
        <v>595</v>
      </c>
      <c r="B16" s="182" t="s">
        <v>596</v>
      </c>
      <c r="C16" s="181" t="s">
        <v>24</v>
      </c>
      <c r="D16" s="180" t="s">
        <v>25</v>
      </c>
      <c r="F16" s="938" t="s">
        <v>227</v>
      </c>
      <c r="G16" s="304"/>
      <c r="H16" s="297"/>
      <c r="I16" s="942" t="s">
        <v>228</v>
      </c>
      <c r="J16" s="302"/>
      <c r="K16" s="297"/>
      <c r="L16" s="303" t="s">
        <v>228</v>
      </c>
      <c r="M16" s="302"/>
      <c r="N16" s="298"/>
      <c r="O16" s="303" t="s">
        <v>227</v>
      </c>
      <c r="P16" s="302"/>
      <c r="Q16" s="298"/>
      <c r="R16" s="303" t="s">
        <v>228</v>
      </c>
      <c r="S16" s="302"/>
      <c r="T16" s="298"/>
      <c r="U16" s="303" t="s">
        <v>227</v>
      </c>
      <c r="V16" s="302"/>
      <c r="W16" s="297"/>
      <c r="X16" s="303" t="s">
        <v>228</v>
      </c>
      <c r="Y16" s="302"/>
      <c r="Z16" s="297"/>
      <c r="AA16" s="303" t="s">
        <v>226</v>
      </c>
      <c r="AB16" s="302"/>
      <c r="AC16" s="298"/>
      <c r="AD16" s="303" t="s">
        <v>228</v>
      </c>
      <c r="AE16" s="302"/>
      <c r="AF16" s="298"/>
      <c r="AG16" s="303" t="s">
        <v>228</v>
      </c>
      <c r="AH16" s="302"/>
      <c r="AI16" s="298"/>
      <c r="AJ16" s="303" t="s">
        <v>227</v>
      </c>
      <c r="AK16" s="302"/>
      <c r="AL16" s="297"/>
      <c r="AM16" s="303" t="s">
        <v>227</v>
      </c>
      <c r="AN16" s="302"/>
      <c r="AO16" s="297"/>
      <c r="AP16" s="303" t="s">
        <v>226</v>
      </c>
      <c r="AQ16" s="302"/>
      <c r="AR16" s="298"/>
      <c r="AS16" s="303" t="s">
        <v>227</v>
      </c>
      <c r="AT16" s="302"/>
      <c r="AU16" s="298"/>
      <c r="AV16" s="303" t="s">
        <v>226</v>
      </c>
      <c r="AW16" s="302"/>
      <c r="AX16" s="298"/>
      <c r="AY16" s="303" t="s">
        <v>228</v>
      </c>
      <c r="AZ16" s="302"/>
      <c r="BA16" s="297"/>
      <c r="BB16" s="303" t="s">
        <v>226</v>
      </c>
      <c r="BC16" s="302"/>
      <c r="BD16" s="297"/>
      <c r="BE16" s="303" t="s">
        <v>227</v>
      </c>
      <c r="BF16" s="302"/>
      <c r="BG16" s="298"/>
      <c r="BH16" s="303" t="s">
        <v>228</v>
      </c>
      <c r="BI16" s="302"/>
      <c r="BJ16" s="298"/>
      <c r="BK16" s="303" t="s">
        <v>228</v>
      </c>
      <c r="BL16" s="302"/>
      <c r="BM16" s="298"/>
      <c r="BN16" s="303" t="s">
        <v>227</v>
      </c>
      <c r="BO16" s="302"/>
      <c r="BP16" s="297"/>
      <c r="BQ16" s="303"/>
      <c r="BR16" s="302"/>
      <c r="BS16" s="297"/>
      <c r="BT16" s="303"/>
      <c r="BU16" s="302"/>
      <c r="BW16" s="179"/>
      <c r="BX16" s="178"/>
      <c r="BZ16" s="179"/>
      <c r="CA16" s="178"/>
      <c r="CC16" s="179"/>
      <c r="CD16" s="178"/>
      <c r="CE16" s="121"/>
      <c r="CF16" s="179"/>
      <c r="CG16" s="178"/>
      <c r="CH16" s="121"/>
      <c r="CI16" s="179"/>
      <c r="CJ16" s="178"/>
      <c r="CL16" s="179"/>
      <c r="CM16" s="178"/>
      <c r="CO16" s="179"/>
      <c r="CP16" s="178"/>
      <c r="CR16" s="179"/>
      <c r="CS16" s="178"/>
      <c r="CT16" s="121"/>
      <c r="CU16" s="179"/>
      <c r="CV16" s="178"/>
      <c r="CW16" s="121"/>
      <c r="CX16" s="179"/>
      <c r="CY16" s="178"/>
      <c r="DA16" s="179"/>
      <c r="DB16" s="178"/>
      <c r="DD16" s="179"/>
      <c r="DE16" s="178"/>
      <c r="DG16" s="179"/>
      <c r="DH16" s="178"/>
      <c r="DI16" s="121"/>
      <c r="DJ16" s="179"/>
      <c r="DK16" s="178"/>
      <c r="DL16" s="121"/>
      <c r="DM16" s="179"/>
      <c r="DN16" s="178"/>
      <c r="DP16" s="179"/>
      <c r="DQ16" s="178"/>
      <c r="DS16" s="179"/>
      <c r="DT16" s="178"/>
      <c r="DV16" s="179"/>
      <c r="DW16" s="178"/>
      <c r="DX16" s="121"/>
      <c r="DY16" s="179"/>
      <c r="DZ16" s="178"/>
      <c r="EA16" s="121"/>
      <c r="EB16" s="179"/>
      <c r="EC16" s="178"/>
      <c r="EE16" s="179"/>
      <c r="EF16" s="178"/>
      <c r="EH16" s="179"/>
      <c r="EI16" s="178"/>
      <c r="EK16" s="179"/>
      <c r="EL16" s="178"/>
      <c r="EM16" s="121"/>
      <c r="EN16" s="179"/>
      <c r="EO16" s="178"/>
      <c r="EP16" s="121"/>
      <c r="EQ16" s="179"/>
      <c r="ER16" s="178"/>
      <c r="ET16" s="179"/>
      <c r="EU16" s="178"/>
      <c r="EW16" s="179"/>
      <c r="EX16" s="178"/>
    </row>
    <row r="17" spans="1:158" s="123" customFormat="1">
      <c r="A17" s="927" t="s">
        <v>597</v>
      </c>
      <c r="B17" s="931" t="s">
        <v>45</v>
      </c>
      <c r="C17" s="932" t="s">
        <v>46</v>
      </c>
      <c r="D17" s="933" t="s">
        <v>25</v>
      </c>
      <c r="F17" s="937">
        <v>29.6</v>
      </c>
      <c r="G17" s="940" t="s">
        <v>48</v>
      </c>
      <c r="H17" s="297"/>
      <c r="I17" s="937">
        <v>35.197000000000003</v>
      </c>
      <c r="J17" s="940" t="s">
        <v>48</v>
      </c>
      <c r="K17" s="297"/>
      <c r="L17" s="936">
        <v>44.841000000000001</v>
      </c>
      <c r="M17" s="940" t="s">
        <v>48</v>
      </c>
      <c r="N17" s="298"/>
      <c r="O17" s="936">
        <v>43.509</v>
      </c>
      <c r="P17" s="940" t="s">
        <v>48</v>
      </c>
      <c r="Q17" s="298"/>
      <c r="R17" s="936">
        <v>72.647000000000006</v>
      </c>
      <c r="S17" s="940" t="s">
        <v>48</v>
      </c>
      <c r="T17" s="298"/>
      <c r="U17" s="936">
        <v>213.34</v>
      </c>
      <c r="V17" s="940" t="s">
        <v>48</v>
      </c>
      <c r="W17" s="297"/>
      <c r="X17" s="936">
        <v>134.024</v>
      </c>
      <c r="Y17" s="940" t="s">
        <v>48</v>
      </c>
      <c r="Z17" s="297"/>
      <c r="AA17" s="936">
        <v>70.144000000000005</v>
      </c>
      <c r="AB17" s="940" t="s">
        <v>48</v>
      </c>
      <c r="AC17" s="298"/>
      <c r="AD17" s="936">
        <v>27.042000000000002</v>
      </c>
      <c r="AE17" s="940" t="s">
        <v>48</v>
      </c>
      <c r="AF17" s="298"/>
      <c r="AG17" s="936">
        <v>70.305999999999997</v>
      </c>
      <c r="AH17" s="940" t="s">
        <v>48</v>
      </c>
      <c r="AI17" s="298"/>
      <c r="AJ17" s="936">
        <v>15.115</v>
      </c>
      <c r="AK17" s="940" t="s">
        <v>48</v>
      </c>
      <c r="AL17" s="298"/>
      <c r="AM17" s="936">
        <v>51.996000000000002</v>
      </c>
      <c r="AN17" s="940" t="s">
        <v>48</v>
      </c>
      <c r="AO17" s="298"/>
      <c r="AP17" s="936">
        <v>21.690999999999999</v>
      </c>
      <c r="AQ17" s="940" t="s">
        <v>48</v>
      </c>
      <c r="AR17" s="298"/>
      <c r="AS17" s="936">
        <v>40.841999999999999</v>
      </c>
      <c r="AT17" s="940" t="s">
        <v>48</v>
      </c>
      <c r="AU17" s="297"/>
      <c r="AV17" s="936">
        <v>51.494999999999997</v>
      </c>
      <c r="AW17" s="940" t="s">
        <v>48</v>
      </c>
      <c r="AX17" s="297"/>
      <c r="AY17" s="936">
        <v>81.036000000000001</v>
      </c>
      <c r="AZ17" s="940" t="s">
        <v>48</v>
      </c>
      <c r="BA17" s="298"/>
      <c r="BB17" s="936">
        <v>52.188000000000002</v>
      </c>
      <c r="BC17" s="940" t="s">
        <v>48</v>
      </c>
      <c r="BD17" s="297"/>
      <c r="BE17" s="936">
        <v>45.55</v>
      </c>
      <c r="BF17" s="940" t="s">
        <v>48</v>
      </c>
      <c r="BG17" s="298"/>
      <c r="BH17" s="936">
        <v>374.77300000000002</v>
      </c>
      <c r="BI17" s="940" t="s">
        <v>48</v>
      </c>
      <c r="BJ17" s="298"/>
      <c r="BK17" s="936">
        <v>47.762999999999998</v>
      </c>
      <c r="BL17" s="940" t="s">
        <v>48</v>
      </c>
      <c r="BM17" s="298"/>
      <c r="BN17" s="936">
        <v>24.274999999999999</v>
      </c>
      <c r="BO17" s="940" t="s">
        <v>48</v>
      </c>
      <c r="BP17" s="297"/>
      <c r="BQ17" s="936"/>
      <c r="BR17" s="940"/>
      <c r="BS17" s="297"/>
      <c r="BT17" s="936"/>
      <c r="BU17" s="940"/>
      <c r="BV17" s="298"/>
      <c r="BW17" s="936"/>
      <c r="BX17" s="940"/>
      <c r="BZ17" s="936"/>
      <c r="CA17" s="940"/>
      <c r="CB17" s="298"/>
      <c r="CC17" s="936"/>
      <c r="CD17" s="940"/>
      <c r="CE17" s="298"/>
      <c r="CF17" s="936"/>
      <c r="CG17" s="940"/>
      <c r="CH17" s="297"/>
      <c r="CI17" s="936"/>
      <c r="CJ17" s="940"/>
      <c r="CK17" s="297"/>
      <c r="CL17" s="936"/>
      <c r="CM17" s="940"/>
      <c r="CN17" s="298"/>
      <c r="CO17" s="936"/>
      <c r="CP17" s="940"/>
      <c r="CR17" s="936"/>
      <c r="CS17" s="940"/>
      <c r="CT17" s="298"/>
      <c r="CU17" s="936"/>
      <c r="CV17" s="940"/>
      <c r="CW17" s="298"/>
      <c r="CX17" s="936"/>
      <c r="CY17" s="940"/>
      <c r="CZ17" s="297"/>
      <c r="DA17" s="936"/>
      <c r="DB17" s="940"/>
      <c r="DC17" s="297"/>
      <c r="DD17" s="936"/>
      <c r="DE17" s="940"/>
      <c r="DF17" s="298"/>
      <c r="DG17" s="936"/>
      <c r="DH17" s="940"/>
      <c r="DJ17" s="936"/>
      <c r="DK17" s="940"/>
      <c r="DL17" s="298"/>
      <c r="DM17" s="936"/>
      <c r="DN17" s="940"/>
      <c r="DO17" s="298"/>
      <c r="DP17" s="936"/>
      <c r="DQ17" s="940"/>
      <c r="DR17" s="297"/>
      <c r="DS17" s="936"/>
      <c r="DT17" s="940"/>
      <c r="DU17" s="297"/>
      <c r="DV17" s="936"/>
      <c r="DW17" s="940"/>
      <c r="DX17" s="298"/>
      <c r="DY17" s="936"/>
      <c r="DZ17" s="940"/>
      <c r="EA17" s="121"/>
      <c r="EB17" s="936"/>
      <c r="EC17" s="940"/>
      <c r="ED17" s="297"/>
      <c r="EE17" s="936"/>
      <c r="EF17" s="940"/>
      <c r="EG17" s="297"/>
      <c r="EH17" s="936"/>
      <c r="EI17" s="940"/>
      <c r="EJ17" s="298"/>
      <c r="EK17" s="936"/>
      <c r="EL17" s="940"/>
      <c r="EM17" s="121"/>
      <c r="EN17" s="936"/>
      <c r="EO17" s="940"/>
      <c r="EP17" s="297"/>
      <c r="EQ17" s="936"/>
      <c r="ER17" s="940"/>
      <c r="ES17" s="297"/>
      <c r="ET17" s="936"/>
      <c r="EU17" s="940"/>
      <c r="EV17" s="298"/>
      <c r="EW17" s="936"/>
      <c r="EX17" s="940"/>
    </row>
    <row r="18" spans="1:158" s="123" customFormat="1">
      <c r="A18" s="927" t="s">
        <v>598</v>
      </c>
      <c r="B18" s="931" t="s">
        <v>599</v>
      </c>
      <c r="C18" s="932" t="s">
        <v>46</v>
      </c>
      <c r="D18" s="933" t="s">
        <v>25</v>
      </c>
      <c r="F18" s="936">
        <v>3.6150000000000002</v>
      </c>
      <c r="G18" s="941" t="s">
        <v>51</v>
      </c>
      <c r="H18" s="297"/>
      <c r="I18" s="936">
        <v>3.1160000000000001</v>
      </c>
      <c r="J18" s="941" t="s">
        <v>51</v>
      </c>
      <c r="K18" s="297"/>
      <c r="L18" s="936">
        <v>6.843</v>
      </c>
      <c r="M18" s="941" t="s">
        <v>51</v>
      </c>
      <c r="N18" s="298"/>
      <c r="O18" s="936">
        <v>3.359</v>
      </c>
      <c r="P18" s="941" t="s">
        <v>51</v>
      </c>
      <c r="Q18" s="298"/>
      <c r="R18" s="936">
        <v>9.4350000000000005</v>
      </c>
      <c r="S18" s="941" t="s">
        <v>51</v>
      </c>
      <c r="T18" s="298"/>
      <c r="U18" s="936">
        <v>24.577999999999999</v>
      </c>
      <c r="V18" s="941" t="s">
        <v>51</v>
      </c>
      <c r="W18" s="297"/>
      <c r="X18" s="936">
        <v>18.068999999999999</v>
      </c>
      <c r="Y18" s="941" t="s">
        <v>51</v>
      </c>
      <c r="Z18" s="297"/>
      <c r="AA18" s="936">
        <v>8.0429999999999993</v>
      </c>
      <c r="AB18" s="941" t="s">
        <v>51</v>
      </c>
      <c r="AC18" s="298"/>
      <c r="AD18" s="936">
        <v>2.883</v>
      </c>
      <c r="AE18" s="941" t="s">
        <v>51</v>
      </c>
      <c r="AF18" s="298"/>
      <c r="AG18" s="936">
        <v>8.4</v>
      </c>
      <c r="AH18" s="941" t="s">
        <v>51</v>
      </c>
      <c r="AI18" s="298"/>
      <c r="AJ18" s="936">
        <v>2.153</v>
      </c>
      <c r="AK18" s="941" t="s">
        <v>51</v>
      </c>
      <c r="AL18" s="298"/>
      <c r="AM18" s="936">
        <v>7.87</v>
      </c>
      <c r="AN18" s="941" t="s">
        <v>51</v>
      </c>
      <c r="AO18" s="298"/>
      <c r="AP18" s="936">
        <v>2.0449999999999999</v>
      </c>
      <c r="AQ18" s="941" t="s">
        <v>51</v>
      </c>
      <c r="AR18" s="298"/>
      <c r="AS18" s="936">
        <v>6.1429999999999998</v>
      </c>
      <c r="AT18" s="941" t="s">
        <v>51</v>
      </c>
      <c r="AU18" s="297"/>
      <c r="AV18" s="936">
        <v>5.649</v>
      </c>
      <c r="AW18" s="941" t="s">
        <v>51</v>
      </c>
      <c r="AX18" s="297"/>
      <c r="AY18" s="936">
        <v>11.66</v>
      </c>
      <c r="AZ18" s="941" t="s">
        <v>51</v>
      </c>
      <c r="BA18" s="298"/>
      <c r="BB18" s="936">
        <v>10.776999999999999</v>
      </c>
      <c r="BC18" s="941" t="s">
        <v>51</v>
      </c>
      <c r="BD18" s="297"/>
      <c r="BE18" s="936">
        <v>6.3780000000000001</v>
      </c>
      <c r="BF18" s="941" t="s">
        <v>51</v>
      </c>
      <c r="BG18" s="298"/>
      <c r="BH18" s="936">
        <v>47.524999999999999</v>
      </c>
      <c r="BI18" s="941" t="s">
        <v>51</v>
      </c>
      <c r="BJ18" s="298"/>
      <c r="BK18" s="936">
        <v>11.333</v>
      </c>
      <c r="BL18" s="941" t="s">
        <v>51</v>
      </c>
      <c r="BM18" s="298"/>
      <c r="BN18" s="936">
        <v>4.3730000000000002</v>
      </c>
      <c r="BO18" s="941" t="s">
        <v>51</v>
      </c>
      <c r="BP18" s="297"/>
      <c r="BQ18" s="936"/>
      <c r="BR18" s="941"/>
      <c r="BS18" s="297"/>
      <c r="BT18" s="936"/>
      <c r="BU18" s="941"/>
      <c r="BV18" s="298"/>
      <c r="BW18" s="936"/>
      <c r="BX18" s="941"/>
      <c r="BZ18" s="936"/>
      <c r="CA18" s="941"/>
      <c r="CB18" s="298"/>
      <c r="CC18" s="936"/>
      <c r="CD18" s="941"/>
      <c r="CE18" s="298"/>
      <c r="CF18" s="936"/>
      <c r="CG18" s="941"/>
      <c r="CH18" s="297"/>
      <c r="CI18" s="936"/>
      <c r="CJ18" s="941"/>
      <c r="CK18" s="297"/>
      <c r="CL18" s="936"/>
      <c r="CM18" s="941"/>
      <c r="CN18" s="298"/>
      <c r="CO18" s="936"/>
      <c r="CP18" s="941"/>
      <c r="CR18" s="936"/>
      <c r="CS18" s="941"/>
      <c r="CT18" s="298"/>
      <c r="CU18" s="936"/>
      <c r="CV18" s="941"/>
      <c r="CW18" s="298"/>
      <c r="CX18" s="936"/>
      <c r="CY18" s="941"/>
      <c r="CZ18" s="297"/>
      <c r="DA18" s="936"/>
      <c r="DB18" s="941"/>
      <c r="DC18" s="297"/>
      <c r="DD18" s="936"/>
      <c r="DE18" s="941"/>
      <c r="DF18" s="298"/>
      <c r="DG18" s="936"/>
      <c r="DH18" s="941"/>
      <c r="DJ18" s="936"/>
      <c r="DK18" s="941"/>
      <c r="DL18" s="298"/>
      <c r="DM18" s="936"/>
      <c r="DN18" s="941"/>
      <c r="DO18" s="298"/>
      <c r="DP18" s="936"/>
      <c r="DQ18" s="941"/>
      <c r="DR18" s="297"/>
      <c r="DS18" s="936"/>
      <c r="DT18" s="941"/>
      <c r="DU18" s="297"/>
      <c r="DV18" s="936"/>
      <c r="DW18" s="941"/>
      <c r="DX18" s="298"/>
      <c r="DY18" s="936"/>
      <c r="DZ18" s="941"/>
      <c r="EA18" s="121"/>
      <c r="EB18" s="936"/>
      <c r="EC18" s="941"/>
      <c r="ED18" s="297"/>
      <c r="EE18" s="936"/>
      <c r="EF18" s="941"/>
      <c r="EG18" s="297"/>
      <c r="EH18" s="936"/>
      <c r="EI18" s="941"/>
      <c r="EJ18" s="298"/>
      <c r="EK18" s="936"/>
      <c r="EL18" s="941"/>
      <c r="EM18" s="121"/>
      <c r="EN18" s="936"/>
      <c r="EO18" s="941"/>
      <c r="EP18" s="297"/>
      <c r="EQ18" s="936"/>
      <c r="ER18" s="941"/>
      <c r="ES18" s="297"/>
      <c r="ET18" s="936"/>
      <c r="EU18" s="941"/>
      <c r="EV18" s="298"/>
      <c r="EW18" s="936"/>
      <c r="EX18" s="941"/>
    </row>
    <row r="19" spans="1:158" s="123" customFormat="1">
      <c r="A19" s="927" t="s">
        <v>600</v>
      </c>
      <c r="B19" s="931" t="s">
        <v>601</v>
      </c>
      <c r="C19" s="934" t="s">
        <v>602</v>
      </c>
      <c r="D19" s="933" t="s">
        <v>25</v>
      </c>
      <c r="F19" s="936">
        <v>387.29</v>
      </c>
      <c r="G19" s="941" t="s">
        <v>130</v>
      </c>
      <c r="H19" s="297"/>
      <c r="I19" s="936">
        <v>862.57</v>
      </c>
      <c r="J19" s="941" t="s">
        <v>130</v>
      </c>
      <c r="K19" s="297"/>
      <c r="L19" s="936">
        <v>474.37</v>
      </c>
      <c r="M19" s="941" t="s">
        <v>130</v>
      </c>
      <c r="N19" s="298"/>
      <c r="O19" s="936">
        <v>369.23</v>
      </c>
      <c r="P19" s="941" t="s">
        <v>130</v>
      </c>
      <c r="Q19" s="298"/>
      <c r="R19" s="936">
        <v>663.74</v>
      </c>
      <c r="S19" s="941" t="s">
        <v>130</v>
      </c>
      <c r="T19" s="298"/>
      <c r="U19" s="1068">
        <v>5897.45</v>
      </c>
      <c r="V19" s="941" t="s">
        <v>130</v>
      </c>
      <c r="W19" s="297"/>
      <c r="X19" s="1068">
        <v>1538.79</v>
      </c>
      <c r="Y19" s="941" t="s">
        <v>130</v>
      </c>
      <c r="Z19" s="297"/>
      <c r="AA19" s="936">
        <v>442.44</v>
      </c>
      <c r="AB19" s="941" t="s">
        <v>130</v>
      </c>
      <c r="AC19" s="298"/>
      <c r="AD19" s="936">
        <v>16.940000000000001</v>
      </c>
      <c r="AE19" s="941" t="s">
        <v>130</v>
      </c>
      <c r="AF19" s="298"/>
      <c r="AG19" s="1068">
        <v>1710.18</v>
      </c>
      <c r="AH19" s="941" t="s">
        <v>130</v>
      </c>
      <c r="AI19" s="298"/>
      <c r="AJ19" s="936">
        <v>129.04</v>
      </c>
      <c r="AK19" s="941" t="s">
        <v>130</v>
      </c>
      <c r="AL19" s="298"/>
      <c r="AM19" s="936">
        <v>572.37</v>
      </c>
      <c r="AN19" s="941" t="s">
        <v>130</v>
      </c>
      <c r="AO19" s="298"/>
      <c r="AP19" s="936">
        <v>184.69</v>
      </c>
      <c r="AQ19" s="941" t="s">
        <v>130</v>
      </c>
      <c r="AR19" s="298"/>
      <c r="AS19" s="936">
        <v>200.95</v>
      </c>
      <c r="AT19" s="941" t="s">
        <v>130</v>
      </c>
      <c r="AU19" s="297"/>
      <c r="AV19" s="936">
        <v>236.63</v>
      </c>
      <c r="AW19" s="941" t="s">
        <v>130</v>
      </c>
      <c r="AX19" s="297"/>
      <c r="AY19" s="936">
        <v>478.05</v>
      </c>
      <c r="AZ19" s="941" t="s">
        <v>130</v>
      </c>
      <c r="BA19" s="298"/>
      <c r="BB19" s="1068">
        <v>1521.95</v>
      </c>
      <c r="BC19" s="941" t="s">
        <v>130</v>
      </c>
      <c r="BD19" s="297"/>
      <c r="BE19" s="1068">
        <v>1645.43</v>
      </c>
      <c r="BF19" s="941" t="s">
        <v>130</v>
      </c>
      <c r="BG19" s="298"/>
      <c r="BH19" s="1068">
        <v>7661.72</v>
      </c>
      <c r="BI19" s="941" t="s">
        <v>130</v>
      </c>
      <c r="BJ19" s="298"/>
      <c r="BK19" s="1068">
        <v>1915.71</v>
      </c>
      <c r="BL19" s="941" t="s">
        <v>130</v>
      </c>
      <c r="BM19" s="298"/>
      <c r="BN19" s="936">
        <v>232.65</v>
      </c>
      <c r="BO19" s="941" t="s">
        <v>130</v>
      </c>
      <c r="BP19" s="297"/>
      <c r="BQ19" s="936"/>
      <c r="BR19" s="941"/>
      <c r="BS19" s="297"/>
      <c r="BT19" s="936"/>
      <c r="BU19" s="941"/>
      <c r="BV19" s="298"/>
      <c r="BW19" s="936"/>
      <c r="BX19" s="941"/>
      <c r="BZ19" s="936"/>
      <c r="CA19" s="941"/>
      <c r="CB19" s="298"/>
      <c r="CC19" s="936"/>
      <c r="CD19" s="941"/>
      <c r="CE19" s="298"/>
      <c r="CF19" s="936"/>
      <c r="CG19" s="941"/>
      <c r="CH19" s="297"/>
      <c r="CI19" s="936"/>
      <c r="CJ19" s="941"/>
      <c r="CK19" s="297"/>
      <c r="CL19" s="936"/>
      <c r="CM19" s="941"/>
      <c r="CN19" s="298"/>
      <c r="CO19" s="936"/>
      <c r="CP19" s="941"/>
      <c r="CR19" s="936"/>
      <c r="CS19" s="941"/>
      <c r="CT19" s="298"/>
      <c r="CU19" s="936"/>
      <c r="CV19" s="941"/>
      <c r="CW19" s="298"/>
      <c r="CX19" s="936"/>
      <c r="CY19" s="941"/>
      <c r="CZ19" s="297"/>
      <c r="DA19" s="936"/>
      <c r="DB19" s="941"/>
      <c r="DC19" s="297"/>
      <c r="DD19" s="936"/>
      <c r="DE19" s="941"/>
      <c r="DF19" s="298"/>
      <c r="DG19" s="936"/>
      <c r="DH19" s="941"/>
      <c r="DJ19" s="936"/>
      <c r="DK19" s="941"/>
      <c r="DL19" s="298"/>
      <c r="DM19" s="936"/>
      <c r="DN19" s="941"/>
      <c r="DO19" s="298"/>
      <c r="DP19" s="936"/>
      <c r="DQ19" s="941"/>
      <c r="DR19" s="297"/>
      <c r="DS19" s="936"/>
      <c r="DT19" s="941"/>
      <c r="DU19" s="297"/>
      <c r="DV19" s="936"/>
      <c r="DW19" s="941"/>
      <c r="DX19" s="298"/>
      <c r="DY19" s="936"/>
      <c r="DZ19" s="941"/>
      <c r="EA19" s="121"/>
      <c r="EB19" s="936"/>
      <c r="EC19" s="941"/>
      <c r="ED19" s="297"/>
      <c r="EE19" s="936"/>
      <c r="EF19" s="941"/>
      <c r="EG19" s="297"/>
      <c r="EH19" s="936"/>
      <c r="EI19" s="941"/>
      <c r="EJ19" s="298"/>
      <c r="EK19" s="936"/>
      <c r="EL19" s="941"/>
      <c r="EM19" s="121"/>
      <c r="EN19" s="936"/>
      <c r="EO19" s="941"/>
      <c r="EP19" s="297"/>
      <c r="EQ19" s="936"/>
      <c r="ER19" s="941"/>
      <c r="ES19" s="297"/>
      <c r="ET19" s="936"/>
      <c r="EU19" s="941"/>
      <c r="EV19" s="298"/>
      <c r="EW19" s="936"/>
      <c r="EX19" s="941"/>
    </row>
    <row r="20" spans="1:158" s="123" customFormat="1">
      <c r="A20" s="927" t="s">
        <v>603</v>
      </c>
      <c r="B20" s="931" t="s">
        <v>604</v>
      </c>
      <c r="C20" s="934" t="s">
        <v>602</v>
      </c>
      <c r="D20" s="933" t="s">
        <v>25</v>
      </c>
      <c r="F20" s="936">
        <v>0</v>
      </c>
      <c r="G20" s="941" t="s">
        <v>51</v>
      </c>
      <c r="H20" s="297"/>
      <c r="I20" s="936">
        <v>0</v>
      </c>
      <c r="J20" s="941" t="s">
        <v>51</v>
      </c>
      <c r="K20" s="297"/>
      <c r="L20" s="936">
        <v>178.32900000000001</v>
      </c>
      <c r="M20" s="941" t="s">
        <v>51</v>
      </c>
      <c r="N20" s="298"/>
      <c r="O20" s="936">
        <v>90.78</v>
      </c>
      <c r="P20" s="941" t="s">
        <v>51</v>
      </c>
      <c r="Q20" s="298"/>
      <c r="R20" s="936">
        <v>885.74800000000005</v>
      </c>
      <c r="S20" s="941" t="s">
        <v>51</v>
      </c>
      <c r="T20" s="298"/>
      <c r="U20" s="936">
        <v>15.962</v>
      </c>
      <c r="V20" s="941" t="s">
        <v>51</v>
      </c>
      <c r="W20" s="297"/>
      <c r="X20" s="936">
        <v>0</v>
      </c>
      <c r="Y20" s="941" t="s">
        <v>51</v>
      </c>
      <c r="Z20" s="297"/>
      <c r="AA20" s="936">
        <v>0</v>
      </c>
      <c r="AB20" s="941" t="s">
        <v>51</v>
      </c>
      <c r="AC20" s="298"/>
      <c r="AD20" s="936">
        <v>0</v>
      </c>
      <c r="AE20" s="941" t="s">
        <v>51</v>
      </c>
      <c r="AF20" s="298"/>
      <c r="AG20" s="936">
        <v>0</v>
      </c>
      <c r="AH20" s="941" t="s">
        <v>51</v>
      </c>
      <c r="AI20" s="298"/>
      <c r="AJ20" s="936">
        <v>1760.001</v>
      </c>
      <c r="AK20" s="941" t="s">
        <v>51</v>
      </c>
      <c r="AL20" s="298"/>
      <c r="AM20" s="936">
        <v>0</v>
      </c>
      <c r="AN20" s="941" t="s">
        <v>51</v>
      </c>
      <c r="AO20" s="298"/>
      <c r="AP20" s="936">
        <v>0</v>
      </c>
      <c r="AQ20" s="941" t="s">
        <v>51</v>
      </c>
      <c r="AR20" s="298"/>
      <c r="AS20" s="936">
        <v>0</v>
      </c>
      <c r="AT20" s="941" t="s">
        <v>51</v>
      </c>
      <c r="AU20" s="297"/>
      <c r="AV20" s="936">
        <v>0</v>
      </c>
      <c r="AW20" s="941" t="s">
        <v>51</v>
      </c>
      <c r="AX20" s="297"/>
      <c r="AY20" s="936">
        <v>0</v>
      </c>
      <c r="AZ20" s="941" t="s">
        <v>51</v>
      </c>
      <c r="BA20" s="298"/>
      <c r="BB20" s="936">
        <v>3875.1790000000001</v>
      </c>
      <c r="BC20" s="941" t="s">
        <v>51</v>
      </c>
      <c r="BD20" s="297"/>
      <c r="BE20" s="936">
        <v>0</v>
      </c>
      <c r="BF20" s="941" t="s">
        <v>51</v>
      </c>
      <c r="BG20" s="298"/>
      <c r="BH20" s="936">
        <v>11974.507</v>
      </c>
      <c r="BI20" s="941" t="s">
        <v>51</v>
      </c>
      <c r="BJ20" s="298"/>
      <c r="BK20" s="936">
        <v>0</v>
      </c>
      <c r="BL20" s="941" t="s">
        <v>51</v>
      </c>
      <c r="BM20" s="298"/>
      <c r="BN20" s="936">
        <v>1315.08</v>
      </c>
      <c r="BO20" s="941" t="s">
        <v>51</v>
      </c>
      <c r="BP20" s="297"/>
      <c r="BQ20" s="936"/>
      <c r="BR20" s="941"/>
      <c r="BS20" s="297"/>
      <c r="BT20" s="936"/>
      <c r="BU20" s="941"/>
      <c r="BV20" s="298"/>
      <c r="BW20" s="936"/>
      <c r="BX20" s="941"/>
      <c r="BZ20" s="936"/>
      <c r="CA20" s="941"/>
      <c r="CB20" s="298"/>
      <c r="CC20" s="936"/>
      <c r="CD20" s="941"/>
      <c r="CE20" s="298"/>
      <c r="CF20" s="936"/>
      <c r="CG20" s="941"/>
      <c r="CH20" s="297"/>
      <c r="CI20" s="936"/>
      <c r="CJ20" s="941"/>
      <c r="CK20" s="297"/>
      <c r="CL20" s="936"/>
      <c r="CM20" s="941"/>
      <c r="CN20" s="298"/>
      <c r="CO20" s="936"/>
      <c r="CP20" s="941"/>
      <c r="CR20" s="936"/>
      <c r="CS20" s="941"/>
      <c r="CT20" s="298"/>
      <c r="CU20" s="936"/>
      <c r="CV20" s="941"/>
      <c r="CW20" s="298"/>
      <c r="CX20" s="936"/>
      <c r="CY20" s="941"/>
      <c r="CZ20" s="297"/>
      <c r="DA20" s="936"/>
      <c r="DB20" s="941"/>
      <c r="DC20" s="297"/>
      <c r="DD20" s="936"/>
      <c r="DE20" s="941"/>
      <c r="DF20" s="298"/>
      <c r="DG20" s="936"/>
      <c r="DH20" s="941"/>
      <c r="DJ20" s="936"/>
      <c r="DK20" s="941"/>
      <c r="DL20" s="298"/>
      <c r="DM20" s="936"/>
      <c r="DN20" s="941"/>
      <c r="DO20" s="298"/>
      <c r="DP20" s="936"/>
      <c r="DQ20" s="941"/>
      <c r="DR20" s="297"/>
      <c r="DS20" s="936"/>
      <c r="DT20" s="941"/>
      <c r="DU20" s="297"/>
      <c r="DV20" s="936"/>
      <c r="DW20" s="941"/>
      <c r="DX20" s="298"/>
      <c r="DY20" s="936"/>
      <c r="DZ20" s="941"/>
      <c r="EA20" s="121"/>
      <c r="EB20" s="936"/>
      <c r="EC20" s="941"/>
      <c r="ED20" s="297"/>
      <c r="EE20" s="936"/>
      <c r="EF20" s="941"/>
      <c r="EG20" s="297"/>
      <c r="EH20" s="936"/>
      <c r="EI20" s="941"/>
      <c r="EJ20" s="298"/>
      <c r="EK20" s="936"/>
      <c r="EL20" s="941"/>
      <c r="EM20" s="121"/>
      <c r="EN20" s="936"/>
      <c r="EO20" s="941"/>
      <c r="EP20" s="297"/>
      <c r="EQ20" s="936"/>
      <c r="ER20" s="941"/>
      <c r="ES20" s="297"/>
      <c r="ET20" s="936"/>
      <c r="EU20" s="941"/>
      <c r="EV20" s="298"/>
      <c r="EW20" s="936"/>
      <c r="EX20" s="941"/>
    </row>
    <row r="21" spans="1:158" s="123" customFormat="1" ht="13" thickBot="1">
      <c r="A21" s="177" t="s">
        <v>605</v>
      </c>
      <c r="B21" s="176" t="s">
        <v>53</v>
      </c>
      <c r="C21" s="175" t="s">
        <v>46</v>
      </c>
      <c r="D21" s="174" t="s">
        <v>25</v>
      </c>
      <c r="F21" s="935">
        <v>35.843000000000004</v>
      </c>
      <c r="G21" s="939" t="s">
        <v>51</v>
      </c>
      <c r="H21" s="297"/>
      <c r="I21" s="935">
        <v>44.585999999999999</v>
      </c>
      <c r="J21" s="939" t="s">
        <v>51</v>
      </c>
      <c r="K21" s="297"/>
      <c r="L21" s="935">
        <v>58.459000000000003</v>
      </c>
      <c r="M21" s="939" t="s">
        <v>51</v>
      </c>
      <c r="N21" s="298"/>
      <c r="O21" s="935">
        <v>49.924999999999997</v>
      </c>
      <c r="P21" s="939" t="s">
        <v>51</v>
      </c>
      <c r="Q21" s="298"/>
      <c r="R21" s="935">
        <v>95.584000000000003</v>
      </c>
      <c r="S21" s="939" t="s">
        <v>51</v>
      </c>
      <c r="T21" s="298"/>
      <c r="U21" s="935">
        <v>288.767</v>
      </c>
      <c r="V21" s="939" t="s">
        <v>51</v>
      </c>
      <c r="W21" s="297"/>
      <c r="X21" s="935">
        <v>161.029</v>
      </c>
      <c r="Y21" s="939" t="s">
        <v>51</v>
      </c>
      <c r="Z21" s="297"/>
      <c r="AA21" s="935">
        <v>83.123000000000005</v>
      </c>
      <c r="AB21" s="939" t="s">
        <v>51</v>
      </c>
      <c r="AC21" s="298"/>
      <c r="AD21" s="935">
        <v>30.117999999999999</v>
      </c>
      <c r="AE21" s="939" t="s">
        <v>51</v>
      </c>
      <c r="AF21" s="298"/>
      <c r="AG21" s="935">
        <v>83.58</v>
      </c>
      <c r="AH21" s="939" t="s">
        <v>51</v>
      </c>
      <c r="AI21" s="298"/>
      <c r="AJ21" s="935">
        <v>33.860999999999997</v>
      </c>
      <c r="AK21" s="939" t="s">
        <v>51</v>
      </c>
      <c r="AL21" s="298"/>
      <c r="AM21" s="935">
        <v>65.823999999999998</v>
      </c>
      <c r="AN21" s="939" t="s">
        <v>51</v>
      </c>
      <c r="AO21" s="298"/>
      <c r="AP21" s="935">
        <v>25.245000000000001</v>
      </c>
      <c r="AQ21" s="939" t="s">
        <v>51</v>
      </c>
      <c r="AR21" s="298"/>
      <c r="AS21" s="935">
        <v>48.738</v>
      </c>
      <c r="AT21" s="939" t="s">
        <v>51</v>
      </c>
      <c r="AU21" s="297"/>
      <c r="AV21" s="935">
        <v>59.386000000000003</v>
      </c>
      <c r="AW21" s="939" t="s">
        <v>51</v>
      </c>
      <c r="AX21" s="297"/>
      <c r="AY21" s="935">
        <v>96.084999999999994</v>
      </c>
      <c r="AZ21" s="939" t="s">
        <v>51</v>
      </c>
      <c r="BA21" s="298"/>
      <c r="BB21" s="935">
        <v>107.252</v>
      </c>
      <c r="BC21" s="939" t="s">
        <v>51</v>
      </c>
      <c r="BD21" s="297"/>
      <c r="BE21" s="935">
        <v>68.128</v>
      </c>
      <c r="BF21" s="939" t="s">
        <v>51</v>
      </c>
      <c r="BG21" s="298"/>
      <c r="BH21" s="935">
        <v>594.00599999999997</v>
      </c>
      <c r="BI21" s="939" t="s">
        <v>51</v>
      </c>
      <c r="BJ21" s="298"/>
      <c r="BK21" s="935">
        <v>69.201999999999998</v>
      </c>
      <c r="BL21" s="939" t="s">
        <v>51</v>
      </c>
      <c r="BM21" s="298"/>
      <c r="BN21" s="935">
        <v>42.064</v>
      </c>
      <c r="BO21" s="939" t="s">
        <v>51</v>
      </c>
      <c r="BP21" s="297"/>
      <c r="BQ21" s="935"/>
      <c r="BR21" s="939"/>
      <c r="BS21" s="297"/>
      <c r="BT21" s="935"/>
      <c r="BU21" s="939"/>
      <c r="BV21" s="298"/>
      <c r="BW21" s="935"/>
      <c r="BX21" s="939"/>
      <c r="BZ21" s="935"/>
      <c r="CA21" s="939"/>
      <c r="CB21" s="298"/>
      <c r="CC21" s="935"/>
      <c r="CD21" s="939"/>
      <c r="CE21" s="298"/>
      <c r="CF21" s="935"/>
      <c r="CG21" s="939"/>
      <c r="CH21" s="297"/>
      <c r="CI21" s="935"/>
      <c r="CJ21" s="939"/>
      <c r="CK21" s="297"/>
      <c r="CL21" s="935"/>
      <c r="CM21" s="939"/>
      <c r="CN21" s="298"/>
      <c r="CO21" s="935"/>
      <c r="CP21" s="939"/>
      <c r="CR21" s="935"/>
      <c r="CS21" s="939"/>
      <c r="CT21" s="298"/>
      <c r="CU21" s="935"/>
      <c r="CV21" s="939"/>
      <c r="CW21" s="298"/>
      <c r="CX21" s="935"/>
      <c r="CY21" s="939"/>
      <c r="CZ21" s="297"/>
      <c r="DA21" s="935"/>
      <c r="DB21" s="939"/>
      <c r="DC21" s="297"/>
      <c r="DD21" s="935"/>
      <c r="DE21" s="939"/>
      <c r="DF21" s="298"/>
      <c r="DG21" s="935"/>
      <c r="DH21" s="939"/>
      <c r="DJ21" s="935"/>
      <c r="DK21" s="939"/>
      <c r="DL21" s="298"/>
      <c r="DM21" s="935"/>
      <c r="DN21" s="939"/>
      <c r="DO21" s="298"/>
      <c r="DP21" s="935"/>
      <c r="DQ21" s="939"/>
      <c r="DR21" s="297"/>
      <c r="DS21" s="935"/>
      <c r="DT21" s="939"/>
      <c r="DU21" s="297"/>
      <c r="DV21" s="935"/>
      <c r="DW21" s="939"/>
      <c r="DX21" s="298"/>
      <c r="DY21" s="935"/>
      <c r="DZ21" s="939"/>
      <c r="EA21" s="121"/>
      <c r="EB21" s="935"/>
      <c r="EC21" s="939"/>
      <c r="ED21" s="297"/>
      <c r="EE21" s="935"/>
      <c r="EF21" s="939"/>
      <c r="EG21" s="297"/>
      <c r="EH21" s="935"/>
      <c r="EI21" s="939"/>
      <c r="EJ21" s="298"/>
      <c r="EK21" s="935"/>
      <c r="EL21" s="939"/>
      <c r="EM21" s="121"/>
      <c r="EN21" s="935"/>
      <c r="EO21" s="939"/>
      <c r="EP21" s="297"/>
      <c r="EQ21" s="935"/>
      <c r="ER21" s="939"/>
      <c r="ES21" s="297"/>
      <c r="ET21" s="935"/>
      <c r="EU21" s="939"/>
      <c r="EV21" s="298"/>
      <c r="EW21" s="935"/>
      <c r="EX21" s="939"/>
    </row>
    <row r="22" spans="1:158" s="123" customFormat="1" ht="13" thickBot="1">
      <c r="A22" s="173"/>
      <c r="D22" s="124"/>
      <c r="F22" s="297"/>
      <c r="G22" s="297"/>
      <c r="H22" s="297"/>
      <c r="I22" s="297"/>
      <c r="J22" s="297"/>
      <c r="K22" s="297"/>
      <c r="L22" s="297"/>
      <c r="M22" s="297"/>
      <c r="N22" s="298"/>
      <c r="O22" s="297"/>
      <c r="P22" s="297"/>
      <c r="Q22" s="298"/>
      <c r="R22" s="297"/>
      <c r="S22" s="297"/>
      <c r="T22" s="298"/>
      <c r="U22" s="297"/>
      <c r="V22" s="297"/>
      <c r="W22" s="297"/>
      <c r="X22" s="297"/>
      <c r="Y22" s="297"/>
      <c r="Z22" s="297"/>
      <c r="AA22" s="297"/>
      <c r="AB22" s="297"/>
      <c r="AC22" s="298"/>
      <c r="AD22" s="297"/>
      <c r="AE22" s="297"/>
      <c r="AF22" s="298"/>
      <c r="AG22" s="297"/>
      <c r="AH22" s="297"/>
      <c r="AI22" s="298"/>
      <c r="AJ22" s="297"/>
      <c r="AK22" s="297"/>
      <c r="AL22" s="297"/>
      <c r="AM22" s="297"/>
      <c r="AN22" s="297"/>
      <c r="AO22" s="297"/>
      <c r="AP22" s="297"/>
      <c r="AQ22" s="297"/>
      <c r="AR22" s="298"/>
      <c r="AS22" s="297"/>
      <c r="AT22" s="297"/>
      <c r="AU22" s="298"/>
      <c r="AV22" s="297"/>
      <c r="AW22" s="297"/>
      <c r="AX22" s="298"/>
      <c r="AY22" s="297"/>
      <c r="AZ22" s="297"/>
      <c r="BA22" s="297"/>
      <c r="BB22" s="297"/>
      <c r="BC22" s="297"/>
      <c r="BD22" s="297"/>
      <c r="BE22" s="297"/>
      <c r="BF22" s="297"/>
      <c r="BG22" s="298"/>
      <c r="BH22" s="297"/>
      <c r="BI22" s="297"/>
      <c r="BJ22" s="298"/>
      <c r="BK22" s="297"/>
      <c r="BL22" s="297"/>
      <c r="BM22" s="298"/>
      <c r="BN22" s="297"/>
      <c r="BO22" s="297"/>
      <c r="BP22" s="297"/>
      <c r="BQ22" s="297"/>
      <c r="BR22" s="297"/>
      <c r="BS22" s="297"/>
      <c r="BT22" s="297"/>
      <c r="BU22" s="297"/>
      <c r="BW22" s="121"/>
      <c r="BX22" s="121"/>
      <c r="BZ22" s="121"/>
      <c r="CA22" s="121"/>
      <c r="CC22" s="121"/>
      <c r="CD22" s="121"/>
      <c r="CE22" s="121"/>
      <c r="CF22" s="121"/>
      <c r="CG22" s="121"/>
      <c r="CH22" s="121"/>
      <c r="CI22" s="121"/>
      <c r="CJ22" s="121"/>
      <c r="CL22" s="121"/>
      <c r="CM22" s="121"/>
      <c r="CO22" s="121"/>
      <c r="CP22" s="121"/>
      <c r="CR22" s="121"/>
      <c r="CS22" s="121"/>
      <c r="CT22" s="121"/>
      <c r="CU22" s="121"/>
      <c r="CV22" s="121"/>
      <c r="CW22" s="121"/>
      <c r="CX22" s="121"/>
      <c r="CY22" s="121"/>
      <c r="DA22" s="121"/>
      <c r="DB22" s="121"/>
      <c r="DD22" s="121"/>
      <c r="DE22" s="121"/>
      <c r="DG22" s="121"/>
      <c r="DH22" s="121"/>
      <c r="DI22" s="121"/>
      <c r="DJ22" s="121"/>
      <c r="DK22" s="121"/>
      <c r="DL22" s="121"/>
      <c r="DM22" s="121"/>
      <c r="DN22" s="121"/>
      <c r="DP22" s="121"/>
      <c r="DQ22" s="121"/>
      <c r="DS22" s="121"/>
      <c r="DT22" s="121"/>
      <c r="DV22" s="121"/>
      <c r="DW22" s="121"/>
      <c r="DX22" s="121"/>
      <c r="DY22" s="121"/>
      <c r="DZ22" s="121"/>
      <c r="EA22" s="121"/>
      <c r="EB22" s="121"/>
      <c r="EC22" s="121"/>
      <c r="EE22" s="121"/>
      <c r="EF22" s="121"/>
      <c r="EH22" s="121"/>
      <c r="EI22" s="121"/>
      <c r="EK22" s="121"/>
      <c r="EL22" s="121"/>
      <c r="EM22" s="121"/>
      <c r="EN22" s="121"/>
      <c r="EO22" s="121"/>
      <c r="EP22" s="121"/>
      <c r="EQ22" s="121"/>
      <c r="ER22" s="121"/>
      <c r="ET22" s="121"/>
      <c r="EU22" s="121"/>
      <c r="EW22" s="121"/>
      <c r="EX22" s="121"/>
    </row>
    <row r="23" spans="1:158" s="123" customFormat="1" ht="18.5" thickBot="1">
      <c r="A23" s="154"/>
      <c r="B23" s="153" t="s">
        <v>515</v>
      </c>
      <c r="C23" s="152" t="s">
        <v>21</v>
      </c>
      <c r="D23" s="764"/>
      <c r="F23" s="297"/>
      <c r="G23" s="297"/>
      <c r="H23" s="297"/>
      <c r="I23" s="297"/>
      <c r="J23" s="297"/>
      <c r="K23" s="297"/>
      <c r="L23" s="297"/>
      <c r="M23" s="297"/>
      <c r="N23" s="298"/>
      <c r="O23" s="297"/>
      <c r="P23" s="297"/>
      <c r="Q23" s="298"/>
      <c r="R23" s="297"/>
      <c r="S23" s="297"/>
      <c r="T23" s="298"/>
      <c r="U23" s="297"/>
      <c r="V23" s="297"/>
      <c r="W23" s="297"/>
      <c r="X23" s="297"/>
      <c r="Y23" s="297"/>
      <c r="Z23" s="297"/>
      <c r="AA23" s="297"/>
      <c r="AB23" s="297"/>
      <c r="AC23" s="298"/>
      <c r="AD23" s="297"/>
      <c r="AE23" s="297"/>
      <c r="AF23" s="298"/>
      <c r="AG23" s="297"/>
      <c r="AH23" s="297"/>
      <c r="AI23" s="298"/>
      <c r="AJ23" s="297"/>
      <c r="AK23" s="297"/>
      <c r="AL23" s="297"/>
      <c r="AM23" s="297"/>
      <c r="AN23" s="297"/>
      <c r="AO23" s="297"/>
      <c r="AP23" s="297"/>
      <c r="AQ23" s="297"/>
      <c r="AR23" s="298"/>
      <c r="AS23" s="297"/>
      <c r="AT23" s="297"/>
      <c r="AU23" s="298"/>
      <c r="AV23" s="297"/>
      <c r="AW23" s="297"/>
      <c r="AX23" s="298"/>
      <c r="AY23" s="297"/>
      <c r="AZ23" s="297"/>
      <c r="BA23" s="297"/>
      <c r="BB23" s="297"/>
      <c r="BC23" s="297"/>
      <c r="BD23" s="297"/>
      <c r="BE23" s="297"/>
      <c r="BF23" s="297"/>
      <c r="BG23" s="298"/>
      <c r="BH23" s="297"/>
      <c r="BI23" s="297"/>
      <c r="BJ23" s="298"/>
      <c r="BK23" s="297"/>
      <c r="BL23" s="297"/>
      <c r="BM23" s="298"/>
      <c r="BN23" s="297"/>
      <c r="BO23" s="297"/>
      <c r="BP23" s="297"/>
      <c r="BQ23" s="297"/>
      <c r="BR23" s="297"/>
      <c r="BS23" s="297"/>
      <c r="BT23" s="297"/>
      <c r="BU23" s="297"/>
      <c r="BW23" s="121"/>
      <c r="BX23" s="121"/>
      <c r="BZ23" s="121"/>
      <c r="CA23" s="121"/>
      <c r="CC23" s="121"/>
      <c r="CD23" s="121"/>
      <c r="CE23" s="121"/>
      <c r="CF23" s="121"/>
      <c r="CG23" s="121"/>
      <c r="CH23" s="121"/>
      <c r="CI23" s="121"/>
      <c r="CJ23" s="121"/>
      <c r="CL23" s="121"/>
      <c r="CM23" s="121"/>
      <c r="CO23" s="121"/>
      <c r="CP23" s="121"/>
      <c r="CR23" s="121"/>
      <c r="CS23" s="121"/>
      <c r="CT23" s="121"/>
      <c r="CU23" s="121"/>
      <c r="CV23" s="121"/>
      <c r="CW23" s="121"/>
      <c r="CX23" s="121"/>
      <c r="CY23" s="121"/>
      <c r="DA23" s="121"/>
      <c r="DB23" s="121"/>
      <c r="DD23" s="121"/>
      <c r="DE23" s="121"/>
      <c r="DG23" s="121"/>
      <c r="DH23" s="121"/>
      <c r="DI23" s="121"/>
      <c r="DJ23" s="121"/>
      <c r="DK23" s="121"/>
      <c r="DL23" s="121"/>
      <c r="DM23" s="121"/>
      <c r="DN23" s="121"/>
      <c r="DP23" s="121"/>
      <c r="DQ23" s="121"/>
      <c r="DS23" s="121"/>
      <c r="DT23" s="121"/>
      <c r="DV23" s="121"/>
      <c r="DW23" s="121"/>
      <c r="DX23" s="121"/>
      <c r="DY23" s="121"/>
      <c r="DZ23" s="121"/>
      <c r="EA23" s="121"/>
      <c r="EB23" s="121"/>
      <c r="EC23" s="121"/>
      <c r="EE23" s="121"/>
      <c r="EF23" s="121"/>
      <c r="EH23" s="121"/>
      <c r="EI23" s="121"/>
      <c r="EK23" s="121"/>
      <c r="EL23" s="121"/>
      <c r="EM23" s="121"/>
      <c r="EN23" s="121"/>
      <c r="EO23" s="121"/>
      <c r="EP23" s="121"/>
      <c r="EQ23" s="121"/>
      <c r="ER23" s="121"/>
      <c r="ET23" s="121"/>
      <c r="EU23" s="121"/>
      <c r="EW23" s="121"/>
      <c r="EX23" s="121"/>
    </row>
    <row r="24" spans="1:158" s="123" customFormat="1">
      <c r="A24" s="134" t="s">
        <v>606</v>
      </c>
      <c r="B24" s="923" t="s">
        <v>68</v>
      </c>
      <c r="C24" s="133" t="s">
        <v>69</v>
      </c>
      <c r="D24" s="132" t="s">
        <v>25</v>
      </c>
      <c r="E24" s="123" t="s">
        <v>21</v>
      </c>
      <c r="F24" s="469">
        <v>100</v>
      </c>
      <c r="G24" s="473" t="s">
        <v>70</v>
      </c>
      <c r="H24" s="297"/>
      <c r="I24" s="469">
        <v>100</v>
      </c>
      <c r="J24" s="473" t="s">
        <v>70</v>
      </c>
      <c r="K24" s="297"/>
      <c r="L24" s="469">
        <v>100</v>
      </c>
      <c r="M24" s="473" t="s">
        <v>70</v>
      </c>
      <c r="N24" s="298"/>
      <c r="O24" s="469">
        <v>100</v>
      </c>
      <c r="P24" s="473" t="s">
        <v>70</v>
      </c>
      <c r="Q24" s="298"/>
      <c r="R24" s="469">
        <v>100</v>
      </c>
      <c r="S24" s="473" t="s">
        <v>70</v>
      </c>
      <c r="T24" s="298"/>
      <c r="U24" s="469">
        <v>100</v>
      </c>
      <c r="V24" s="473" t="s">
        <v>70</v>
      </c>
      <c r="W24" s="297"/>
      <c r="X24" s="469">
        <v>100</v>
      </c>
      <c r="Y24" s="473" t="s">
        <v>70</v>
      </c>
      <c r="Z24" s="297"/>
      <c r="AA24" s="469">
        <v>100</v>
      </c>
      <c r="AB24" s="473" t="s">
        <v>70</v>
      </c>
      <c r="AC24" s="298"/>
      <c r="AD24" s="469">
        <v>100</v>
      </c>
      <c r="AE24" s="473" t="s">
        <v>70</v>
      </c>
      <c r="AF24" s="298"/>
      <c r="AG24" s="469">
        <v>100</v>
      </c>
      <c r="AH24" s="473" t="s">
        <v>70</v>
      </c>
      <c r="AI24" s="298"/>
      <c r="AJ24" s="469">
        <v>100</v>
      </c>
      <c r="AK24" s="473" t="s">
        <v>70</v>
      </c>
      <c r="AL24" s="297"/>
      <c r="AM24" s="469">
        <v>100</v>
      </c>
      <c r="AN24" s="473" t="s">
        <v>70</v>
      </c>
      <c r="AO24" s="297"/>
      <c r="AP24" s="469">
        <v>100</v>
      </c>
      <c r="AQ24" s="473" t="s">
        <v>70</v>
      </c>
      <c r="AR24" s="298"/>
      <c r="AS24" s="469">
        <v>100</v>
      </c>
      <c r="AT24" s="473" t="s">
        <v>70</v>
      </c>
      <c r="AU24" s="298"/>
      <c r="AV24" s="469">
        <v>100</v>
      </c>
      <c r="AW24" s="473" t="s">
        <v>70</v>
      </c>
      <c r="AX24" s="298"/>
      <c r="AY24" s="469">
        <v>100</v>
      </c>
      <c r="AZ24" s="473" t="s">
        <v>70</v>
      </c>
      <c r="BA24" s="297"/>
      <c r="BB24" s="469">
        <v>100</v>
      </c>
      <c r="BC24" s="473" t="s">
        <v>70</v>
      </c>
      <c r="BD24" s="297"/>
      <c r="BE24" s="469">
        <v>100</v>
      </c>
      <c r="BF24" s="473" t="s">
        <v>70</v>
      </c>
      <c r="BG24" s="298"/>
      <c r="BH24" s="469">
        <v>100</v>
      </c>
      <c r="BI24" s="473" t="s">
        <v>70</v>
      </c>
      <c r="BJ24" s="298"/>
      <c r="BK24" s="469">
        <v>100</v>
      </c>
      <c r="BL24" s="473" t="s">
        <v>70</v>
      </c>
      <c r="BM24" s="298"/>
      <c r="BN24" s="469">
        <v>100</v>
      </c>
      <c r="BO24" s="473" t="s">
        <v>70</v>
      </c>
      <c r="BP24" s="297"/>
      <c r="BQ24" s="469"/>
      <c r="BR24" s="473"/>
      <c r="BS24" s="297"/>
      <c r="BT24" s="469"/>
      <c r="BU24" s="473"/>
      <c r="BW24" s="131"/>
      <c r="BX24" s="130"/>
      <c r="BZ24" s="131"/>
      <c r="CA24" s="130"/>
      <c r="CC24" s="131"/>
      <c r="CD24" s="130"/>
      <c r="CE24" s="121"/>
      <c r="CF24" s="131"/>
      <c r="CG24" s="130"/>
      <c r="CH24" s="121"/>
      <c r="CI24" s="131"/>
      <c r="CJ24" s="130"/>
      <c r="CL24" s="131"/>
      <c r="CM24" s="130"/>
      <c r="CO24" s="131"/>
      <c r="CP24" s="130"/>
      <c r="CR24" s="131"/>
      <c r="CS24" s="130"/>
      <c r="CT24" s="121"/>
      <c r="CU24" s="131"/>
      <c r="CV24" s="130"/>
      <c r="CW24" s="121"/>
      <c r="CX24" s="131"/>
      <c r="CY24" s="130"/>
      <c r="DA24" s="131"/>
      <c r="DB24" s="130"/>
      <c r="DD24" s="131"/>
      <c r="DE24" s="130"/>
      <c r="DG24" s="131"/>
      <c r="DH24" s="130"/>
      <c r="DI24" s="121"/>
      <c r="DJ24" s="131"/>
      <c r="DK24" s="130"/>
      <c r="DL24" s="121"/>
      <c r="DM24" s="131"/>
      <c r="DN24" s="130"/>
      <c r="DP24" s="131"/>
      <c r="DQ24" s="130"/>
      <c r="DS24" s="131"/>
      <c r="DT24" s="130"/>
      <c r="DV24" s="131"/>
      <c r="DW24" s="130"/>
      <c r="DX24" s="121"/>
      <c r="DY24" s="131"/>
      <c r="DZ24" s="130"/>
      <c r="EA24" s="121"/>
      <c r="EB24" s="131"/>
      <c r="EC24" s="130"/>
      <c r="EE24" s="131"/>
      <c r="EF24" s="130"/>
      <c r="EH24" s="131"/>
      <c r="EI24" s="130"/>
      <c r="EK24" s="131"/>
      <c r="EL24" s="130"/>
      <c r="EM24" s="121"/>
      <c r="EN24" s="131"/>
      <c r="EO24" s="130"/>
      <c r="EP24" s="121"/>
      <c r="EQ24" s="131"/>
      <c r="ER24" s="130"/>
      <c r="ET24" s="131"/>
      <c r="EU24" s="130"/>
      <c r="EW24" s="131"/>
      <c r="EX24" s="130"/>
    </row>
    <row r="25" spans="1:158" s="123" customFormat="1">
      <c r="A25" s="145" t="s">
        <v>607</v>
      </c>
      <c r="B25" s="924" t="s">
        <v>72</v>
      </c>
      <c r="C25" s="144" t="s">
        <v>69</v>
      </c>
      <c r="D25" s="143" t="s">
        <v>25</v>
      </c>
      <c r="F25" s="464">
        <v>20</v>
      </c>
      <c r="G25" s="470" t="s">
        <v>49</v>
      </c>
      <c r="H25" s="297"/>
      <c r="I25" s="464">
        <v>75</v>
      </c>
      <c r="J25" s="470" t="s">
        <v>70</v>
      </c>
      <c r="K25" s="297"/>
      <c r="L25" s="464">
        <v>75</v>
      </c>
      <c r="M25" s="470" t="s">
        <v>70</v>
      </c>
      <c r="N25" s="298"/>
      <c r="O25" s="464">
        <v>15</v>
      </c>
      <c r="P25" s="470" t="s">
        <v>49</v>
      </c>
      <c r="Q25" s="298"/>
      <c r="R25" s="464">
        <v>20</v>
      </c>
      <c r="S25" s="470" t="s">
        <v>49</v>
      </c>
      <c r="T25" s="298"/>
      <c r="U25" s="464">
        <v>15</v>
      </c>
      <c r="V25" s="470" t="s">
        <v>49</v>
      </c>
      <c r="W25" s="297"/>
      <c r="X25" s="464">
        <v>25</v>
      </c>
      <c r="Y25" s="470" t="s">
        <v>49</v>
      </c>
      <c r="Z25" s="297"/>
      <c r="AA25" s="464">
        <v>75</v>
      </c>
      <c r="AB25" s="470" t="s">
        <v>70</v>
      </c>
      <c r="AC25" s="298"/>
      <c r="AD25" s="464">
        <v>6</v>
      </c>
      <c r="AE25" s="470" t="s">
        <v>49</v>
      </c>
      <c r="AF25" s="298"/>
      <c r="AG25" s="464">
        <v>75</v>
      </c>
      <c r="AH25" s="470" t="s">
        <v>70</v>
      </c>
      <c r="AI25" s="298"/>
      <c r="AJ25" s="464">
        <v>25</v>
      </c>
      <c r="AK25" s="470" t="s">
        <v>49</v>
      </c>
      <c r="AL25" s="297"/>
      <c r="AM25" s="464">
        <v>20</v>
      </c>
      <c r="AN25" s="470" t="s">
        <v>49</v>
      </c>
      <c r="AO25" s="297"/>
      <c r="AP25" s="464">
        <v>25</v>
      </c>
      <c r="AQ25" s="470" t="s">
        <v>49</v>
      </c>
      <c r="AR25" s="298"/>
      <c r="AS25" s="464">
        <v>75</v>
      </c>
      <c r="AT25" s="470" t="s">
        <v>70</v>
      </c>
      <c r="AU25" s="298"/>
      <c r="AV25" s="464">
        <v>0</v>
      </c>
      <c r="AW25" s="470" t="s">
        <v>70</v>
      </c>
      <c r="AX25" s="297"/>
      <c r="AY25" s="464">
        <v>15</v>
      </c>
      <c r="AZ25" s="470" t="s">
        <v>49</v>
      </c>
      <c r="BA25" s="297"/>
      <c r="BB25" s="464">
        <v>30</v>
      </c>
      <c r="BC25" s="470" t="s">
        <v>49</v>
      </c>
      <c r="BD25" s="297"/>
      <c r="BE25" s="464">
        <v>10</v>
      </c>
      <c r="BF25" s="470" t="s">
        <v>49</v>
      </c>
      <c r="BG25" s="298"/>
      <c r="BH25" s="464">
        <v>20</v>
      </c>
      <c r="BI25" s="470" t="s">
        <v>49</v>
      </c>
      <c r="BJ25" s="298"/>
      <c r="BK25" s="464">
        <v>75</v>
      </c>
      <c r="BL25" s="470" t="s">
        <v>70</v>
      </c>
      <c r="BM25" s="297"/>
      <c r="BN25" s="464">
        <v>20</v>
      </c>
      <c r="BO25" s="470" t="s">
        <v>49</v>
      </c>
      <c r="BP25" s="297"/>
      <c r="BQ25" s="464"/>
      <c r="BR25" s="470"/>
      <c r="BS25" s="297"/>
      <c r="BT25" s="464"/>
      <c r="BU25" s="470"/>
      <c r="BW25" s="142"/>
      <c r="BX25" s="141"/>
      <c r="BZ25" s="142"/>
      <c r="CA25" s="141"/>
      <c r="CB25" s="121"/>
      <c r="CC25" s="142"/>
      <c r="CD25" s="141"/>
      <c r="CE25" s="121"/>
      <c r="CF25" s="142"/>
      <c r="CG25" s="141"/>
      <c r="CH25" s="121"/>
      <c r="CI25" s="142"/>
      <c r="CJ25" s="141"/>
      <c r="CL25" s="142"/>
      <c r="CM25" s="141"/>
      <c r="CO25" s="142"/>
      <c r="CP25" s="141"/>
      <c r="CQ25" s="121"/>
      <c r="CR25" s="142"/>
      <c r="CS25" s="141"/>
      <c r="CT25" s="121"/>
      <c r="CU25" s="142"/>
      <c r="CV25" s="141"/>
      <c r="CW25" s="121"/>
      <c r="CX25" s="142"/>
      <c r="CY25" s="141"/>
      <c r="DA25" s="142"/>
      <c r="DB25" s="141"/>
      <c r="DD25" s="142"/>
      <c r="DE25" s="141"/>
      <c r="DF25" s="121"/>
      <c r="DG25" s="142"/>
      <c r="DH25" s="141"/>
      <c r="DI25" s="121"/>
      <c r="DJ25" s="142"/>
      <c r="DK25" s="141"/>
      <c r="DL25" s="121"/>
      <c r="DM25" s="142"/>
      <c r="DN25" s="141"/>
      <c r="DP25" s="142"/>
      <c r="DQ25" s="141"/>
      <c r="DS25" s="142"/>
      <c r="DT25" s="141"/>
      <c r="DU25" s="121"/>
      <c r="DV25" s="142"/>
      <c r="DW25" s="141"/>
      <c r="DX25" s="121"/>
      <c r="DY25" s="142"/>
      <c r="DZ25" s="141"/>
      <c r="EA25" s="121"/>
      <c r="EB25" s="142"/>
      <c r="EC25" s="141"/>
      <c r="EE25" s="142"/>
      <c r="EF25" s="141"/>
      <c r="EH25" s="142"/>
      <c r="EI25" s="141"/>
      <c r="EJ25" s="121"/>
      <c r="EK25" s="142"/>
      <c r="EL25" s="141"/>
      <c r="EM25" s="121"/>
      <c r="EN25" s="142"/>
      <c r="EO25" s="141"/>
      <c r="EP25" s="121"/>
      <c r="EQ25" s="142"/>
      <c r="ER25" s="141"/>
      <c r="ET25" s="142"/>
      <c r="EU25" s="141"/>
      <c r="EW25" s="142"/>
      <c r="EX25" s="141"/>
    </row>
    <row r="26" spans="1:158" s="123" customFormat="1">
      <c r="A26" s="145" t="s">
        <v>608</v>
      </c>
      <c r="B26" s="924" t="s">
        <v>74</v>
      </c>
      <c r="C26" s="144" t="s">
        <v>69</v>
      </c>
      <c r="D26" s="143" t="s">
        <v>25</v>
      </c>
      <c r="F26" s="464">
        <v>125</v>
      </c>
      <c r="G26" s="470" t="s">
        <v>49</v>
      </c>
      <c r="H26" s="297"/>
      <c r="I26" s="464">
        <v>125</v>
      </c>
      <c r="J26" s="470" t="s">
        <v>49</v>
      </c>
      <c r="K26" s="297"/>
      <c r="L26" s="464">
        <v>125</v>
      </c>
      <c r="M26" s="470" t="s">
        <v>49</v>
      </c>
      <c r="N26" s="298"/>
      <c r="O26" s="464">
        <v>125</v>
      </c>
      <c r="P26" s="470" t="s">
        <v>49</v>
      </c>
      <c r="Q26" s="298"/>
      <c r="R26" s="464">
        <v>125</v>
      </c>
      <c r="S26" s="470" t="s">
        <v>49</v>
      </c>
      <c r="T26" s="298"/>
      <c r="U26" s="464">
        <v>125</v>
      </c>
      <c r="V26" s="470" t="s">
        <v>49</v>
      </c>
      <c r="W26" s="297"/>
      <c r="X26" s="464">
        <v>125</v>
      </c>
      <c r="Y26" s="470" t="s">
        <v>49</v>
      </c>
      <c r="Z26" s="297"/>
      <c r="AA26" s="464">
        <v>125</v>
      </c>
      <c r="AB26" s="470" t="s">
        <v>49</v>
      </c>
      <c r="AC26" s="298"/>
      <c r="AD26" s="464">
        <v>125</v>
      </c>
      <c r="AE26" s="470" t="s">
        <v>49</v>
      </c>
      <c r="AF26" s="298"/>
      <c r="AG26" s="464">
        <v>125</v>
      </c>
      <c r="AH26" s="470" t="s">
        <v>49</v>
      </c>
      <c r="AI26" s="298"/>
      <c r="AJ26" s="464">
        <v>125</v>
      </c>
      <c r="AK26" s="470" t="s">
        <v>49</v>
      </c>
      <c r="AL26" s="297"/>
      <c r="AM26" s="464">
        <v>125</v>
      </c>
      <c r="AN26" s="470" t="s">
        <v>49</v>
      </c>
      <c r="AO26" s="297"/>
      <c r="AP26" s="464">
        <v>125</v>
      </c>
      <c r="AQ26" s="470" t="s">
        <v>49</v>
      </c>
      <c r="AR26" s="298"/>
      <c r="AS26" s="464">
        <v>125</v>
      </c>
      <c r="AT26" s="470" t="s">
        <v>49</v>
      </c>
      <c r="AU26" s="298"/>
      <c r="AV26" s="464">
        <v>125</v>
      </c>
      <c r="AW26" s="470" t="s">
        <v>49</v>
      </c>
      <c r="AX26" s="298"/>
      <c r="AY26" s="464">
        <v>125</v>
      </c>
      <c r="AZ26" s="470" t="s">
        <v>49</v>
      </c>
      <c r="BA26" s="297"/>
      <c r="BB26" s="464">
        <v>125</v>
      </c>
      <c r="BC26" s="470" t="s">
        <v>49</v>
      </c>
      <c r="BD26" s="297"/>
      <c r="BE26" s="464">
        <v>125</v>
      </c>
      <c r="BF26" s="470" t="s">
        <v>49</v>
      </c>
      <c r="BG26" s="298"/>
      <c r="BH26" s="464">
        <v>125</v>
      </c>
      <c r="BI26" s="470" t="s">
        <v>49</v>
      </c>
      <c r="BJ26" s="298"/>
      <c r="BK26" s="464">
        <v>125</v>
      </c>
      <c r="BL26" s="470" t="s">
        <v>49</v>
      </c>
      <c r="BM26" s="298"/>
      <c r="BN26" s="464">
        <v>125</v>
      </c>
      <c r="BO26" s="470" t="s">
        <v>49</v>
      </c>
      <c r="BP26" s="297"/>
      <c r="BQ26" s="464"/>
      <c r="BR26" s="470"/>
      <c r="BS26" s="297"/>
      <c r="BT26" s="464"/>
      <c r="BU26" s="470"/>
      <c r="BW26" s="142"/>
      <c r="BX26" s="141"/>
      <c r="BZ26" s="142"/>
      <c r="CA26" s="141"/>
      <c r="CC26" s="142"/>
      <c r="CD26" s="141"/>
      <c r="CE26" s="121"/>
      <c r="CF26" s="142"/>
      <c r="CG26" s="141"/>
      <c r="CH26" s="121"/>
      <c r="CI26" s="142"/>
      <c r="CJ26" s="141"/>
      <c r="CL26" s="142"/>
      <c r="CM26" s="141"/>
      <c r="CO26" s="142"/>
      <c r="CP26" s="141"/>
      <c r="CR26" s="142"/>
      <c r="CS26" s="141"/>
      <c r="CT26" s="121"/>
      <c r="CU26" s="142"/>
      <c r="CV26" s="141"/>
      <c r="CW26" s="121"/>
      <c r="CX26" s="142"/>
      <c r="CY26" s="141"/>
      <c r="DA26" s="142"/>
      <c r="DB26" s="141"/>
      <c r="DD26" s="142"/>
      <c r="DE26" s="141"/>
      <c r="DG26" s="142"/>
      <c r="DH26" s="141"/>
      <c r="DI26" s="121"/>
      <c r="DJ26" s="142"/>
      <c r="DK26" s="141"/>
      <c r="DL26" s="121"/>
      <c r="DM26" s="142"/>
      <c r="DN26" s="141"/>
      <c r="DP26" s="142"/>
      <c r="DQ26" s="141"/>
      <c r="DS26" s="142"/>
      <c r="DT26" s="141"/>
      <c r="DV26" s="142"/>
      <c r="DW26" s="141"/>
      <c r="DX26" s="121"/>
      <c r="DY26" s="142"/>
      <c r="DZ26" s="141"/>
      <c r="EA26" s="121"/>
      <c r="EB26" s="142"/>
      <c r="EC26" s="141"/>
      <c r="EE26" s="142"/>
      <c r="EF26" s="141"/>
      <c r="EH26" s="142"/>
      <c r="EI26" s="141"/>
      <c r="EK26" s="142"/>
      <c r="EL26" s="141"/>
      <c r="EM26" s="121"/>
      <c r="EN26" s="142"/>
      <c r="EO26" s="141"/>
      <c r="EP26" s="121"/>
      <c r="EQ26" s="142"/>
      <c r="ER26" s="141"/>
      <c r="ET26" s="142"/>
      <c r="EU26" s="141"/>
      <c r="EW26" s="142"/>
      <c r="EX26" s="141"/>
    </row>
    <row r="27" spans="1:158" s="123" customFormat="1">
      <c r="A27" s="145" t="s">
        <v>609</v>
      </c>
      <c r="B27" s="924" t="s">
        <v>76</v>
      </c>
      <c r="C27" s="144" t="s">
        <v>69</v>
      </c>
      <c r="D27" s="143" t="s">
        <v>25</v>
      </c>
      <c r="F27" s="464">
        <v>5</v>
      </c>
      <c r="G27" s="470" t="s">
        <v>49</v>
      </c>
      <c r="H27" s="297"/>
      <c r="I27" s="464">
        <v>30</v>
      </c>
      <c r="J27" s="470" t="s">
        <v>49</v>
      </c>
      <c r="K27" s="297"/>
      <c r="L27" s="464">
        <v>0</v>
      </c>
      <c r="M27" s="470" t="s">
        <v>70</v>
      </c>
      <c r="N27" s="298"/>
      <c r="O27" s="464">
        <v>2</v>
      </c>
      <c r="P27" s="470" t="s">
        <v>49</v>
      </c>
      <c r="Q27" s="298"/>
      <c r="R27" s="464">
        <v>25</v>
      </c>
      <c r="S27" s="470" t="s">
        <v>49</v>
      </c>
      <c r="T27" s="298"/>
      <c r="U27" s="464">
        <v>5</v>
      </c>
      <c r="V27" s="470" t="s">
        <v>49</v>
      </c>
      <c r="W27" s="297"/>
      <c r="X27" s="464">
        <v>11</v>
      </c>
      <c r="Y27" s="470" t="s">
        <v>49</v>
      </c>
      <c r="Z27" s="297"/>
      <c r="AA27" s="464">
        <v>0</v>
      </c>
      <c r="AB27" s="470" t="s">
        <v>70</v>
      </c>
      <c r="AC27" s="298"/>
      <c r="AD27" s="464">
        <v>1</v>
      </c>
      <c r="AE27" s="470" t="s">
        <v>49</v>
      </c>
      <c r="AF27" s="298"/>
      <c r="AG27" s="464">
        <v>40</v>
      </c>
      <c r="AH27" s="470" t="s">
        <v>49</v>
      </c>
      <c r="AI27" s="298"/>
      <c r="AJ27" s="464">
        <v>15</v>
      </c>
      <c r="AK27" s="470" t="s">
        <v>49</v>
      </c>
      <c r="AL27" s="297"/>
      <c r="AM27" s="464">
        <v>5</v>
      </c>
      <c r="AN27" s="470" t="s">
        <v>49</v>
      </c>
      <c r="AO27" s="297"/>
      <c r="AP27" s="464">
        <v>20</v>
      </c>
      <c r="AQ27" s="470" t="s">
        <v>49</v>
      </c>
      <c r="AR27" s="298"/>
      <c r="AS27" s="464">
        <v>15</v>
      </c>
      <c r="AT27" s="470" t="s">
        <v>49</v>
      </c>
      <c r="AU27" s="298"/>
      <c r="AV27" s="464">
        <v>0</v>
      </c>
      <c r="AW27" s="470" t="s">
        <v>70</v>
      </c>
      <c r="AX27" s="298"/>
      <c r="AY27" s="464">
        <v>20</v>
      </c>
      <c r="AZ27" s="470" t="s">
        <v>49</v>
      </c>
      <c r="BA27" s="297"/>
      <c r="BB27" s="464">
        <v>30</v>
      </c>
      <c r="BC27" s="470" t="s">
        <v>49</v>
      </c>
      <c r="BD27" s="297"/>
      <c r="BE27" s="464">
        <v>2</v>
      </c>
      <c r="BF27" s="470" t="s">
        <v>49</v>
      </c>
      <c r="BG27" s="298"/>
      <c r="BH27" s="464">
        <v>20</v>
      </c>
      <c r="BI27" s="470" t="s">
        <v>49</v>
      </c>
      <c r="BJ27" s="298"/>
      <c r="BK27" s="464">
        <v>15</v>
      </c>
      <c r="BL27" s="470" t="s">
        <v>49</v>
      </c>
      <c r="BM27" s="298"/>
      <c r="BN27" s="464">
        <v>0</v>
      </c>
      <c r="BO27" s="470" t="s">
        <v>70</v>
      </c>
      <c r="BP27" s="297"/>
      <c r="BQ27" s="464"/>
      <c r="BR27" s="470"/>
      <c r="BS27" s="297"/>
      <c r="BT27" s="464"/>
      <c r="BU27" s="470"/>
      <c r="BW27" s="142"/>
      <c r="BX27" s="141"/>
      <c r="BZ27" s="142"/>
      <c r="CA27" s="141"/>
      <c r="CC27" s="142"/>
      <c r="CD27" s="141"/>
      <c r="CE27" s="121"/>
      <c r="CF27" s="142"/>
      <c r="CG27" s="141"/>
      <c r="CH27" s="121"/>
      <c r="CI27" s="142"/>
      <c r="CJ27" s="141"/>
      <c r="CL27" s="142"/>
      <c r="CM27" s="141"/>
      <c r="CO27" s="142"/>
      <c r="CP27" s="141"/>
      <c r="CR27" s="142"/>
      <c r="CS27" s="141"/>
      <c r="CT27" s="121"/>
      <c r="CU27" s="142"/>
      <c r="CV27" s="141"/>
      <c r="CW27" s="121"/>
      <c r="CX27" s="142"/>
      <c r="CY27" s="141"/>
      <c r="DA27" s="142"/>
      <c r="DB27" s="141"/>
      <c r="DD27" s="142"/>
      <c r="DE27" s="141"/>
      <c r="DG27" s="142"/>
      <c r="DH27" s="141"/>
      <c r="DI27" s="121"/>
      <c r="DJ27" s="142"/>
      <c r="DK27" s="141"/>
      <c r="DL27" s="121"/>
      <c r="DM27" s="142"/>
      <c r="DN27" s="141"/>
      <c r="DP27" s="142"/>
      <c r="DQ27" s="141"/>
      <c r="DS27" s="142"/>
      <c r="DT27" s="141"/>
      <c r="DV27" s="142"/>
      <c r="DW27" s="141"/>
      <c r="DX27" s="121"/>
      <c r="DY27" s="142"/>
      <c r="DZ27" s="141"/>
      <c r="EA27" s="121"/>
      <c r="EB27" s="142"/>
      <c r="EC27" s="141"/>
      <c r="EE27" s="142"/>
      <c r="EF27" s="141"/>
      <c r="EH27" s="142"/>
      <c r="EI27" s="141"/>
      <c r="EK27" s="142"/>
      <c r="EL27" s="141"/>
      <c r="EM27" s="121"/>
      <c r="EN27" s="142"/>
      <c r="EO27" s="141"/>
      <c r="EP27" s="121"/>
      <c r="EQ27" s="142"/>
      <c r="ER27" s="141"/>
      <c r="ET27" s="142"/>
      <c r="EU27" s="141"/>
      <c r="EW27" s="142"/>
      <c r="EX27" s="141"/>
    </row>
    <row r="28" spans="1:158" s="123" customFormat="1">
      <c r="A28" s="145" t="s">
        <v>610</v>
      </c>
      <c r="B28" s="925" t="s">
        <v>78</v>
      </c>
      <c r="C28" s="144" t="s">
        <v>69</v>
      </c>
      <c r="D28" s="143" t="s">
        <v>25</v>
      </c>
      <c r="F28" s="464">
        <v>0</v>
      </c>
      <c r="G28" s="470" t="s">
        <v>70</v>
      </c>
      <c r="H28" s="297"/>
      <c r="I28" s="464">
        <v>0</v>
      </c>
      <c r="J28" s="470" t="s">
        <v>70</v>
      </c>
      <c r="K28" s="297"/>
      <c r="L28" s="464">
        <v>0</v>
      </c>
      <c r="M28" s="470" t="s">
        <v>70</v>
      </c>
      <c r="N28" s="298"/>
      <c r="O28" s="464">
        <v>0</v>
      </c>
      <c r="P28" s="470" t="s">
        <v>70</v>
      </c>
      <c r="Q28" s="298"/>
      <c r="R28" s="464">
        <v>0</v>
      </c>
      <c r="S28" s="470" t="s">
        <v>70</v>
      </c>
      <c r="T28" s="298"/>
      <c r="U28" s="464">
        <v>0</v>
      </c>
      <c r="V28" s="470" t="s">
        <v>70</v>
      </c>
      <c r="W28" s="297"/>
      <c r="X28" s="464">
        <v>0</v>
      </c>
      <c r="Y28" s="470" t="s">
        <v>70</v>
      </c>
      <c r="Z28" s="297"/>
      <c r="AA28" s="464">
        <v>0</v>
      </c>
      <c r="AB28" s="470" t="s">
        <v>70</v>
      </c>
      <c r="AC28" s="298"/>
      <c r="AD28" s="464">
        <v>0</v>
      </c>
      <c r="AE28" s="470" t="s">
        <v>70</v>
      </c>
      <c r="AF28" s="298"/>
      <c r="AG28" s="464">
        <v>0</v>
      </c>
      <c r="AH28" s="470" t="s">
        <v>70</v>
      </c>
      <c r="AI28" s="298"/>
      <c r="AJ28" s="464">
        <v>0</v>
      </c>
      <c r="AK28" s="470" t="s">
        <v>70</v>
      </c>
      <c r="AL28" s="297"/>
      <c r="AM28" s="464">
        <v>0</v>
      </c>
      <c r="AN28" s="470" t="s">
        <v>70</v>
      </c>
      <c r="AO28" s="297"/>
      <c r="AP28" s="464">
        <v>0</v>
      </c>
      <c r="AQ28" s="470" t="s">
        <v>70</v>
      </c>
      <c r="AR28" s="298"/>
      <c r="AS28" s="464">
        <v>0</v>
      </c>
      <c r="AT28" s="470" t="s">
        <v>70</v>
      </c>
      <c r="AU28" s="298"/>
      <c r="AV28" s="464">
        <v>0</v>
      </c>
      <c r="AW28" s="470" t="s">
        <v>70</v>
      </c>
      <c r="AX28" s="298"/>
      <c r="AY28" s="464">
        <v>0</v>
      </c>
      <c r="AZ28" s="470" t="s">
        <v>70</v>
      </c>
      <c r="BA28" s="297"/>
      <c r="BB28" s="464">
        <v>0</v>
      </c>
      <c r="BC28" s="470" t="s">
        <v>70</v>
      </c>
      <c r="BD28" s="297"/>
      <c r="BE28" s="464">
        <v>0</v>
      </c>
      <c r="BF28" s="470" t="s">
        <v>70</v>
      </c>
      <c r="BG28" s="298"/>
      <c r="BH28" s="464">
        <v>0</v>
      </c>
      <c r="BI28" s="470" t="s">
        <v>70</v>
      </c>
      <c r="BJ28" s="298"/>
      <c r="BK28" s="464">
        <v>0</v>
      </c>
      <c r="BL28" s="470" t="s">
        <v>70</v>
      </c>
      <c r="BM28" s="298"/>
      <c r="BN28" s="464">
        <v>0</v>
      </c>
      <c r="BO28" s="470" t="s">
        <v>70</v>
      </c>
      <c r="BP28" s="297"/>
      <c r="BQ28" s="464"/>
      <c r="BR28" s="470"/>
      <c r="BS28" s="297"/>
      <c r="BT28" s="464"/>
      <c r="BU28" s="470"/>
      <c r="BW28" s="142"/>
      <c r="BX28" s="141"/>
      <c r="BZ28" s="142"/>
      <c r="CA28" s="141"/>
      <c r="CC28" s="142"/>
      <c r="CD28" s="141"/>
      <c r="CE28" s="121"/>
      <c r="CF28" s="142"/>
      <c r="CG28" s="141"/>
      <c r="CH28" s="121"/>
      <c r="CI28" s="142"/>
      <c r="CJ28" s="141"/>
      <c r="CL28" s="142"/>
      <c r="CM28" s="141"/>
      <c r="CO28" s="142"/>
      <c r="CP28" s="141"/>
      <c r="CR28" s="142"/>
      <c r="CS28" s="141"/>
      <c r="CT28" s="121"/>
      <c r="CU28" s="142"/>
      <c r="CV28" s="141"/>
      <c r="CW28" s="121"/>
      <c r="CX28" s="142"/>
      <c r="CY28" s="141"/>
      <c r="DA28" s="142"/>
      <c r="DB28" s="141"/>
      <c r="DD28" s="142"/>
      <c r="DE28" s="141"/>
      <c r="DG28" s="142"/>
      <c r="DH28" s="141"/>
      <c r="DI28" s="121"/>
      <c r="DJ28" s="142"/>
      <c r="DK28" s="141"/>
      <c r="DL28" s="121"/>
      <c r="DM28" s="142"/>
      <c r="DN28" s="141"/>
      <c r="DP28" s="142"/>
      <c r="DQ28" s="141"/>
      <c r="DS28" s="142"/>
      <c r="DT28" s="141"/>
      <c r="DV28" s="142"/>
      <c r="DW28" s="141"/>
      <c r="DX28" s="121"/>
      <c r="DY28" s="142"/>
      <c r="DZ28" s="141"/>
      <c r="EA28" s="121"/>
      <c r="EB28" s="142"/>
      <c r="EC28" s="141"/>
      <c r="EE28" s="142"/>
      <c r="EF28" s="141"/>
      <c r="EH28" s="142"/>
      <c r="EI28" s="141"/>
      <c r="EK28" s="142"/>
      <c r="EL28" s="141"/>
      <c r="EM28" s="121"/>
      <c r="EN28" s="142"/>
      <c r="EO28" s="141"/>
      <c r="EP28" s="121"/>
      <c r="EQ28" s="142"/>
      <c r="ER28" s="141"/>
      <c r="ET28" s="142"/>
      <c r="EU28" s="141"/>
      <c r="EW28" s="142"/>
      <c r="EX28" s="141"/>
    </row>
    <row r="29" spans="1:158" ht="13" thickBot="1">
      <c r="A29" s="129" t="s">
        <v>611</v>
      </c>
      <c r="B29" s="171" t="s">
        <v>80</v>
      </c>
      <c r="C29" s="128" t="s">
        <v>81</v>
      </c>
      <c r="D29" s="127" t="s">
        <v>25</v>
      </c>
      <c r="E29" s="123"/>
      <c r="F29" s="517">
        <v>95</v>
      </c>
      <c r="G29" s="468" t="s">
        <v>49</v>
      </c>
      <c r="H29" s="297"/>
      <c r="I29" s="517">
        <v>98.21</v>
      </c>
      <c r="J29" s="468" t="s">
        <v>49</v>
      </c>
      <c r="K29" s="297"/>
      <c r="L29" s="517">
        <v>100</v>
      </c>
      <c r="M29" s="468" t="s">
        <v>49</v>
      </c>
      <c r="N29" s="298"/>
      <c r="O29" s="517">
        <v>98.960000000000008</v>
      </c>
      <c r="P29" s="468" t="s">
        <v>49</v>
      </c>
      <c r="Q29" s="298"/>
      <c r="R29" s="517">
        <v>100</v>
      </c>
      <c r="S29" s="468" t="s">
        <v>49</v>
      </c>
      <c r="T29" s="298"/>
      <c r="U29" s="517">
        <v>94.95</v>
      </c>
      <c r="V29" s="468" t="s">
        <v>49</v>
      </c>
      <c r="W29" s="297"/>
      <c r="X29" s="517">
        <v>96.45</v>
      </c>
      <c r="Y29" s="468" t="s">
        <v>49</v>
      </c>
      <c r="Z29" s="297"/>
      <c r="AA29" s="517">
        <v>100</v>
      </c>
      <c r="AB29" s="468" t="s">
        <v>49</v>
      </c>
      <c r="AC29" s="298"/>
      <c r="AD29" s="517">
        <v>98.61</v>
      </c>
      <c r="AE29" s="468" t="s">
        <v>49</v>
      </c>
      <c r="AF29" s="298"/>
      <c r="AG29" s="517">
        <v>100</v>
      </c>
      <c r="AH29" s="468" t="s">
        <v>49</v>
      </c>
      <c r="AI29" s="297"/>
      <c r="AJ29" s="517">
        <v>95.83</v>
      </c>
      <c r="AK29" s="468" t="s">
        <v>49</v>
      </c>
      <c r="AL29" s="297"/>
      <c r="AM29" s="517">
        <v>89.36</v>
      </c>
      <c r="AN29" s="468" t="s">
        <v>49</v>
      </c>
      <c r="AO29" s="297"/>
      <c r="AP29" s="517">
        <v>98.33</v>
      </c>
      <c r="AQ29" s="468" t="s">
        <v>49</v>
      </c>
      <c r="AR29" s="298"/>
      <c r="AS29" s="517">
        <v>100</v>
      </c>
      <c r="AT29" s="468" t="s">
        <v>49</v>
      </c>
      <c r="AU29" s="298"/>
      <c r="AV29" s="517">
        <v>97.960000000000008</v>
      </c>
      <c r="AW29" s="468" t="s">
        <v>49</v>
      </c>
      <c r="AX29" s="298"/>
      <c r="AY29" s="517">
        <v>100</v>
      </c>
      <c r="AZ29" s="468" t="s">
        <v>49</v>
      </c>
      <c r="BA29" s="297"/>
      <c r="BB29" s="517">
        <v>99.39</v>
      </c>
      <c r="BC29" s="468" t="s">
        <v>49</v>
      </c>
      <c r="BD29" s="297"/>
      <c r="BE29" s="517">
        <v>95.11</v>
      </c>
      <c r="BF29" s="468" t="s">
        <v>49</v>
      </c>
      <c r="BG29" s="298"/>
      <c r="BH29" s="517">
        <v>96.49</v>
      </c>
      <c r="BI29" s="468" t="s">
        <v>49</v>
      </c>
      <c r="BJ29" s="298"/>
      <c r="BK29" s="517">
        <v>98.460000000000008</v>
      </c>
      <c r="BL29" s="468" t="s">
        <v>49</v>
      </c>
      <c r="BM29" s="298"/>
      <c r="BN29" s="517">
        <v>100</v>
      </c>
      <c r="BO29" s="468" t="s">
        <v>49</v>
      </c>
      <c r="BP29" s="297"/>
      <c r="BQ29" s="517"/>
      <c r="BR29" s="468"/>
      <c r="BS29" s="297"/>
      <c r="BT29" s="517"/>
      <c r="BU29" s="468"/>
      <c r="BV29" s="123"/>
      <c r="BW29" s="126"/>
      <c r="BX29" s="125"/>
      <c r="BY29" s="123"/>
      <c r="BZ29" s="126"/>
      <c r="CA29" s="125"/>
      <c r="CB29" s="123"/>
      <c r="CC29" s="126"/>
      <c r="CD29" s="125"/>
      <c r="CF29" s="126"/>
      <c r="CG29" s="125"/>
      <c r="CI29" s="126"/>
      <c r="CJ29" s="125"/>
      <c r="CK29" s="123"/>
      <c r="CL29" s="126"/>
      <c r="CM29" s="125"/>
      <c r="CN29" s="123"/>
      <c r="CO29" s="126"/>
      <c r="CP29" s="125"/>
      <c r="CQ29" s="123"/>
      <c r="CR29" s="126"/>
      <c r="CS29" s="125"/>
      <c r="CU29" s="126"/>
      <c r="CV29" s="125"/>
      <c r="CX29" s="126"/>
      <c r="CY29" s="125"/>
      <c r="CZ29" s="123"/>
      <c r="DA29" s="126"/>
      <c r="DB29" s="125"/>
      <c r="DC29" s="123"/>
      <c r="DD29" s="126"/>
      <c r="DE29" s="125"/>
      <c r="DF29" s="123"/>
      <c r="DG29" s="126"/>
      <c r="DH29" s="125"/>
      <c r="DJ29" s="126"/>
      <c r="DK29" s="125"/>
      <c r="DM29" s="126"/>
      <c r="DN29" s="125"/>
      <c r="DO29" s="123"/>
      <c r="DP29" s="126"/>
      <c r="DQ29" s="125"/>
      <c r="DR29" s="123"/>
      <c r="DS29" s="126"/>
      <c r="DT29" s="125"/>
      <c r="DU29" s="123"/>
      <c r="DV29" s="126"/>
      <c r="DW29" s="125"/>
      <c r="DY29" s="126"/>
      <c r="DZ29" s="125"/>
      <c r="EB29" s="126"/>
      <c r="EC29" s="125"/>
      <c r="ED29" s="123"/>
      <c r="EE29" s="126"/>
      <c r="EF29" s="125"/>
      <c r="EG29" s="123"/>
      <c r="EH29" s="126"/>
      <c r="EI29" s="125"/>
      <c r="EJ29" s="123"/>
      <c r="EK29" s="126"/>
      <c r="EL29" s="125"/>
      <c r="EN29" s="126"/>
      <c r="EO29" s="125"/>
      <c r="EQ29" s="126"/>
      <c r="ER29" s="125"/>
      <c r="ES29" s="123"/>
      <c r="ET29" s="126"/>
      <c r="EU29" s="125"/>
      <c r="EV29" s="123"/>
      <c r="EW29" s="126"/>
      <c r="EX29" s="125"/>
      <c r="EZ29" s="123"/>
      <c r="FA29" s="123"/>
      <c r="FB29" s="123"/>
    </row>
    <row r="30" spans="1:158" s="123" customFormat="1" ht="13" thickBot="1">
      <c r="A30" s="245"/>
      <c r="B30" s="121"/>
      <c r="C30" s="121"/>
      <c r="D30" s="121"/>
      <c r="E30" s="121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8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8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8"/>
      <c r="BN30" s="297"/>
      <c r="BO30" s="297"/>
      <c r="BP30" s="297"/>
      <c r="BQ30" s="297"/>
      <c r="BR30" s="297"/>
      <c r="BS30" s="297"/>
      <c r="BT30" s="297"/>
      <c r="BU30" s="297"/>
      <c r="BV30" s="121"/>
      <c r="BW30" s="121"/>
      <c r="BX30" s="121"/>
      <c r="BY30" s="121"/>
      <c r="BZ30" s="121"/>
      <c r="CA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</row>
    <row r="31" spans="1:158" s="123" customFormat="1" ht="18.5" thickBot="1">
      <c r="A31" s="170"/>
      <c r="B31" s="169" t="s">
        <v>82</v>
      </c>
      <c r="C31" s="168" t="s">
        <v>21</v>
      </c>
      <c r="D31" s="763"/>
      <c r="F31" s="297"/>
      <c r="G31" s="297"/>
      <c r="H31" s="297"/>
      <c r="I31" s="297"/>
      <c r="J31" s="297"/>
      <c r="K31" s="297"/>
      <c r="L31" s="297"/>
      <c r="M31" s="297"/>
      <c r="N31" s="298"/>
      <c r="O31" s="297"/>
      <c r="P31" s="297"/>
      <c r="Q31" s="298"/>
      <c r="R31" s="297"/>
      <c r="S31" s="297"/>
      <c r="T31" s="298"/>
      <c r="U31" s="297"/>
      <c r="V31" s="297"/>
      <c r="W31" s="297"/>
      <c r="X31" s="297"/>
      <c r="Y31" s="297"/>
      <c r="Z31" s="297"/>
      <c r="AA31" s="297"/>
      <c r="AB31" s="297"/>
      <c r="AC31" s="298"/>
      <c r="AD31" s="297"/>
      <c r="AE31" s="297"/>
      <c r="AF31" s="298"/>
      <c r="AG31" s="297"/>
      <c r="AH31" s="297"/>
      <c r="AI31" s="298"/>
      <c r="AJ31" s="297"/>
      <c r="AK31" s="297"/>
      <c r="AL31" s="297"/>
      <c r="AM31" s="297"/>
      <c r="AN31" s="297"/>
      <c r="AO31" s="297"/>
      <c r="AP31" s="297"/>
      <c r="AQ31" s="297"/>
      <c r="AR31" s="298"/>
      <c r="AS31" s="297"/>
      <c r="AT31" s="297"/>
      <c r="AU31" s="298"/>
      <c r="AV31" s="297"/>
      <c r="AW31" s="297"/>
      <c r="AX31" s="298"/>
      <c r="AY31" s="297"/>
      <c r="AZ31" s="297"/>
      <c r="BA31" s="297"/>
      <c r="BB31" s="297"/>
      <c r="BC31" s="297"/>
      <c r="BD31" s="297"/>
      <c r="BE31" s="297"/>
      <c r="BF31" s="297"/>
      <c r="BG31" s="298"/>
      <c r="BH31" s="297"/>
      <c r="BI31" s="297"/>
      <c r="BJ31" s="298"/>
      <c r="BK31" s="297"/>
      <c r="BL31" s="297"/>
      <c r="BM31" s="298"/>
      <c r="BN31" s="297"/>
      <c r="BO31" s="297"/>
      <c r="BP31" s="297"/>
      <c r="BQ31" s="297"/>
      <c r="BR31" s="297"/>
      <c r="BS31" s="297"/>
      <c r="BT31" s="297"/>
      <c r="BU31" s="297"/>
      <c r="BW31" s="121"/>
      <c r="BX31" s="121"/>
      <c r="BZ31" s="121"/>
      <c r="CA31" s="121"/>
      <c r="CC31" s="121"/>
      <c r="CD31" s="121"/>
      <c r="CE31" s="121"/>
      <c r="CF31" s="121"/>
      <c r="CG31" s="121"/>
      <c r="CH31" s="121"/>
      <c r="CI31" s="121"/>
      <c r="CJ31" s="121"/>
      <c r="CL31" s="121"/>
      <c r="CM31" s="121"/>
      <c r="CO31" s="121"/>
      <c r="CP31" s="121"/>
      <c r="CR31" s="121"/>
      <c r="CS31" s="121"/>
      <c r="CT31" s="121"/>
      <c r="CU31" s="121"/>
      <c r="CV31" s="121"/>
      <c r="CW31" s="121"/>
      <c r="CX31" s="121"/>
      <c r="CY31" s="121"/>
      <c r="DA31" s="121"/>
      <c r="DB31" s="121"/>
      <c r="DD31" s="121"/>
      <c r="DE31" s="121"/>
      <c r="DG31" s="121"/>
      <c r="DH31" s="121"/>
      <c r="DI31" s="121"/>
      <c r="DJ31" s="121"/>
      <c r="DK31" s="121"/>
      <c r="DL31" s="121"/>
      <c r="DM31" s="121"/>
      <c r="DN31" s="121"/>
      <c r="DP31" s="121"/>
      <c r="DQ31" s="121"/>
      <c r="DS31" s="121"/>
      <c r="DT31" s="121"/>
      <c r="DV31" s="121"/>
      <c r="DW31" s="121"/>
      <c r="DX31" s="121"/>
      <c r="DY31" s="121"/>
      <c r="DZ31" s="121"/>
      <c r="EA31" s="121"/>
      <c r="EB31" s="121"/>
      <c r="EC31" s="121"/>
      <c r="EE31" s="121"/>
      <c r="EF31" s="121"/>
      <c r="EH31" s="121"/>
      <c r="EI31" s="121"/>
      <c r="EK31" s="121"/>
      <c r="EL31" s="121"/>
      <c r="EM31" s="121"/>
      <c r="EN31" s="121"/>
      <c r="EO31" s="121"/>
      <c r="EP31" s="121"/>
      <c r="EQ31" s="121"/>
      <c r="ER31" s="121"/>
      <c r="ET31" s="121"/>
      <c r="EU31" s="121"/>
      <c r="EW31" s="121"/>
      <c r="EX31" s="121"/>
    </row>
    <row r="32" spans="1:158" s="123" customFormat="1">
      <c r="A32" s="167" t="s">
        <v>612</v>
      </c>
      <c r="B32" s="926" t="s">
        <v>84</v>
      </c>
      <c r="C32" s="166" t="s">
        <v>57</v>
      </c>
      <c r="D32" s="165" t="s">
        <v>25</v>
      </c>
      <c r="E32" s="123" t="s">
        <v>21</v>
      </c>
      <c r="F32" s="301">
        <v>1</v>
      </c>
      <c r="G32" s="473" t="s">
        <v>49</v>
      </c>
      <c r="H32" s="297"/>
      <c r="I32" s="301">
        <v>1</v>
      </c>
      <c r="J32" s="473" t="s">
        <v>49</v>
      </c>
      <c r="K32" s="297"/>
      <c r="L32" s="301">
        <v>1</v>
      </c>
      <c r="M32" s="473" t="s">
        <v>49</v>
      </c>
      <c r="N32" s="298"/>
      <c r="O32" s="301">
        <v>1</v>
      </c>
      <c r="P32" s="473" t="s">
        <v>49</v>
      </c>
      <c r="Q32" s="298"/>
      <c r="R32" s="301">
        <v>1</v>
      </c>
      <c r="S32" s="473" t="s">
        <v>49</v>
      </c>
      <c r="T32" s="298"/>
      <c r="U32" s="301">
        <v>1</v>
      </c>
      <c r="V32" s="473" t="s">
        <v>49</v>
      </c>
      <c r="W32" s="297"/>
      <c r="X32" s="301">
        <v>1</v>
      </c>
      <c r="Y32" s="473" t="s">
        <v>49</v>
      </c>
      <c r="Z32" s="297"/>
      <c r="AA32" s="301">
        <v>1</v>
      </c>
      <c r="AB32" s="473" t="s">
        <v>49</v>
      </c>
      <c r="AC32" s="298"/>
      <c r="AD32" s="301">
        <v>1</v>
      </c>
      <c r="AE32" s="473" t="s">
        <v>49</v>
      </c>
      <c r="AF32" s="298"/>
      <c r="AG32" s="301">
        <v>1</v>
      </c>
      <c r="AH32" s="473" t="s">
        <v>49</v>
      </c>
      <c r="AI32" s="298"/>
      <c r="AJ32" s="301">
        <v>1</v>
      </c>
      <c r="AK32" s="473" t="s">
        <v>49</v>
      </c>
      <c r="AL32" s="297"/>
      <c r="AM32" s="301">
        <v>1</v>
      </c>
      <c r="AN32" s="473" t="s">
        <v>49</v>
      </c>
      <c r="AO32" s="297"/>
      <c r="AP32" s="301">
        <v>1</v>
      </c>
      <c r="AQ32" s="473" t="s">
        <v>49</v>
      </c>
      <c r="AR32" s="298"/>
      <c r="AS32" s="301">
        <v>1</v>
      </c>
      <c r="AT32" s="473" t="s">
        <v>49</v>
      </c>
      <c r="AU32" s="298"/>
      <c r="AV32" s="301">
        <v>1</v>
      </c>
      <c r="AW32" s="473" t="s">
        <v>49</v>
      </c>
      <c r="AX32" s="298"/>
      <c r="AY32" s="301">
        <v>1</v>
      </c>
      <c r="AZ32" s="473" t="s">
        <v>49</v>
      </c>
      <c r="BA32" s="297"/>
      <c r="BB32" s="301">
        <v>1</v>
      </c>
      <c r="BC32" s="473" t="s">
        <v>49</v>
      </c>
      <c r="BD32" s="297"/>
      <c r="BE32" s="301">
        <v>1</v>
      </c>
      <c r="BF32" s="473" t="s">
        <v>49</v>
      </c>
      <c r="BG32" s="298"/>
      <c r="BH32" s="301">
        <v>1</v>
      </c>
      <c r="BI32" s="473" t="s">
        <v>49</v>
      </c>
      <c r="BJ32" s="298"/>
      <c r="BK32" s="301">
        <v>1</v>
      </c>
      <c r="BL32" s="473" t="s">
        <v>49</v>
      </c>
      <c r="BM32" s="298"/>
      <c r="BN32" s="301">
        <v>1</v>
      </c>
      <c r="BO32" s="473" t="s">
        <v>49</v>
      </c>
      <c r="BP32" s="297"/>
      <c r="BQ32" s="301"/>
      <c r="BR32" s="473"/>
      <c r="BS32" s="297"/>
      <c r="BT32" s="301"/>
      <c r="BU32" s="473"/>
      <c r="BW32" s="164"/>
      <c r="BX32" s="130"/>
      <c r="BZ32" s="164"/>
      <c r="CA32" s="130"/>
      <c r="CC32" s="164"/>
      <c r="CD32" s="130"/>
      <c r="CE32" s="121"/>
      <c r="CF32" s="164"/>
      <c r="CG32" s="130"/>
      <c r="CH32" s="121"/>
      <c r="CI32" s="164"/>
      <c r="CJ32" s="130"/>
      <c r="CL32" s="164"/>
      <c r="CM32" s="130"/>
      <c r="CO32" s="164"/>
      <c r="CP32" s="130"/>
      <c r="CR32" s="164"/>
      <c r="CS32" s="130"/>
      <c r="CT32" s="121"/>
      <c r="CU32" s="164"/>
      <c r="CV32" s="130"/>
      <c r="CW32" s="121"/>
      <c r="CX32" s="164"/>
      <c r="CY32" s="130"/>
      <c r="DA32" s="164"/>
      <c r="DB32" s="130"/>
      <c r="DD32" s="164"/>
      <c r="DE32" s="130"/>
      <c r="DG32" s="164"/>
      <c r="DH32" s="130"/>
      <c r="DI32" s="121"/>
      <c r="DJ32" s="164"/>
      <c r="DK32" s="130"/>
      <c r="DL32" s="121"/>
      <c r="DM32" s="164"/>
      <c r="DN32" s="130"/>
      <c r="DP32" s="164"/>
      <c r="DQ32" s="130"/>
      <c r="DS32" s="164"/>
      <c r="DT32" s="130"/>
      <c r="DV32" s="164"/>
      <c r="DW32" s="130"/>
      <c r="DX32" s="121"/>
      <c r="DY32" s="164"/>
      <c r="DZ32" s="130"/>
      <c r="EA32" s="121"/>
      <c r="EB32" s="164"/>
      <c r="EC32" s="130"/>
      <c r="EE32" s="164"/>
      <c r="EF32" s="130"/>
      <c r="EH32" s="164"/>
      <c r="EI32" s="130"/>
      <c r="EK32" s="164"/>
      <c r="EL32" s="130"/>
      <c r="EM32" s="121"/>
      <c r="EN32" s="164"/>
      <c r="EO32" s="130"/>
      <c r="EP32" s="121"/>
      <c r="EQ32" s="164"/>
      <c r="ER32" s="130"/>
      <c r="ET32" s="164"/>
      <c r="EU32" s="130"/>
      <c r="EW32" s="164"/>
      <c r="EX32" s="130"/>
    </row>
    <row r="33" spans="1:156" s="123" customFormat="1">
      <c r="A33" s="163" t="s">
        <v>613</v>
      </c>
      <c r="B33" s="924" t="s">
        <v>86</v>
      </c>
      <c r="C33" s="144" t="s">
        <v>57</v>
      </c>
      <c r="D33" s="161" t="s">
        <v>25</v>
      </c>
      <c r="F33" s="300">
        <v>1</v>
      </c>
      <c r="G33" s="470" t="s">
        <v>49</v>
      </c>
      <c r="H33" s="297"/>
      <c r="I33" s="300">
        <v>1</v>
      </c>
      <c r="J33" s="470" t="s">
        <v>49</v>
      </c>
      <c r="K33" s="297"/>
      <c r="L33" s="300">
        <v>1</v>
      </c>
      <c r="M33" s="470" t="s">
        <v>49</v>
      </c>
      <c r="N33" s="298"/>
      <c r="O33" s="300">
        <v>1</v>
      </c>
      <c r="P33" s="470" t="s">
        <v>49</v>
      </c>
      <c r="Q33" s="298"/>
      <c r="R33" s="300">
        <v>1</v>
      </c>
      <c r="S33" s="470" t="s">
        <v>49</v>
      </c>
      <c r="T33" s="298"/>
      <c r="U33" s="300">
        <v>1</v>
      </c>
      <c r="V33" s="470" t="s">
        <v>49</v>
      </c>
      <c r="W33" s="297"/>
      <c r="X33" s="300">
        <v>1</v>
      </c>
      <c r="Y33" s="470" t="s">
        <v>49</v>
      </c>
      <c r="Z33" s="297"/>
      <c r="AA33" s="300">
        <v>1</v>
      </c>
      <c r="AB33" s="470" t="s">
        <v>49</v>
      </c>
      <c r="AC33" s="298"/>
      <c r="AD33" s="300">
        <v>1</v>
      </c>
      <c r="AE33" s="470" t="s">
        <v>49</v>
      </c>
      <c r="AF33" s="298"/>
      <c r="AG33" s="300">
        <v>1</v>
      </c>
      <c r="AH33" s="470" t="s">
        <v>49</v>
      </c>
      <c r="AI33" s="298"/>
      <c r="AJ33" s="300">
        <v>1</v>
      </c>
      <c r="AK33" s="470" t="s">
        <v>49</v>
      </c>
      <c r="AL33" s="297"/>
      <c r="AM33" s="300">
        <v>1</v>
      </c>
      <c r="AN33" s="470" t="s">
        <v>49</v>
      </c>
      <c r="AO33" s="297"/>
      <c r="AP33" s="300">
        <v>1</v>
      </c>
      <c r="AQ33" s="470" t="s">
        <v>49</v>
      </c>
      <c r="AR33" s="298"/>
      <c r="AS33" s="300">
        <v>1</v>
      </c>
      <c r="AT33" s="470" t="s">
        <v>49</v>
      </c>
      <c r="AU33" s="298"/>
      <c r="AV33" s="300">
        <v>0</v>
      </c>
      <c r="AW33" s="470" t="s">
        <v>70</v>
      </c>
      <c r="AX33" s="298"/>
      <c r="AY33" s="300">
        <v>1</v>
      </c>
      <c r="AZ33" s="470" t="s">
        <v>49</v>
      </c>
      <c r="BA33" s="297"/>
      <c r="BB33" s="300">
        <v>1</v>
      </c>
      <c r="BC33" s="470" t="s">
        <v>49</v>
      </c>
      <c r="BD33" s="297"/>
      <c r="BE33" s="300">
        <v>1</v>
      </c>
      <c r="BF33" s="470" t="s">
        <v>49</v>
      </c>
      <c r="BG33" s="298"/>
      <c r="BH33" s="300">
        <v>1</v>
      </c>
      <c r="BI33" s="470" t="s">
        <v>49</v>
      </c>
      <c r="BJ33" s="298"/>
      <c r="BK33" s="300">
        <v>1</v>
      </c>
      <c r="BL33" s="470" t="s">
        <v>49</v>
      </c>
      <c r="BM33" s="298"/>
      <c r="BN33" s="300">
        <v>1</v>
      </c>
      <c r="BO33" s="470" t="s">
        <v>49</v>
      </c>
      <c r="BP33" s="297"/>
      <c r="BQ33" s="300"/>
      <c r="BR33" s="470"/>
      <c r="BS33" s="297"/>
      <c r="BT33" s="300"/>
      <c r="BU33" s="470"/>
      <c r="BW33" s="160"/>
      <c r="BX33" s="141"/>
      <c r="BZ33" s="160"/>
      <c r="CA33" s="141"/>
      <c r="CC33" s="160"/>
      <c r="CD33" s="141"/>
      <c r="CE33" s="121"/>
      <c r="CF33" s="160"/>
      <c r="CG33" s="141"/>
      <c r="CH33" s="121"/>
      <c r="CI33" s="160"/>
      <c r="CJ33" s="141"/>
      <c r="CL33" s="160"/>
      <c r="CM33" s="141"/>
      <c r="CO33" s="160"/>
      <c r="CP33" s="141"/>
      <c r="CR33" s="160"/>
      <c r="CS33" s="141"/>
      <c r="CT33" s="121"/>
      <c r="CU33" s="160"/>
      <c r="CV33" s="141"/>
      <c r="CW33" s="121"/>
      <c r="CX33" s="160"/>
      <c r="CY33" s="141"/>
      <c r="DA33" s="160"/>
      <c r="DB33" s="141"/>
      <c r="DD33" s="160"/>
      <c r="DE33" s="141"/>
      <c r="DG33" s="160"/>
      <c r="DH33" s="141"/>
      <c r="DI33" s="121"/>
      <c r="DJ33" s="160"/>
      <c r="DK33" s="141"/>
      <c r="DL33" s="121"/>
      <c r="DM33" s="160"/>
      <c r="DN33" s="141"/>
      <c r="DP33" s="160"/>
      <c r="DQ33" s="141"/>
      <c r="DS33" s="160"/>
      <c r="DT33" s="141"/>
      <c r="DV33" s="160"/>
      <c r="DW33" s="141"/>
      <c r="DX33" s="121"/>
      <c r="DY33" s="160"/>
      <c r="DZ33" s="141"/>
      <c r="EA33" s="121"/>
      <c r="EB33" s="160"/>
      <c r="EC33" s="141"/>
      <c r="EE33" s="160"/>
      <c r="EF33" s="141"/>
      <c r="EH33" s="160"/>
      <c r="EI33" s="141"/>
      <c r="EK33" s="160"/>
      <c r="EL33" s="141"/>
      <c r="EM33" s="121"/>
      <c r="EN33" s="160"/>
      <c r="EO33" s="141"/>
      <c r="EP33" s="121"/>
      <c r="EQ33" s="160"/>
      <c r="ER33" s="141"/>
      <c r="ET33" s="160"/>
      <c r="EU33" s="141"/>
      <c r="EW33" s="160"/>
      <c r="EX33" s="141"/>
    </row>
    <row r="34" spans="1:156" s="123" customFormat="1">
      <c r="A34" s="163" t="s">
        <v>614</v>
      </c>
      <c r="B34" s="924" t="s">
        <v>88</v>
      </c>
      <c r="C34" s="144" t="s">
        <v>57</v>
      </c>
      <c r="D34" s="161" t="s">
        <v>25</v>
      </c>
      <c r="F34" s="300">
        <v>0</v>
      </c>
      <c r="G34" s="470" t="s">
        <v>70</v>
      </c>
      <c r="H34" s="297"/>
      <c r="I34" s="300">
        <v>0</v>
      </c>
      <c r="J34" s="470" t="s">
        <v>70</v>
      </c>
      <c r="K34" s="297"/>
      <c r="L34" s="300">
        <v>0</v>
      </c>
      <c r="M34" s="470" t="s">
        <v>70</v>
      </c>
      <c r="N34" s="298"/>
      <c r="O34" s="300">
        <v>0</v>
      </c>
      <c r="P34" s="470" t="s">
        <v>70</v>
      </c>
      <c r="Q34" s="298"/>
      <c r="R34" s="300">
        <v>0</v>
      </c>
      <c r="S34" s="470" t="s">
        <v>70</v>
      </c>
      <c r="T34" s="298"/>
      <c r="U34" s="300">
        <v>0</v>
      </c>
      <c r="V34" s="470" t="s">
        <v>70</v>
      </c>
      <c r="W34" s="297"/>
      <c r="X34" s="300">
        <v>0</v>
      </c>
      <c r="Y34" s="470" t="s">
        <v>70</v>
      </c>
      <c r="Z34" s="297"/>
      <c r="AA34" s="300">
        <v>0</v>
      </c>
      <c r="AB34" s="470" t="s">
        <v>70</v>
      </c>
      <c r="AC34" s="298"/>
      <c r="AD34" s="300">
        <v>0</v>
      </c>
      <c r="AE34" s="470" t="s">
        <v>70</v>
      </c>
      <c r="AF34" s="298"/>
      <c r="AG34" s="300">
        <v>0</v>
      </c>
      <c r="AH34" s="470" t="s">
        <v>70</v>
      </c>
      <c r="AI34" s="298"/>
      <c r="AJ34" s="300">
        <v>0</v>
      </c>
      <c r="AK34" s="470" t="s">
        <v>70</v>
      </c>
      <c r="AL34" s="297"/>
      <c r="AM34" s="300">
        <v>0</v>
      </c>
      <c r="AN34" s="470" t="s">
        <v>70</v>
      </c>
      <c r="AO34" s="297"/>
      <c r="AP34" s="300">
        <v>0</v>
      </c>
      <c r="AQ34" s="470" t="s">
        <v>70</v>
      </c>
      <c r="AR34" s="298"/>
      <c r="AS34" s="300">
        <v>0</v>
      </c>
      <c r="AT34" s="470" t="s">
        <v>70</v>
      </c>
      <c r="AU34" s="298"/>
      <c r="AV34" s="300">
        <v>1</v>
      </c>
      <c r="AW34" s="470" t="s">
        <v>49</v>
      </c>
      <c r="AX34" s="298"/>
      <c r="AY34" s="300">
        <v>0</v>
      </c>
      <c r="AZ34" s="470" t="s">
        <v>70</v>
      </c>
      <c r="BA34" s="297"/>
      <c r="BB34" s="300">
        <v>0</v>
      </c>
      <c r="BC34" s="470" t="s">
        <v>70</v>
      </c>
      <c r="BD34" s="297"/>
      <c r="BE34" s="300">
        <v>0</v>
      </c>
      <c r="BF34" s="470" t="s">
        <v>70</v>
      </c>
      <c r="BG34" s="298"/>
      <c r="BH34" s="300">
        <v>0</v>
      </c>
      <c r="BI34" s="470" t="s">
        <v>70</v>
      </c>
      <c r="BJ34" s="298"/>
      <c r="BK34" s="300">
        <v>0</v>
      </c>
      <c r="BL34" s="470" t="s">
        <v>70</v>
      </c>
      <c r="BM34" s="298"/>
      <c r="BN34" s="300">
        <v>0</v>
      </c>
      <c r="BO34" s="470" t="s">
        <v>70</v>
      </c>
      <c r="BP34" s="297"/>
      <c r="BQ34" s="300"/>
      <c r="BR34" s="470"/>
      <c r="BS34" s="297"/>
      <c r="BT34" s="300"/>
      <c r="BU34" s="470"/>
      <c r="BW34" s="160"/>
      <c r="BX34" s="141"/>
      <c r="BZ34" s="160"/>
      <c r="CA34" s="141"/>
      <c r="CC34" s="160"/>
      <c r="CD34" s="141"/>
      <c r="CE34" s="121"/>
      <c r="CF34" s="160"/>
      <c r="CG34" s="141"/>
      <c r="CH34" s="121"/>
      <c r="CI34" s="160"/>
      <c r="CJ34" s="141"/>
      <c r="CL34" s="160"/>
      <c r="CM34" s="141"/>
      <c r="CO34" s="160"/>
      <c r="CP34" s="141"/>
      <c r="CR34" s="160"/>
      <c r="CS34" s="141"/>
      <c r="CT34" s="121"/>
      <c r="CU34" s="160"/>
      <c r="CV34" s="141"/>
      <c r="CW34" s="121"/>
      <c r="CX34" s="160"/>
      <c r="CY34" s="141"/>
      <c r="DA34" s="160"/>
      <c r="DB34" s="141"/>
      <c r="DD34" s="160"/>
      <c r="DE34" s="141"/>
      <c r="DG34" s="160"/>
      <c r="DH34" s="141"/>
      <c r="DI34" s="121"/>
      <c r="DJ34" s="160"/>
      <c r="DK34" s="141"/>
      <c r="DL34" s="121"/>
      <c r="DM34" s="160"/>
      <c r="DN34" s="141"/>
      <c r="DP34" s="160"/>
      <c r="DQ34" s="141"/>
      <c r="DS34" s="160"/>
      <c r="DT34" s="141"/>
      <c r="DV34" s="160"/>
      <c r="DW34" s="141"/>
      <c r="DX34" s="121"/>
      <c r="DY34" s="160"/>
      <c r="DZ34" s="141"/>
      <c r="EA34" s="121"/>
      <c r="EB34" s="160"/>
      <c r="EC34" s="141"/>
      <c r="EE34" s="160"/>
      <c r="EF34" s="141"/>
      <c r="EH34" s="160"/>
      <c r="EI34" s="141"/>
      <c r="EK34" s="160"/>
      <c r="EL34" s="141"/>
      <c r="EM34" s="121"/>
      <c r="EN34" s="160"/>
      <c r="EO34" s="141"/>
      <c r="EP34" s="121"/>
      <c r="EQ34" s="160"/>
      <c r="ER34" s="141"/>
      <c r="ET34" s="160"/>
      <c r="EU34" s="141"/>
      <c r="EW34" s="160"/>
      <c r="EX34" s="141"/>
    </row>
    <row r="35" spans="1:156" s="123" customFormat="1">
      <c r="A35" s="163" t="s">
        <v>615</v>
      </c>
      <c r="B35" s="924" t="s">
        <v>90</v>
      </c>
      <c r="C35" s="144" t="s">
        <v>57</v>
      </c>
      <c r="D35" s="161" t="s">
        <v>25</v>
      </c>
      <c r="F35" s="300">
        <v>0</v>
      </c>
      <c r="G35" s="470" t="s">
        <v>70</v>
      </c>
      <c r="H35" s="297"/>
      <c r="I35" s="300">
        <v>0</v>
      </c>
      <c r="J35" s="470" t="s">
        <v>70</v>
      </c>
      <c r="K35" s="297"/>
      <c r="L35" s="300">
        <v>0</v>
      </c>
      <c r="M35" s="470" t="s">
        <v>70</v>
      </c>
      <c r="N35" s="298"/>
      <c r="O35" s="300">
        <v>0</v>
      </c>
      <c r="P35" s="470" t="s">
        <v>70</v>
      </c>
      <c r="Q35" s="298"/>
      <c r="R35" s="300">
        <v>0</v>
      </c>
      <c r="S35" s="470" t="s">
        <v>70</v>
      </c>
      <c r="T35" s="298"/>
      <c r="U35" s="300">
        <v>1</v>
      </c>
      <c r="V35" s="470" t="s">
        <v>49</v>
      </c>
      <c r="W35" s="297"/>
      <c r="X35" s="300">
        <v>0</v>
      </c>
      <c r="Y35" s="470" t="s">
        <v>70</v>
      </c>
      <c r="Z35" s="297"/>
      <c r="AA35" s="300">
        <v>0</v>
      </c>
      <c r="AB35" s="470" t="s">
        <v>70</v>
      </c>
      <c r="AC35" s="298"/>
      <c r="AD35" s="300">
        <v>0</v>
      </c>
      <c r="AE35" s="470" t="s">
        <v>70</v>
      </c>
      <c r="AF35" s="298"/>
      <c r="AG35" s="300">
        <v>0</v>
      </c>
      <c r="AH35" s="470" t="s">
        <v>70</v>
      </c>
      <c r="AI35" s="298"/>
      <c r="AJ35" s="300">
        <v>0</v>
      </c>
      <c r="AK35" s="470" t="s">
        <v>70</v>
      </c>
      <c r="AL35" s="297"/>
      <c r="AM35" s="300">
        <v>0</v>
      </c>
      <c r="AN35" s="470" t="s">
        <v>70</v>
      </c>
      <c r="AO35" s="297"/>
      <c r="AP35" s="300">
        <v>0</v>
      </c>
      <c r="AQ35" s="470" t="s">
        <v>70</v>
      </c>
      <c r="AR35" s="298"/>
      <c r="AS35" s="300">
        <v>0</v>
      </c>
      <c r="AT35" s="470" t="s">
        <v>70</v>
      </c>
      <c r="AU35" s="298"/>
      <c r="AV35" s="300">
        <v>0</v>
      </c>
      <c r="AW35" s="470" t="s">
        <v>70</v>
      </c>
      <c r="AX35" s="298"/>
      <c r="AY35" s="300">
        <v>0</v>
      </c>
      <c r="AZ35" s="470" t="s">
        <v>70</v>
      </c>
      <c r="BA35" s="297"/>
      <c r="BB35" s="300">
        <v>0</v>
      </c>
      <c r="BC35" s="470" t="s">
        <v>70</v>
      </c>
      <c r="BD35" s="297"/>
      <c r="BE35" s="300">
        <v>0</v>
      </c>
      <c r="BF35" s="470" t="s">
        <v>70</v>
      </c>
      <c r="BG35" s="298"/>
      <c r="BH35" s="300">
        <v>0</v>
      </c>
      <c r="BI35" s="470" t="s">
        <v>70</v>
      </c>
      <c r="BJ35" s="298"/>
      <c r="BK35" s="300">
        <v>0</v>
      </c>
      <c r="BL35" s="470" t="s">
        <v>70</v>
      </c>
      <c r="BM35" s="298"/>
      <c r="BN35" s="300">
        <v>0</v>
      </c>
      <c r="BO35" s="470" t="s">
        <v>70</v>
      </c>
      <c r="BP35" s="297"/>
      <c r="BQ35" s="300"/>
      <c r="BR35" s="470"/>
      <c r="BS35" s="297"/>
      <c r="BT35" s="300"/>
      <c r="BU35" s="470"/>
      <c r="BW35" s="160"/>
      <c r="BX35" s="141"/>
      <c r="BZ35" s="160"/>
      <c r="CA35" s="141"/>
      <c r="CC35" s="160"/>
      <c r="CD35" s="141"/>
      <c r="CE35" s="121"/>
      <c r="CF35" s="160"/>
      <c r="CG35" s="141"/>
      <c r="CH35" s="121"/>
      <c r="CI35" s="160"/>
      <c r="CJ35" s="141"/>
      <c r="CL35" s="160"/>
      <c r="CM35" s="141"/>
      <c r="CO35" s="160"/>
      <c r="CP35" s="141"/>
      <c r="CR35" s="160"/>
      <c r="CS35" s="141"/>
      <c r="CT35" s="121"/>
      <c r="CU35" s="160"/>
      <c r="CV35" s="141"/>
      <c r="CW35" s="121"/>
      <c r="CX35" s="160"/>
      <c r="CY35" s="141"/>
      <c r="DA35" s="160"/>
      <c r="DB35" s="141"/>
      <c r="DD35" s="160"/>
      <c r="DE35" s="141"/>
      <c r="DG35" s="160"/>
      <c r="DH35" s="141"/>
      <c r="DI35" s="121"/>
      <c r="DJ35" s="160"/>
      <c r="DK35" s="141"/>
      <c r="DL35" s="121"/>
      <c r="DM35" s="160"/>
      <c r="DN35" s="141"/>
      <c r="DP35" s="160"/>
      <c r="DQ35" s="141"/>
      <c r="DS35" s="160"/>
      <c r="DT35" s="141"/>
      <c r="DV35" s="160"/>
      <c r="DW35" s="141"/>
      <c r="DX35" s="121"/>
      <c r="DY35" s="160"/>
      <c r="DZ35" s="141"/>
      <c r="EA35" s="121"/>
      <c r="EB35" s="160"/>
      <c r="EC35" s="141"/>
      <c r="EE35" s="160"/>
      <c r="EF35" s="141"/>
      <c r="EH35" s="160"/>
      <c r="EI35" s="141"/>
      <c r="EK35" s="160"/>
      <c r="EL35" s="141"/>
      <c r="EM35" s="121"/>
      <c r="EN35" s="160"/>
      <c r="EO35" s="141"/>
      <c r="EP35" s="121"/>
      <c r="EQ35" s="160"/>
      <c r="ER35" s="141"/>
      <c r="ET35" s="160"/>
      <c r="EU35" s="141"/>
      <c r="EW35" s="160"/>
      <c r="EX35" s="141"/>
    </row>
    <row r="36" spans="1:156" s="123" customFormat="1">
      <c r="A36" s="163" t="s">
        <v>616</v>
      </c>
      <c r="B36" s="925" t="s">
        <v>92</v>
      </c>
      <c r="C36" s="144" t="s">
        <v>57</v>
      </c>
      <c r="D36" s="161" t="s">
        <v>25</v>
      </c>
      <c r="F36" s="300">
        <v>0</v>
      </c>
      <c r="G36" s="470" t="s">
        <v>70</v>
      </c>
      <c r="H36" s="297"/>
      <c r="I36" s="300">
        <v>0</v>
      </c>
      <c r="J36" s="470" t="s">
        <v>70</v>
      </c>
      <c r="K36" s="297"/>
      <c r="L36" s="300">
        <v>0</v>
      </c>
      <c r="M36" s="470" t="s">
        <v>70</v>
      </c>
      <c r="N36" s="298"/>
      <c r="O36" s="300">
        <v>0</v>
      </c>
      <c r="P36" s="470" t="s">
        <v>70</v>
      </c>
      <c r="Q36" s="298"/>
      <c r="R36" s="300">
        <v>0</v>
      </c>
      <c r="S36" s="470" t="s">
        <v>70</v>
      </c>
      <c r="T36" s="298"/>
      <c r="U36" s="300">
        <v>0</v>
      </c>
      <c r="V36" s="470" t="s">
        <v>70</v>
      </c>
      <c r="W36" s="297"/>
      <c r="X36" s="300">
        <v>0</v>
      </c>
      <c r="Y36" s="470" t="s">
        <v>70</v>
      </c>
      <c r="Z36" s="297"/>
      <c r="AA36" s="300">
        <v>0</v>
      </c>
      <c r="AB36" s="470" t="s">
        <v>70</v>
      </c>
      <c r="AC36" s="298"/>
      <c r="AD36" s="300">
        <v>0</v>
      </c>
      <c r="AE36" s="470" t="s">
        <v>70</v>
      </c>
      <c r="AF36" s="298"/>
      <c r="AG36" s="300">
        <v>0</v>
      </c>
      <c r="AH36" s="470" t="s">
        <v>70</v>
      </c>
      <c r="AI36" s="298"/>
      <c r="AJ36" s="300">
        <v>0</v>
      </c>
      <c r="AK36" s="470" t="s">
        <v>70</v>
      </c>
      <c r="AL36" s="297"/>
      <c r="AM36" s="300">
        <v>0</v>
      </c>
      <c r="AN36" s="470" t="s">
        <v>70</v>
      </c>
      <c r="AO36" s="297"/>
      <c r="AP36" s="300">
        <v>0</v>
      </c>
      <c r="AQ36" s="470" t="s">
        <v>70</v>
      </c>
      <c r="AR36" s="298"/>
      <c r="AS36" s="300">
        <v>0</v>
      </c>
      <c r="AT36" s="470" t="s">
        <v>70</v>
      </c>
      <c r="AU36" s="298"/>
      <c r="AV36" s="300">
        <v>0</v>
      </c>
      <c r="AW36" s="470" t="s">
        <v>70</v>
      </c>
      <c r="AX36" s="297"/>
      <c r="AY36" s="300">
        <v>0</v>
      </c>
      <c r="AZ36" s="470" t="s">
        <v>70</v>
      </c>
      <c r="BA36" s="297"/>
      <c r="BB36" s="300">
        <v>0</v>
      </c>
      <c r="BC36" s="470" t="s">
        <v>70</v>
      </c>
      <c r="BD36" s="297"/>
      <c r="BE36" s="300">
        <v>0</v>
      </c>
      <c r="BF36" s="470" t="s">
        <v>70</v>
      </c>
      <c r="BG36" s="298"/>
      <c r="BH36" s="300">
        <v>0</v>
      </c>
      <c r="BI36" s="470" t="s">
        <v>70</v>
      </c>
      <c r="BJ36" s="298"/>
      <c r="BK36" s="300">
        <v>0</v>
      </c>
      <c r="BL36" s="470" t="s">
        <v>70</v>
      </c>
      <c r="BM36" s="297"/>
      <c r="BN36" s="300">
        <v>0</v>
      </c>
      <c r="BO36" s="470" t="s">
        <v>70</v>
      </c>
      <c r="BP36" s="297"/>
      <c r="BQ36" s="300"/>
      <c r="BR36" s="470"/>
      <c r="BS36" s="297"/>
      <c r="BT36" s="300"/>
      <c r="BU36" s="470"/>
      <c r="BW36" s="160"/>
      <c r="BX36" s="141"/>
      <c r="BZ36" s="160"/>
      <c r="CA36" s="141"/>
      <c r="CB36" s="121"/>
      <c r="CC36" s="160"/>
      <c r="CD36" s="141"/>
      <c r="CE36" s="121"/>
      <c r="CF36" s="160"/>
      <c r="CG36" s="141"/>
      <c r="CH36" s="121"/>
      <c r="CI36" s="160"/>
      <c r="CJ36" s="141"/>
      <c r="CL36" s="160"/>
      <c r="CM36" s="141"/>
      <c r="CO36" s="160"/>
      <c r="CP36" s="141"/>
      <c r="CQ36" s="121"/>
      <c r="CR36" s="160"/>
      <c r="CS36" s="141"/>
      <c r="CT36" s="121"/>
      <c r="CU36" s="160"/>
      <c r="CV36" s="141"/>
      <c r="CW36" s="121"/>
      <c r="CX36" s="160"/>
      <c r="CY36" s="141"/>
      <c r="DA36" s="160"/>
      <c r="DB36" s="141"/>
      <c r="DD36" s="160"/>
      <c r="DE36" s="141"/>
      <c r="DF36" s="121"/>
      <c r="DG36" s="160"/>
      <c r="DH36" s="141"/>
      <c r="DI36" s="121"/>
      <c r="DJ36" s="160"/>
      <c r="DK36" s="141"/>
      <c r="DL36" s="121"/>
      <c r="DM36" s="160"/>
      <c r="DN36" s="141"/>
      <c r="DP36" s="160"/>
      <c r="DQ36" s="141"/>
      <c r="DS36" s="160"/>
      <c r="DT36" s="141"/>
      <c r="DU36" s="121"/>
      <c r="DV36" s="160"/>
      <c r="DW36" s="141"/>
      <c r="DX36" s="121"/>
      <c r="DY36" s="160"/>
      <c r="DZ36" s="141"/>
      <c r="EA36" s="121"/>
      <c r="EB36" s="160"/>
      <c r="EC36" s="141"/>
      <c r="EE36" s="160"/>
      <c r="EF36" s="141"/>
      <c r="EH36" s="160"/>
      <c r="EI36" s="141"/>
      <c r="EJ36" s="121"/>
      <c r="EK36" s="160"/>
      <c r="EL36" s="141"/>
      <c r="EM36" s="121"/>
      <c r="EN36" s="160"/>
      <c r="EO36" s="141"/>
      <c r="EP36" s="121"/>
      <c r="EQ36" s="160"/>
      <c r="ER36" s="141"/>
      <c r="ET36" s="160"/>
      <c r="EU36" s="141"/>
      <c r="EW36" s="160"/>
      <c r="EX36" s="141"/>
    </row>
    <row r="37" spans="1:156" s="123" customFormat="1">
      <c r="A37" s="163" t="s">
        <v>617</v>
      </c>
      <c r="B37" s="162" t="s">
        <v>94</v>
      </c>
      <c r="C37" s="144" t="s">
        <v>57</v>
      </c>
      <c r="D37" s="161" t="s">
        <v>25</v>
      </c>
      <c r="F37" s="300">
        <v>0</v>
      </c>
      <c r="G37" s="470" t="s">
        <v>70</v>
      </c>
      <c r="H37" s="297"/>
      <c r="I37" s="300">
        <v>0</v>
      </c>
      <c r="J37" s="470" t="s">
        <v>70</v>
      </c>
      <c r="K37" s="297"/>
      <c r="L37" s="300">
        <v>0</v>
      </c>
      <c r="M37" s="470" t="s">
        <v>70</v>
      </c>
      <c r="N37" s="298"/>
      <c r="O37" s="300">
        <v>0</v>
      </c>
      <c r="P37" s="470" t="s">
        <v>70</v>
      </c>
      <c r="Q37" s="298"/>
      <c r="R37" s="300">
        <v>0</v>
      </c>
      <c r="S37" s="470" t="s">
        <v>70</v>
      </c>
      <c r="T37" s="298"/>
      <c r="U37" s="300">
        <v>0</v>
      </c>
      <c r="V37" s="470" t="s">
        <v>70</v>
      </c>
      <c r="W37" s="297"/>
      <c r="X37" s="300">
        <v>0</v>
      </c>
      <c r="Y37" s="470" t="s">
        <v>70</v>
      </c>
      <c r="Z37" s="297"/>
      <c r="AA37" s="300">
        <v>0</v>
      </c>
      <c r="AB37" s="470" t="s">
        <v>70</v>
      </c>
      <c r="AC37" s="298"/>
      <c r="AD37" s="300">
        <v>0</v>
      </c>
      <c r="AE37" s="470" t="s">
        <v>70</v>
      </c>
      <c r="AF37" s="298"/>
      <c r="AG37" s="300">
        <v>0</v>
      </c>
      <c r="AH37" s="470" t="s">
        <v>70</v>
      </c>
      <c r="AI37" s="298"/>
      <c r="AJ37" s="300">
        <v>1</v>
      </c>
      <c r="AK37" s="470" t="s">
        <v>49</v>
      </c>
      <c r="AL37" s="297"/>
      <c r="AM37" s="300">
        <v>0</v>
      </c>
      <c r="AN37" s="470" t="s">
        <v>70</v>
      </c>
      <c r="AO37" s="297"/>
      <c r="AP37" s="300">
        <v>0</v>
      </c>
      <c r="AQ37" s="470" t="s">
        <v>70</v>
      </c>
      <c r="AR37" s="298"/>
      <c r="AS37" s="300">
        <v>0</v>
      </c>
      <c r="AT37" s="470" t="s">
        <v>70</v>
      </c>
      <c r="AU37" s="298"/>
      <c r="AV37" s="300">
        <v>0</v>
      </c>
      <c r="AW37" s="470" t="s">
        <v>70</v>
      </c>
      <c r="AX37" s="298"/>
      <c r="AY37" s="300">
        <v>0</v>
      </c>
      <c r="AZ37" s="470" t="s">
        <v>70</v>
      </c>
      <c r="BA37" s="297"/>
      <c r="BB37" s="300">
        <v>0</v>
      </c>
      <c r="BC37" s="470" t="s">
        <v>70</v>
      </c>
      <c r="BD37" s="297"/>
      <c r="BE37" s="300">
        <v>0</v>
      </c>
      <c r="BF37" s="470" t="s">
        <v>70</v>
      </c>
      <c r="BG37" s="298"/>
      <c r="BH37" s="300">
        <v>0</v>
      </c>
      <c r="BI37" s="470" t="s">
        <v>70</v>
      </c>
      <c r="BJ37" s="298"/>
      <c r="BK37" s="300">
        <v>0</v>
      </c>
      <c r="BL37" s="470" t="s">
        <v>70</v>
      </c>
      <c r="BM37" s="298"/>
      <c r="BN37" s="300">
        <v>0</v>
      </c>
      <c r="BO37" s="470" t="s">
        <v>70</v>
      </c>
      <c r="BP37" s="297"/>
      <c r="BQ37" s="300"/>
      <c r="BR37" s="470"/>
      <c r="BS37" s="297"/>
      <c r="BT37" s="300"/>
      <c r="BU37" s="470"/>
      <c r="BW37" s="160"/>
      <c r="BX37" s="141"/>
      <c r="BZ37" s="160"/>
      <c r="CA37" s="141"/>
      <c r="CC37" s="160"/>
      <c r="CD37" s="141"/>
      <c r="CE37" s="121"/>
      <c r="CF37" s="160"/>
      <c r="CG37" s="141"/>
      <c r="CH37" s="121"/>
      <c r="CI37" s="160"/>
      <c r="CJ37" s="141"/>
      <c r="CL37" s="160"/>
      <c r="CM37" s="141"/>
      <c r="CO37" s="160"/>
      <c r="CP37" s="141"/>
      <c r="CR37" s="160"/>
      <c r="CS37" s="141"/>
      <c r="CT37" s="121"/>
      <c r="CU37" s="160"/>
      <c r="CV37" s="141"/>
      <c r="CW37" s="121"/>
      <c r="CX37" s="160"/>
      <c r="CY37" s="141"/>
      <c r="DA37" s="160"/>
      <c r="DB37" s="141"/>
      <c r="DD37" s="160"/>
      <c r="DE37" s="141"/>
      <c r="DG37" s="160"/>
      <c r="DH37" s="141"/>
      <c r="DI37" s="121"/>
      <c r="DJ37" s="160"/>
      <c r="DK37" s="141"/>
      <c r="DL37" s="121"/>
      <c r="DM37" s="160"/>
      <c r="DN37" s="141"/>
      <c r="DP37" s="160"/>
      <c r="DQ37" s="141"/>
      <c r="DS37" s="160"/>
      <c r="DT37" s="141"/>
      <c r="DV37" s="160"/>
      <c r="DW37" s="141"/>
      <c r="DX37" s="121"/>
      <c r="DY37" s="160"/>
      <c r="DZ37" s="141"/>
      <c r="EA37" s="121"/>
      <c r="EB37" s="160"/>
      <c r="EC37" s="141"/>
      <c r="EE37" s="160"/>
      <c r="EF37" s="141"/>
      <c r="EH37" s="160"/>
      <c r="EI37" s="141"/>
      <c r="EK37" s="160"/>
      <c r="EL37" s="141"/>
      <c r="EM37" s="121"/>
      <c r="EN37" s="160"/>
      <c r="EO37" s="141"/>
      <c r="EP37" s="121"/>
      <c r="EQ37" s="160"/>
      <c r="ER37" s="141"/>
      <c r="ET37" s="160"/>
      <c r="EU37" s="141"/>
      <c r="EW37" s="160"/>
      <c r="EX37" s="141"/>
    </row>
    <row r="38" spans="1:156" ht="14.25" customHeight="1" thickBot="1">
      <c r="A38" s="159" t="s">
        <v>618</v>
      </c>
      <c r="B38" s="158" t="s">
        <v>96</v>
      </c>
      <c r="C38" s="157" t="s">
        <v>57</v>
      </c>
      <c r="D38" s="156" t="s">
        <v>25</v>
      </c>
      <c r="E38" s="123"/>
      <c r="F38" s="299">
        <v>0</v>
      </c>
      <c r="G38" s="468" t="s">
        <v>70</v>
      </c>
      <c r="H38" s="297"/>
      <c r="I38" s="299">
        <v>0</v>
      </c>
      <c r="J38" s="468" t="s">
        <v>70</v>
      </c>
      <c r="K38" s="297"/>
      <c r="L38" s="299">
        <v>0</v>
      </c>
      <c r="M38" s="468" t="s">
        <v>70</v>
      </c>
      <c r="N38" s="298"/>
      <c r="O38" s="299">
        <v>0</v>
      </c>
      <c r="P38" s="468" t="s">
        <v>70</v>
      </c>
      <c r="Q38" s="298"/>
      <c r="R38" s="299">
        <v>0</v>
      </c>
      <c r="S38" s="468" t="s">
        <v>70</v>
      </c>
      <c r="T38" s="298"/>
      <c r="U38" s="299">
        <v>0</v>
      </c>
      <c r="V38" s="468" t="s">
        <v>70</v>
      </c>
      <c r="W38" s="297"/>
      <c r="X38" s="299">
        <v>0</v>
      </c>
      <c r="Y38" s="468" t="s">
        <v>70</v>
      </c>
      <c r="Z38" s="297"/>
      <c r="AA38" s="299">
        <v>0</v>
      </c>
      <c r="AB38" s="468" t="s">
        <v>70</v>
      </c>
      <c r="AC38" s="298"/>
      <c r="AD38" s="299">
        <v>0</v>
      </c>
      <c r="AE38" s="468" t="s">
        <v>70</v>
      </c>
      <c r="AF38" s="298"/>
      <c r="AG38" s="299">
        <v>0</v>
      </c>
      <c r="AH38" s="468" t="s">
        <v>70</v>
      </c>
      <c r="AI38" s="297"/>
      <c r="AJ38" s="299">
        <v>0</v>
      </c>
      <c r="AK38" s="468" t="s">
        <v>70</v>
      </c>
      <c r="AL38" s="297"/>
      <c r="AM38" s="299">
        <v>0</v>
      </c>
      <c r="AN38" s="468" t="s">
        <v>70</v>
      </c>
      <c r="AO38" s="297"/>
      <c r="AP38" s="299">
        <v>0</v>
      </c>
      <c r="AQ38" s="468" t="s">
        <v>70</v>
      </c>
      <c r="AR38" s="298"/>
      <c r="AS38" s="299">
        <v>0</v>
      </c>
      <c r="AT38" s="468" t="s">
        <v>70</v>
      </c>
      <c r="AU38" s="298"/>
      <c r="AV38" s="299">
        <v>0</v>
      </c>
      <c r="AW38" s="468" t="s">
        <v>70</v>
      </c>
      <c r="AX38" s="298"/>
      <c r="AY38" s="299">
        <v>0</v>
      </c>
      <c r="AZ38" s="468" t="s">
        <v>70</v>
      </c>
      <c r="BA38" s="297"/>
      <c r="BB38" s="299">
        <v>0</v>
      </c>
      <c r="BC38" s="468" t="s">
        <v>70</v>
      </c>
      <c r="BD38" s="297"/>
      <c r="BE38" s="299">
        <v>0</v>
      </c>
      <c r="BF38" s="468" t="s">
        <v>70</v>
      </c>
      <c r="BG38" s="298"/>
      <c r="BH38" s="299">
        <v>0</v>
      </c>
      <c r="BI38" s="468" t="s">
        <v>70</v>
      </c>
      <c r="BJ38" s="298"/>
      <c r="BK38" s="299">
        <v>0</v>
      </c>
      <c r="BL38" s="468" t="s">
        <v>70</v>
      </c>
      <c r="BM38" s="298"/>
      <c r="BN38" s="299">
        <v>0</v>
      </c>
      <c r="BO38" s="468" t="s">
        <v>70</v>
      </c>
      <c r="BP38" s="297"/>
      <c r="BQ38" s="299"/>
      <c r="BR38" s="468"/>
      <c r="BS38" s="297"/>
      <c r="BT38" s="299"/>
      <c r="BU38" s="468"/>
      <c r="BV38" s="123"/>
      <c r="BW38" s="155"/>
      <c r="BX38" s="125"/>
      <c r="BY38" s="123"/>
      <c r="BZ38" s="155"/>
      <c r="CA38" s="125"/>
      <c r="CB38" s="123"/>
      <c r="CC38" s="155"/>
      <c r="CD38" s="125"/>
      <c r="CF38" s="155"/>
      <c r="CG38" s="125"/>
      <c r="CI38" s="155"/>
      <c r="CJ38" s="125"/>
      <c r="CK38" s="123"/>
      <c r="CL38" s="155"/>
      <c r="CM38" s="125"/>
      <c r="CN38" s="123"/>
      <c r="CO38" s="155"/>
      <c r="CP38" s="125"/>
      <c r="CQ38" s="123"/>
      <c r="CR38" s="155"/>
      <c r="CS38" s="125"/>
      <c r="CU38" s="155"/>
      <c r="CV38" s="125"/>
      <c r="CX38" s="155"/>
      <c r="CY38" s="125"/>
      <c r="CZ38" s="123"/>
      <c r="DA38" s="155"/>
      <c r="DB38" s="125"/>
      <c r="DC38" s="123"/>
      <c r="DD38" s="155"/>
      <c r="DE38" s="125"/>
      <c r="DF38" s="123"/>
      <c r="DG38" s="155"/>
      <c r="DH38" s="125"/>
      <c r="DJ38" s="155"/>
      <c r="DK38" s="125"/>
      <c r="DM38" s="155"/>
      <c r="DN38" s="125"/>
      <c r="DO38" s="123"/>
      <c r="DP38" s="155"/>
      <c r="DQ38" s="125"/>
      <c r="DR38" s="123"/>
      <c r="DS38" s="155"/>
      <c r="DT38" s="125"/>
      <c r="DU38" s="123"/>
      <c r="DV38" s="155"/>
      <c r="DW38" s="125"/>
      <c r="DY38" s="155"/>
      <c r="DZ38" s="125"/>
      <c r="EB38" s="155"/>
      <c r="EC38" s="125"/>
      <c r="ED38" s="123"/>
      <c r="EE38" s="155"/>
      <c r="EF38" s="125"/>
      <c r="EG38" s="123"/>
      <c r="EH38" s="155"/>
      <c r="EI38" s="125"/>
      <c r="EJ38" s="123"/>
      <c r="EK38" s="155"/>
      <c r="EL38" s="125"/>
      <c r="EN38" s="155"/>
      <c r="EO38" s="125"/>
      <c r="EQ38" s="155"/>
      <c r="ER38" s="125"/>
      <c r="ES38" s="123"/>
      <c r="ET38" s="155"/>
      <c r="EU38" s="125"/>
      <c r="EV38" s="123"/>
      <c r="EW38" s="155"/>
      <c r="EX38" s="125"/>
      <c r="EZ38" s="123"/>
    </row>
    <row r="39" spans="1:156" s="123" customFormat="1" ht="13" thickBot="1">
      <c r="A39" s="245"/>
      <c r="B39" s="121"/>
      <c r="C39" s="122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</row>
    <row r="40" spans="1:156" s="123" customFormat="1" ht="18.5" thickBot="1">
      <c r="A40" s="170"/>
      <c r="B40" s="169" t="s">
        <v>619</v>
      </c>
      <c r="C40" s="168" t="s">
        <v>21</v>
      </c>
      <c r="D40" s="763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</row>
    <row r="41" spans="1:156" s="123" customFormat="1">
      <c r="A41" s="951" t="s">
        <v>620</v>
      </c>
      <c r="B41" s="945" t="s">
        <v>621</v>
      </c>
      <c r="C41" s="946" t="s">
        <v>57</v>
      </c>
      <c r="D41" s="947" t="s">
        <v>25</v>
      </c>
      <c r="E41" s="121"/>
      <c r="F41" s="301"/>
      <c r="G41" s="473"/>
      <c r="H41" s="297"/>
      <c r="I41" s="301"/>
      <c r="J41" s="473"/>
      <c r="K41" s="121"/>
      <c r="L41" s="301"/>
      <c r="M41" s="473"/>
      <c r="N41" s="121"/>
      <c r="O41" s="301"/>
      <c r="P41" s="473"/>
      <c r="Q41" s="121"/>
      <c r="R41" s="301"/>
      <c r="S41" s="473"/>
      <c r="T41" s="121"/>
      <c r="U41" s="301"/>
      <c r="V41" s="473"/>
      <c r="W41" s="121"/>
      <c r="X41" s="301"/>
      <c r="Y41" s="473"/>
      <c r="Z41" s="121"/>
      <c r="AA41" s="301"/>
      <c r="AB41" s="473"/>
      <c r="AC41" s="121"/>
      <c r="AD41" s="301"/>
      <c r="AE41" s="473"/>
      <c r="AF41" s="121"/>
      <c r="AG41" s="301"/>
      <c r="AH41" s="473"/>
      <c r="AI41" s="121"/>
      <c r="AJ41" s="301"/>
      <c r="AK41" s="473"/>
      <c r="AL41" s="121"/>
      <c r="AM41" s="301"/>
      <c r="AN41" s="473"/>
      <c r="AO41" s="121"/>
      <c r="AP41" s="301"/>
      <c r="AQ41" s="473"/>
      <c r="AR41" s="121"/>
      <c r="AS41" s="301"/>
      <c r="AT41" s="473"/>
      <c r="AU41" s="121"/>
      <c r="AV41" s="301"/>
      <c r="AW41" s="473"/>
      <c r="AX41" s="121"/>
      <c r="AY41" s="301"/>
      <c r="AZ41" s="473"/>
      <c r="BA41" s="121"/>
      <c r="BB41" s="301"/>
      <c r="BC41" s="473"/>
      <c r="BD41" s="121"/>
      <c r="BE41" s="301"/>
      <c r="BF41" s="473"/>
      <c r="BG41" s="121"/>
      <c r="BH41" s="301"/>
      <c r="BI41" s="473"/>
      <c r="BJ41" s="121"/>
      <c r="BK41" s="301"/>
      <c r="BL41" s="473"/>
      <c r="BM41" s="121"/>
      <c r="BN41" s="301"/>
      <c r="BO41" s="473"/>
      <c r="BP41" s="121"/>
      <c r="BQ41" s="301"/>
      <c r="BR41" s="473"/>
      <c r="BS41" s="121"/>
      <c r="BT41" s="301"/>
      <c r="BU41" s="473"/>
      <c r="BV41" s="121"/>
      <c r="BW41" s="301"/>
      <c r="BX41" s="473"/>
      <c r="BY41" s="121"/>
      <c r="BZ41" s="301"/>
      <c r="CA41" s="473"/>
      <c r="CB41" s="121"/>
      <c r="CC41" s="301"/>
      <c r="CD41" s="473"/>
      <c r="CE41" s="121"/>
      <c r="CF41" s="301"/>
      <c r="CG41" s="473"/>
      <c r="CH41" s="121"/>
      <c r="CI41" s="301"/>
      <c r="CJ41" s="473"/>
      <c r="CK41" s="121"/>
      <c r="CL41" s="301"/>
      <c r="CM41" s="473"/>
      <c r="CN41" s="121"/>
      <c r="CO41" s="301"/>
      <c r="CP41" s="473"/>
      <c r="CQ41" s="121"/>
      <c r="CR41" s="301"/>
      <c r="CS41" s="473"/>
      <c r="CT41" s="121"/>
      <c r="CU41" s="301"/>
      <c r="CV41" s="473"/>
      <c r="CW41" s="121"/>
      <c r="CX41" s="301"/>
      <c r="CY41" s="473"/>
      <c r="CZ41" s="121"/>
      <c r="DA41" s="301"/>
      <c r="DB41" s="473"/>
      <c r="DC41" s="121"/>
      <c r="DD41" s="301"/>
      <c r="DE41" s="473"/>
      <c r="DF41" s="121"/>
      <c r="DG41" s="301"/>
      <c r="DH41" s="473"/>
      <c r="DI41" s="121"/>
      <c r="DJ41" s="301"/>
      <c r="DK41" s="473"/>
      <c r="DL41" s="121"/>
      <c r="DM41" s="301"/>
      <c r="DN41" s="473"/>
      <c r="DO41" s="121"/>
      <c r="DP41" s="301"/>
      <c r="DQ41" s="473"/>
      <c r="DR41" s="121"/>
      <c r="DS41" s="301"/>
      <c r="DT41" s="473"/>
      <c r="DU41" s="121"/>
      <c r="DV41" s="301"/>
      <c r="DW41" s="473"/>
      <c r="DX41" s="121"/>
      <c r="DY41" s="301"/>
      <c r="DZ41" s="473"/>
      <c r="EA41" s="121"/>
      <c r="EB41" s="301"/>
      <c r="EC41" s="473"/>
      <c r="ED41" s="121"/>
      <c r="EE41" s="301"/>
      <c r="EF41" s="473"/>
      <c r="EG41" s="121"/>
      <c r="EH41" s="301"/>
      <c r="EI41" s="473"/>
      <c r="EJ41" s="121"/>
      <c r="EK41" s="301"/>
      <c r="EL41" s="473"/>
      <c r="EM41" s="121"/>
      <c r="EN41" s="301"/>
      <c r="EO41" s="473"/>
      <c r="EP41" s="121"/>
      <c r="EQ41" s="301"/>
      <c r="ER41" s="473"/>
      <c r="ES41" s="121"/>
      <c r="ET41" s="301"/>
      <c r="EU41" s="473"/>
      <c r="EV41" s="121"/>
      <c r="EW41" s="301"/>
      <c r="EX41" s="473"/>
    </row>
    <row r="42" spans="1:156" s="123" customFormat="1">
      <c r="A42" s="952" t="s">
        <v>622</v>
      </c>
      <c r="B42" s="943" t="s">
        <v>623</v>
      </c>
      <c r="C42" s="144" t="s">
        <v>624</v>
      </c>
      <c r="D42" s="948" t="s">
        <v>25</v>
      </c>
      <c r="E42" s="121"/>
      <c r="F42" s="464"/>
      <c r="G42" s="470"/>
      <c r="H42" s="297"/>
      <c r="I42" s="464"/>
      <c r="J42" s="470"/>
      <c r="K42" s="121"/>
      <c r="L42" s="464"/>
      <c r="M42" s="470"/>
      <c r="N42" s="121"/>
      <c r="O42" s="464"/>
      <c r="P42" s="470"/>
      <c r="Q42" s="121"/>
      <c r="R42" s="464"/>
      <c r="S42" s="470"/>
      <c r="T42" s="121"/>
      <c r="U42" s="464"/>
      <c r="V42" s="470"/>
      <c r="W42" s="121"/>
      <c r="X42" s="464"/>
      <c r="Y42" s="470"/>
      <c r="Z42" s="121"/>
      <c r="AA42" s="464"/>
      <c r="AB42" s="470"/>
      <c r="AC42" s="121"/>
      <c r="AD42" s="464"/>
      <c r="AE42" s="470"/>
      <c r="AF42" s="121"/>
      <c r="AG42" s="464"/>
      <c r="AH42" s="470"/>
      <c r="AI42" s="121"/>
      <c r="AJ42" s="464"/>
      <c r="AK42" s="470"/>
      <c r="AL42" s="121"/>
      <c r="AM42" s="464"/>
      <c r="AN42" s="470"/>
      <c r="AO42" s="121"/>
      <c r="AP42" s="464"/>
      <c r="AQ42" s="470"/>
      <c r="AR42" s="121"/>
      <c r="AS42" s="464"/>
      <c r="AT42" s="470"/>
      <c r="AU42" s="121"/>
      <c r="AV42" s="464"/>
      <c r="AW42" s="470"/>
      <c r="AX42" s="121"/>
      <c r="AY42" s="464"/>
      <c r="AZ42" s="470"/>
      <c r="BA42" s="121"/>
      <c r="BB42" s="464"/>
      <c r="BC42" s="470"/>
      <c r="BD42" s="121"/>
      <c r="BE42" s="464"/>
      <c r="BF42" s="470"/>
      <c r="BG42" s="121"/>
      <c r="BH42" s="464"/>
      <c r="BI42" s="470"/>
      <c r="BJ42" s="121"/>
      <c r="BK42" s="464"/>
      <c r="BL42" s="470"/>
      <c r="BM42" s="121"/>
      <c r="BN42" s="464"/>
      <c r="BO42" s="470"/>
      <c r="BP42" s="121"/>
      <c r="BQ42" s="464"/>
      <c r="BR42" s="470"/>
      <c r="BS42" s="121"/>
      <c r="BT42" s="464"/>
      <c r="BU42" s="470"/>
      <c r="BV42" s="121"/>
      <c r="BW42" s="464"/>
      <c r="BX42" s="470"/>
      <c r="BY42" s="121"/>
      <c r="BZ42" s="464"/>
      <c r="CA42" s="470"/>
      <c r="CB42" s="121"/>
      <c r="CC42" s="464"/>
      <c r="CD42" s="470"/>
      <c r="CE42" s="121"/>
      <c r="CF42" s="464"/>
      <c r="CG42" s="470"/>
      <c r="CH42" s="121"/>
      <c r="CI42" s="464"/>
      <c r="CJ42" s="470"/>
      <c r="CK42" s="121"/>
      <c r="CL42" s="464"/>
      <c r="CM42" s="470"/>
      <c r="CN42" s="121"/>
      <c r="CO42" s="464"/>
      <c r="CP42" s="470"/>
      <c r="CQ42" s="121"/>
      <c r="CR42" s="464"/>
      <c r="CS42" s="470"/>
      <c r="CT42" s="121"/>
      <c r="CU42" s="464"/>
      <c r="CV42" s="470"/>
      <c r="CW42" s="121"/>
      <c r="CX42" s="464"/>
      <c r="CY42" s="470"/>
      <c r="CZ42" s="121"/>
      <c r="DA42" s="464"/>
      <c r="DB42" s="470"/>
      <c r="DC42" s="121"/>
      <c r="DD42" s="464"/>
      <c r="DE42" s="470"/>
      <c r="DF42" s="121"/>
      <c r="DG42" s="464"/>
      <c r="DH42" s="470"/>
      <c r="DI42" s="121"/>
      <c r="DJ42" s="464"/>
      <c r="DK42" s="470"/>
      <c r="DL42" s="121"/>
      <c r="DM42" s="464"/>
      <c r="DN42" s="470"/>
      <c r="DO42" s="121"/>
      <c r="DP42" s="464"/>
      <c r="DQ42" s="470"/>
      <c r="DR42" s="121"/>
      <c r="DS42" s="464"/>
      <c r="DT42" s="470"/>
      <c r="DU42" s="121"/>
      <c r="DV42" s="464"/>
      <c r="DW42" s="470"/>
      <c r="DX42" s="121"/>
      <c r="DY42" s="464"/>
      <c r="DZ42" s="470"/>
      <c r="EA42" s="121"/>
      <c r="EB42" s="464"/>
      <c r="EC42" s="470"/>
      <c r="ED42" s="121"/>
      <c r="EE42" s="464"/>
      <c r="EF42" s="470"/>
      <c r="EG42" s="121"/>
      <c r="EH42" s="464"/>
      <c r="EI42" s="470"/>
      <c r="EJ42" s="121"/>
      <c r="EK42" s="464"/>
      <c r="EL42" s="470"/>
      <c r="EM42" s="121"/>
      <c r="EN42" s="464"/>
      <c r="EO42" s="470"/>
      <c r="EP42" s="121"/>
      <c r="EQ42" s="464"/>
      <c r="ER42" s="470"/>
      <c r="ES42" s="121"/>
      <c r="ET42" s="464"/>
      <c r="EU42" s="470"/>
      <c r="EV42" s="121"/>
      <c r="EW42" s="464"/>
      <c r="EX42" s="470"/>
    </row>
    <row r="43" spans="1:156" s="123" customFormat="1">
      <c r="A43" s="952" t="s">
        <v>625</v>
      </c>
      <c r="B43" s="943" t="s">
        <v>626</v>
      </c>
      <c r="C43" s="944" t="s">
        <v>57</v>
      </c>
      <c r="D43" s="948" t="s">
        <v>25</v>
      </c>
      <c r="E43" s="121"/>
      <c r="F43" s="464"/>
      <c r="G43" s="470"/>
      <c r="H43" s="297"/>
      <c r="I43" s="464"/>
      <c r="J43" s="470"/>
      <c r="K43" s="121"/>
      <c r="L43" s="464"/>
      <c r="M43" s="470"/>
      <c r="N43" s="121"/>
      <c r="O43" s="464"/>
      <c r="P43" s="470"/>
      <c r="Q43" s="121"/>
      <c r="R43" s="464"/>
      <c r="S43" s="470"/>
      <c r="T43" s="121"/>
      <c r="U43" s="464"/>
      <c r="V43" s="470"/>
      <c r="W43" s="121"/>
      <c r="X43" s="464"/>
      <c r="Y43" s="470"/>
      <c r="Z43" s="121"/>
      <c r="AA43" s="464"/>
      <c r="AB43" s="470"/>
      <c r="AC43" s="121"/>
      <c r="AD43" s="464"/>
      <c r="AE43" s="470"/>
      <c r="AF43" s="121"/>
      <c r="AG43" s="464"/>
      <c r="AH43" s="470"/>
      <c r="AI43" s="121"/>
      <c r="AJ43" s="464"/>
      <c r="AK43" s="470"/>
      <c r="AL43" s="121"/>
      <c r="AM43" s="464"/>
      <c r="AN43" s="470"/>
      <c r="AO43" s="121"/>
      <c r="AP43" s="464"/>
      <c r="AQ43" s="470"/>
      <c r="AR43" s="121"/>
      <c r="AS43" s="464"/>
      <c r="AT43" s="470"/>
      <c r="AU43" s="121"/>
      <c r="AV43" s="464"/>
      <c r="AW43" s="470"/>
      <c r="AX43" s="121"/>
      <c r="AY43" s="464"/>
      <c r="AZ43" s="470"/>
      <c r="BA43" s="121"/>
      <c r="BB43" s="464"/>
      <c r="BC43" s="470"/>
      <c r="BD43" s="121"/>
      <c r="BE43" s="464"/>
      <c r="BF43" s="470"/>
      <c r="BG43" s="121"/>
      <c r="BH43" s="464"/>
      <c r="BI43" s="470"/>
      <c r="BJ43" s="121"/>
      <c r="BK43" s="464"/>
      <c r="BL43" s="470"/>
      <c r="BM43" s="121"/>
      <c r="BN43" s="464"/>
      <c r="BO43" s="470"/>
      <c r="BP43" s="121"/>
      <c r="BQ43" s="464"/>
      <c r="BR43" s="470"/>
      <c r="BS43" s="121"/>
      <c r="BT43" s="464"/>
      <c r="BU43" s="470"/>
      <c r="BV43" s="121"/>
      <c r="BW43" s="464"/>
      <c r="BX43" s="470"/>
      <c r="BY43" s="121"/>
      <c r="BZ43" s="464"/>
      <c r="CA43" s="470"/>
      <c r="CB43" s="121"/>
      <c r="CC43" s="464"/>
      <c r="CD43" s="470"/>
      <c r="CE43" s="121"/>
      <c r="CF43" s="464"/>
      <c r="CG43" s="470"/>
      <c r="CH43" s="121"/>
      <c r="CI43" s="464"/>
      <c r="CJ43" s="470"/>
      <c r="CK43" s="121"/>
      <c r="CL43" s="464"/>
      <c r="CM43" s="470"/>
      <c r="CN43" s="121"/>
      <c r="CO43" s="464"/>
      <c r="CP43" s="470"/>
      <c r="CQ43" s="121"/>
      <c r="CR43" s="464"/>
      <c r="CS43" s="470"/>
      <c r="CT43" s="121"/>
      <c r="CU43" s="464"/>
      <c r="CV43" s="470"/>
      <c r="CW43" s="121"/>
      <c r="CX43" s="464"/>
      <c r="CY43" s="470"/>
      <c r="CZ43" s="121"/>
      <c r="DA43" s="464"/>
      <c r="DB43" s="470"/>
      <c r="DC43" s="121"/>
      <c r="DD43" s="464"/>
      <c r="DE43" s="470"/>
      <c r="DF43" s="121"/>
      <c r="DG43" s="464"/>
      <c r="DH43" s="470"/>
      <c r="DI43" s="121"/>
      <c r="DJ43" s="464"/>
      <c r="DK43" s="470"/>
      <c r="DL43" s="121"/>
      <c r="DM43" s="464"/>
      <c r="DN43" s="470"/>
      <c r="DO43" s="121"/>
      <c r="DP43" s="464"/>
      <c r="DQ43" s="470"/>
      <c r="DR43" s="121"/>
      <c r="DS43" s="464"/>
      <c r="DT43" s="470"/>
      <c r="DU43" s="121"/>
      <c r="DV43" s="464"/>
      <c r="DW43" s="470"/>
      <c r="DX43" s="121"/>
      <c r="DY43" s="464"/>
      <c r="DZ43" s="470"/>
      <c r="EA43" s="121"/>
      <c r="EB43" s="464"/>
      <c r="EC43" s="470"/>
      <c r="ED43" s="121"/>
      <c r="EE43" s="464"/>
      <c r="EF43" s="470"/>
      <c r="EG43" s="121"/>
      <c r="EH43" s="464"/>
      <c r="EI43" s="470"/>
      <c r="EJ43" s="121"/>
      <c r="EK43" s="464"/>
      <c r="EL43" s="470"/>
      <c r="EM43" s="121"/>
      <c r="EN43" s="464"/>
      <c r="EO43" s="470"/>
      <c r="EP43" s="121"/>
      <c r="EQ43" s="464"/>
      <c r="ER43" s="470"/>
      <c r="ES43" s="121"/>
      <c r="ET43" s="464"/>
      <c r="EU43" s="470"/>
      <c r="EV43" s="121"/>
      <c r="EW43" s="464"/>
      <c r="EX43" s="470"/>
    </row>
    <row r="44" spans="1:156" s="123" customFormat="1" ht="13" thickBot="1">
      <c r="A44" s="953" t="s">
        <v>627</v>
      </c>
      <c r="B44" s="949" t="s">
        <v>628</v>
      </c>
      <c r="C44" s="128" t="s">
        <v>624</v>
      </c>
      <c r="D44" s="950" t="s">
        <v>25</v>
      </c>
      <c r="E44" s="121"/>
      <c r="F44" s="517"/>
      <c r="G44" s="468"/>
      <c r="H44" s="297"/>
      <c r="I44" s="517"/>
      <c r="J44" s="468"/>
      <c r="K44" s="121"/>
      <c r="L44" s="517"/>
      <c r="M44" s="468"/>
      <c r="N44" s="121"/>
      <c r="O44" s="517"/>
      <c r="P44" s="468"/>
      <c r="Q44" s="121"/>
      <c r="R44" s="517"/>
      <c r="S44" s="468"/>
      <c r="T44" s="121"/>
      <c r="U44" s="517"/>
      <c r="V44" s="468"/>
      <c r="W44" s="121"/>
      <c r="X44" s="517"/>
      <c r="Y44" s="468"/>
      <c r="Z44" s="121"/>
      <c r="AA44" s="517"/>
      <c r="AB44" s="468"/>
      <c r="AC44" s="121"/>
      <c r="AD44" s="517"/>
      <c r="AE44" s="468"/>
      <c r="AF44" s="121"/>
      <c r="AG44" s="517"/>
      <c r="AH44" s="468"/>
      <c r="AI44" s="121"/>
      <c r="AJ44" s="517"/>
      <c r="AK44" s="468"/>
      <c r="AL44" s="121"/>
      <c r="AM44" s="517"/>
      <c r="AN44" s="468"/>
      <c r="AO44" s="121"/>
      <c r="AP44" s="517"/>
      <c r="AQ44" s="468"/>
      <c r="AR44" s="121"/>
      <c r="AS44" s="517"/>
      <c r="AT44" s="468"/>
      <c r="AU44" s="121"/>
      <c r="AV44" s="517"/>
      <c r="AW44" s="468"/>
      <c r="AX44" s="121"/>
      <c r="AY44" s="517"/>
      <c r="AZ44" s="468"/>
      <c r="BA44" s="121"/>
      <c r="BB44" s="517"/>
      <c r="BC44" s="468"/>
      <c r="BD44" s="121"/>
      <c r="BE44" s="517"/>
      <c r="BF44" s="468"/>
      <c r="BG44" s="121"/>
      <c r="BH44" s="517"/>
      <c r="BI44" s="468"/>
      <c r="BJ44" s="121"/>
      <c r="BK44" s="517"/>
      <c r="BL44" s="468"/>
      <c r="BM44" s="121"/>
      <c r="BN44" s="517"/>
      <c r="BO44" s="468"/>
      <c r="BP44" s="121"/>
      <c r="BQ44" s="517"/>
      <c r="BR44" s="468"/>
      <c r="BS44" s="121"/>
      <c r="BT44" s="517"/>
      <c r="BU44" s="468"/>
      <c r="BV44" s="121"/>
      <c r="BW44" s="517"/>
      <c r="BX44" s="468"/>
      <c r="BY44" s="121"/>
      <c r="BZ44" s="517"/>
      <c r="CA44" s="468"/>
      <c r="CB44" s="121"/>
      <c r="CC44" s="517"/>
      <c r="CD44" s="468"/>
      <c r="CE44" s="121"/>
      <c r="CF44" s="517"/>
      <c r="CG44" s="468"/>
      <c r="CH44" s="121"/>
      <c r="CI44" s="517"/>
      <c r="CJ44" s="468"/>
      <c r="CK44" s="121"/>
      <c r="CL44" s="517"/>
      <c r="CM44" s="468"/>
      <c r="CN44" s="121"/>
      <c r="CO44" s="517"/>
      <c r="CP44" s="468"/>
      <c r="CQ44" s="121"/>
      <c r="CR44" s="517"/>
      <c r="CS44" s="468"/>
      <c r="CT44" s="121"/>
      <c r="CU44" s="517"/>
      <c r="CV44" s="468"/>
      <c r="CW44" s="121"/>
      <c r="CX44" s="517"/>
      <c r="CY44" s="468"/>
      <c r="CZ44" s="121"/>
      <c r="DA44" s="517"/>
      <c r="DB44" s="468"/>
      <c r="DC44" s="121"/>
      <c r="DD44" s="517"/>
      <c r="DE44" s="468"/>
      <c r="DF44" s="121"/>
      <c r="DG44" s="517"/>
      <c r="DH44" s="468"/>
      <c r="DI44" s="121"/>
      <c r="DJ44" s="517"/>
      <c r="DK44" s="468"/>
      <c r="DL44" s="121"/>
      <c r="DM44" s="517"/>
      <c r="DN44" s="468"/>
      <c r="DO44" s="121"/>
      <c r="DP44" s="517"/>
      <c r="DQ44" s="468"/>
      <c r="DR44" s="121"/>
      <c r="DS44" s="517"/>
      <c r="DT44" s="468"/>
      <c r="DU44" s="121"/>
      <c r="DV44" s="517"/>
      <c r="DW44" s="468"/>
      <c r="DX44" s="121"/>
      <c r="DY44" s="517"/>
      <c r="DZ44" s="468"/>
      <c r="EA44" s="121"/>
      <c r="EB44" s="517"/>
      <c r="EC44" s="468"/>
      <c r="ED44" s="121"/>
      <c r="EE44" s="517"/>
      <c r="EF44" s="468"/>
      <c r="EG44" s="121"/>
      <c r="EH44" s="517"/>
      <c r="EI44" s="468"/>
      <c r="EJ44" s="121"/>
      <c r="EK44" s="517"/>
      <c r="EL44" s="468"/>
      <c r="EM44" s="121"/>
      <c r="EN44" s="517"/>
      <c r="EO44" s="468"/>
      <c r="EP44" s="121"/>
      <c r="EQ44" s="517"/>
      <c r="ER44" s="468"/>
      <c r="ES44" s="121"/>
      <c r="ET44" s="517"/>
      <c r="EU44" s="468"/>
      <c r="EV44" s="121"/>
      <c r="EW44" s="517"/>
      <c r="EX44" s="468"/>
    </row>
    <row r="45" spans="1:156" s="123" customFormat="1" ht="13" thickBot="1">
      <c r="A45" s="245"/>
      <c r="B45" s="121"/>
      <c r="C45" s="12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</row>
    <row r="46" spans="1:156" s="123" customFormat="1" ht="18.5" thickBot="1">
      <c r="A46" s="154"/>
      <c r="B46" s="153" t="s">
        <v>629</v>
      </c>
      <c r="C46" s="152" t="s">
        <v>21</v>
      </c>
      <c r="D46" s="764"/>
      <c r="F46" s="121"/>
      <c r="G46" s="121"/>
      <c r="H46" s="121"/>
      <c r="I46" s="121"/>
      <c r="J46" s="121"/>
      <c r="K46" s="121"/>
      <c r="L46" s="121"/>
      <c r="M46" s="121"/>
      <c r="O46" s="121"/>
      <c r="P46" s="121"/>
      <c r="R46" s="121"/>
      <c r="S46" s="121"/>
      <c r="U46" s="121"/>
      <c r="V46" s="121"/>
      <c r="W46" s="121"/>
      <c r="X46" s="121"/>
      <c r="Y46" s="121"/>
      <c r="Z46" s="121"/>
      <c r="AA46" s="121"/>
      <c r="AB46" s="121"/>
      <c r="AD46" s="121"/>
      <c r="AE46" s="121"/>
      <c r="AG46" s="121"/>
      <c r="AH46" s="121"/>
      <c r="AJ46" s="121"/>
      <c r="AK46" s="121"/>
      <c r="AL46" s="121"/>
      <c r="AM46" s="121"/>
      <c r="AN46" s="121"/>
      <c r="AO46" s="121"/>
      <c r="AP46" s="121"/>
      <c r="AQ46" s="121"/>
      <c r="AS46" s="121"/>
      <c r="AT46" s="121"/>
      <c r="AV46" s="121"/>
      <c r="AW46" s="121"/>
      <c r="AY46" s="121"/>
      <c r="AZ46" s="121"/>
      <c r="BA46" s="121"/>
      <c r="BB46" s="121"/>
      <c r="BC46" s="121"/>
      <c r="BD46" s="121"/>
      <c r="BE46" s="121"/>
      <c r="BF46" s="121"/>
      <c r="BH46" s="121"/>
      <c r="BI46" s="121"/>
      <c r="BK46" s="121"/>
      <c r="BL46" s="121"/>
      <c r="BN46" s="121"/>
      <c r="BO46" s="121"/>
      <c r="BP46" s="121"/>
      <c r="BQ46" s="121"/>
      <c r="BR46" s="121"/>
      <c r="BS46" s="121"/>
      <c r="BT46" s="121"/>
      <c r="BU46" s="121"/>
      <c r="BW46" s="121"/>
      <c r="BX46" s="121"/>
      <c r="BZ46" s="121"/>
      <c r="CA46" s="121"/>
      <c r="CC46" s="121"/>
      <c r="CD46" s="121"/>
      <c r="CE46" s="121"/>
      <c r="CF46" s="121"/>
      <c r="CG46" s="121"/>
      <c r="CH46" s="121"/>
      <c r="CI46" s="121"/>
      <c r="CJ46" s="121"/>
      <c r="CL46" s="121"/>
      <c r="CM46" s="121"/>
      <c r="CO46" s="121"/>
      <c r="CP46" s="121"/>
      <c r="CR46" s="121"/>
      <c r="CS46" s="121"/>
      <c r="CT46" s="121"/>
      <c r="CU46" s="121"/>
      <c r="CV46" s="121"/>
      <c r="CW46" s="121"/>
      <c r="CX46" s="121"/>
      <c r="CY46" s="121"/>
      <c r="DA46" s="121"/>
      <c r="DB46" s="121"/>
      <c r="DD46" s="121"/>
      <c r="DE46" s="121"/>
      <c r="DG46" s="121"/>
      <c r="DH46" s="121"/>
      <c r="DI46" s="121"/>
      <c r="DJ46" s="121"/>
      <c r="DK46" s="121"/>
      <c r="DL46" s="121"/>
      <c r="DM46" s="121"/>
      <c r="DN46" s="121"/>
      <c r="DP46" s="121"/>
      <c r="DQ46" s="121"/>
      <c r="DS46" s="121"/>
      <c r="DT46" s="121"/>
      <c r="DV46" s="121"/>
      <c r="DW46" s="121"/>
      <c r="DX46" s="121"/>
      <c r="DY46" s="121"/>
      <c r="DZ46" s="121"/>
      <c r="EA46" s="121"/>
      <c r="EB46" s="121"/>
      <c r="EC46" s="121"/>
      <c r="EE46" s="121"/>
      <c r="EF46" s="121"/>
      <c r="EH46" s="121"/>
      <c r="EI46" s="121"/>
      <c r="EK46" s="121"/>
      <c r="EL46" s="121"/>
      <c r="EM46" s="121"/>
      <c r="EN46" s="121"/>
      <c r="EO46" s="121"/>
      <c r="EP46" s="121"/>
      <c r="EQ46" s="121"/>
      <c r="ER46" s="121"/>
      <c r="ET46" s="121"/>
      <c r="EU46" s="121"/>
      <c r="EW46" s="121"/>
      <c r="EX46" s="121"/>
    </row>
    <row r="47" spans="1:156" s="123" customFormat="1">
      <c r="A47" s="151" t="s">
        <v>630</v>
      </c>
      <c r="B47" s="765" t="s">
        <v>548</v>
      </c>
      <c r="C47" s="150" t="s">
        <v>624</v>
      </c>
      <c r="D47" s="149" t="s">
        <v>25</v>
      </c>
      <c r="F47" s="467">
        <v>120.867</v>
      </c>
      <c r="G47" s="466" t="s">
        <v>157</v>
      </c>
      <c r="H47" s="297"/>
      <c r="I47" s="467">
        <v>202.011</v>
      </c>
      <c r="J47" s="466" t="s">
        <v>157</v>
      </c>
      <c r="K47" s="297"/>
      <c r="L47" s="467">
        <v>106.788</v>
      </c>
      <c r="M47" s="466" t="s">
        <v>157</v>
      </c>
      <c r="N47" s="298"/>
      <c r="O47" s="467">
        <v>160.596</v>
      </c>
      <c r="P47" s="466" t="s">
        <v>157</v>
      </c>
      <c r="Q47" s="298"/>
      <c r="R47" s="467">
        <v>121.913</v>
      </c>
      <c r="S47" s="466" t="s">
        <v>157</v>
      </c>
      <c r="T47" s="298"/>
      <c r="U47" s="469">
        <v>862.49900000000002</v>
      </c>
      <c r="V47" s="473" t="s">
        <v>157</v>
      </c>
      <c r="W47" s="297"/>
      <c r="X47" s="469">
        <v>1057.5340000000001</v>
      </c>
      <c r="Y47" s="473" t="s">
        <v>157</v>
      </c>
      <c r="Z47" s="297"/>
      <c r="AA47" s="469">
        <v>46.805999999999997</v>
      </c>
      <c r="AB47" s="473" t="s">
        <v>157</v>
      </c>
      <c r="AC47" s="298"/>
      <c r="AD47" s="469">
        <v>177.94900000000001</v>
      </c>
      <c r="AE47" s="473" t="s">
        <v>157</v>
      </c>
      <c r="AF47" s="298"/>
      <c r="AG47" s="469">
        <v>401.49200000000002</v>
      </c>
      <c r="AH47" s="473" t="s">
        <v>157</v>
      </c>
      <c r="AI47" s="298"/>
      <c r="AJ47" s="469">
        <v>38.651000000000003</v>
      </c>
      <c r="AK47" s="473" t="s">
        <v>157</v>
      </c>
      <c r="AL47" s="297"/>
      <c r="AM47" s="469">
        <v>392.43900000000002</v>
      </c>
      <c r="AN47" s="473" t="s">
        <v>157</v>
      </c>
      <c r="AO47" s="297"/>
      <c r="AP47" s="469">
        <v>61.045000000000002</v>
      </c>
      <c r="AQ47" s="473" t="s">
        <v>157</v>
      </c>
      <c r="AR47" s="298"/>
      <c r="AS47" s="469">
        <v>301.64800000000002</v>
      </c>
      <c r="AT47" s="473" t="s">
        <v>157</v>
      </c>
      <c r="AU47" s="298"/>
      <c r="AV47" s="469">
        <v>396.03100000000001</v>
      </c>
      <c r="AW47" s="473" t="s">
        <v>157</v>
      </c>
      <c r="AX47" s="298"/>
      <c r="AY47" s="469">
        <v>483.93700000000001</v>
      </c>
      <c r="AZ47" s="473" t="s">
        <v>157</v>
      </c>
      <c r="BA47" s="297"/>
      <c r="BB47" s="469">
        <v>366.06200000000001</v>
      </c>
      <c r="BC47" s="473" t="s">
        <v>157</v>
      </c>
      <c r="BD47" s="297"/>
      <c r="BE47" s="469">
        <v>592.471</v>
      </c>
      <c r="BF47" s="473" t="s">
        <v>157</v>
      </c>
      <c r="BG47" s="298"/>
      <c r="BH47" s="469">
        <v>1565.8</v>
      </c>
      <c r="BI47" s="473" t="s">
        <v>157</v>
      </c>
      <c r="BJ47" s="298"/>
      <c r="BK47" s="469">
        <v>294.89999999999998</v>
      </c>
      <c r="BL47" s="473" t="s">
        <v>157</v>
      </c>
      <c r="BM47" s="298"/>
      <c r="BN47" s="469">
        <v>149.03399999999999</v>
      </c>
      <c r="BO47" s="473" t="s">
        <v>157</v>
      </c>
      <c r="BP47" s="297"/>
      <c r="BQ47" s="469"/>
      <c r="BR47" s="473"/>
      <c r="BS47" s="121"/>
      <c r="BT47" s="131"/>
      <c r="BU47" s="130"/>
      <c r="BW47" s="131"/>
      <c r="BX47" s="130"/>
      <c r="BZ47" s="131"/>
      <c r="CA47" s="130"/>
      <c r="CC47" s="131"/>
      <c r="CD47" s="130"/>
      <c r="CE47" s="121"/>
      <c r="CF47" s="131"/>
      <c r="CG47" s="130"/>
      <c r="CH47" s="121"/>
      <c r="CI47" s="131"/>
      <c r="CJ47" s="130"/>
      <c r="CL47" s="131"/>
      <c r="CM47" s="130"/>
      <c r="CO47" s="131"/>
      <c r="CP47" s="130"/>
      <c r="CR47" s="131"/>
      <c r="CS47" s="130"/>
      <c r="CT47" s="121"/>
      <c r="CU47" s="131"/>
      <c r="CV47" s="130"/>
      <c r="CW47" s="121"/>
      <c r="CX47" s="131"/>
      <c r="CY47" s="130"/>
      <c r="DA47" s="131"/>
      <c r="DB47" s="130"/>
      <c r="DD47" s="131"/>
      <c r="DE47" s="130"/>
      <c r="DG47" s="131"/>
      <c r="DH47" s="130"/>
      <c r="DI47" s="121"/>
      <c r="DJ47" s="131"/>
      <c r="DK47" s="130"/>
      <c r="DL47" s="121"/>
      <c r="DM47" s="131"/>
      <c r="DN47" s="130"/>
      <c r="DP47" s="131"/>
      <c r="DQ47" s="130"/>
      <c r="DS47" s="131"/>
      <c r="DT47" s="130"/>
      <c r="DV47" s="131"/>
      <c r="DW47" s="130"/>
      <c r="DX47" s="121"/>
      <c r="DY47" s="131"/>
      <c r="DZ47" s="130"/>
      <c r="EA47" s="121"/>
      <c r="EB47" s="131"/>
      <c r="EC47" s="130"/>
      <c r="EE47" s="131"/>
      <c r="EF47" s="130"/>
      <c r="EH47" s="131"/>
      <c r="EI47" s="130"/>
      <c r="EK47" s="131"/>
      <c r="EL47" s="130"/>
      <c r="EM47" s="121"/>
      <c r="EN47" s="131"/>
      <c r="EO47" s="130"/>
      <c r="EP47" s="121"/>
      <c r="EQ47" s="131"/>
      <c r="ER47" s="130"/>
      <c r="ET47" s="131"/>
      <c r="EU47" s="130"/>
      <c r="EW47" s="148"/>
      <c r="EX47" s="147"/>
    </row>
    <row r="48" spans="1:156" s="123" customFormat="1">
      <c r="A48" s="145" t="s">
        <v>631</v>
      </c>
      <c r="B48" s="766" t="s">
        <v>550</v>
      </c>
      <c r="C48" s="144" t="s">
        <v>624</v>
      </c>
      <c r="D48" s="143" t="s">
        <v>25</v>
      </c>
      <c r="F48" s="463">
        <v>32.768000000000001</v>
      </c>
      <c r="G48" s="462" t="s">
        <v>157</v>
      </c>
      <c r="H48" s="297"/>
      <c r="I48" s="463">
        <v>43.616999999999997</v>
      </c>
      <c r="J48" s="462" t="s">
        <v>157</v>
      </c>
      <c r="K48" s="297"/>
      <c r="L48" s="463">
        <v>60.491</v>
      </c>
      <c r="M48" s="462" t="s">
        <v>157</v>
      </c>
      <c r="N48" s="298"/>
      <c r="O48" s="463">
        <v>43.213000000000001</v>
      </c>
      <c r="P48" s="462" t="s">
        <v>157</v>
      </c>
      <c r="Q48" s="298"/>
      <c r="R48" s="463">
        <v>78.81</v>
      </c>
      <c r="S48" s="462" t="s">
        <v>157</v>
      </c>
      <c r="T48" s="298"/>
      <c r="U48" s="464">
        <v>158.33199999999999</v>
      </c>
      <c r="V48" s="470" t="s">
        <v>157</v>
      </c>
      <c r="W48" s="297"/>
      <c r="X48" s="464">
        <v>186.03299999999999</v>
      </c>
      <c r="Y48" s="470" t="s">
        <v>157</v>
      </c>
      <c r="Z48" s="297"/>
      <c r="AA48" s="464">
        <v>60.024000000000001</v>
      </c>
      <c r="AB48" s="470" t="s">
        <v>157</v>
      </c>
      <c r="AC48" s="298"/>
      <c r="AD48" s="464">
        <v>29.335999999999999</v>
      </c>
      <c r="AE48" s="470" t="s">
        <v>157</v>
      </c>
      <c r="AF48" s="298"/>
      <c r="AG48" s="464">
        <v>66.635999999999996</v>
      </c>
      <c r="AH48" s="470" t="s">
        <v>157</v>
      </c>
      <c r="AI48" s="298"/>
      <c r="AJ48" s="464">
        <v>34.020000000000003</v>
      </c>
      <c r="AK48" s="470" t="s">
        <v>157</v>
      </c>
      <c r="AL48" s="297"/>
      <c r="AM48" s="464">
        <v>47.058</v>
      </c>
      <c r="AN48" s="470" t="s">
        <v>157</v>
      </c>
      <c r="AO48" s="297"/>
      <c r="AP48" s="464">
        <v>36.459000000000003</v>
      </c>
      <c r="AQ48" s="470" t="s">
        <v>157</v>
      </c>
      <c r="AR48" s="298"/>
      <c r="AS48" s="464">
        <v>59.753</v>
      </c>
      <c r="AT48" s="470" t="s">
        <v>157</v>
      </c>
      <c r="AU48" s="298"/>
      <c r="AV48" s="464">
        <v>50.692999999999998</v>
      </c>
      <c r="AW48" s="470" t="s">
        <v>157</v>
      </c>
      <c r="AX48" s="297"/>
      <c r="AY48" s="464">
        <v>83.492000000000004</v>
      </c>
      <c r="AZ48" s="470" t="s">
        <v>157</v>
      </c>
      <c r="BA48" s="297"/>
      <c r="BB48" s="464">
        <v>70.245000000000005</v>
      </c>
      <c r="BC48" s="470" t="s">
        <v>157</v>
      </c>
      <c r="BD48" s="297"/>
      <c r="BE48" s="464">
        <v>40.036999999999999</v>
      </c>
      <c r="BF48" s="470" t="s">
        <v>157</v>
      </c>
      <c r="BG48" s="298"/>
      <c r="BH48" s="464">
        <v>233.12799999999999</v>
      </c>
      <c r="BI48" s="470" t="s">
        <v>157</v>
      </c>
      <c r="BJ48" s="298"/>
      <c r="BK48" s="464">
        <v>65.698999999999998</v>
      </c>
      <c r="BL48" s="470" t="s">
        <v>157</v>
      </c>
      <c r="BM48" s="297"/>
      <c r="BN48" s="464">
        <v>46.935000000000002</v>
      </c>
      <c r="BO48" s="470" t="s">
        <v>157</v>
      </c>
      <c r="BP48" s="297"/>
      <c r="BQ48" s="464"/>
      <c r="BR48" s="470"/>
      <c r="BS48" s="121"/>
      <c r="BT48" s="142"/>
      <c r="BU48" s="141"/>
      <c r="BW48" s="142"/>
      <c r="BX48" s="141"/>
      <c r="BZ48" s="142"/>
      <c r="CA48" s="141"/>
      <c r="CB48" s="121"/>
      <c r="CC48" s="142"/>
      <c r="CD48" s="141"/>
      <c r="CE48" s="121"/>
      <c r="CF48" s="142"/>
      <c r="CG48" s="141"/>
      <c r="CH48" s="121"/>
      <c r="CI48" s="142"/>
      <c r="CJ48" s="141"/>
      <c r="CL48" s="142"/>
      <c r="CM48" s="141"/>
      <c r="CO48" s="142"/>
      <c r="CP48" s="141"/>
      <c r="CQ48" s="121"/>
      <c r="CR48" s="142"/>
      <c r="CS48" s="141"/>
      <c r="CT48" s="121"/>
      <c r="CU48" s="142"/>
      <c r="CV48" s="141"/>
      <c r="CW48" s="121"/>
      <c r="CX48" s="142"/>
      <c r="CY48" s="141"/>
      <c r="DA48" s="142"/>
      <c r="DB48" s="141"/>
      <c r="DD48" s="142"/>
      <c r="DE48" s="141"/>
      <c r="DF48" s="121"/>
      <c r="DG48" s="142"/>
      <c r="DH48" s="141"/>
      <c r="DI48" s="121"/>
      <c r="DJ48" s="142"/>
      <c r="DK48" s="141"/>
      <c r="DL48" s="121"/>
      <c r="DM48" s="142"/>
      <c r="DN48" s="141"/>
      <c r="DP48" s="142"/>
      <c r="DQ48" s="141"/>
      <c r="DS48" s="142"/>
      <c r="DT48" s="141"/>
      <c r="DU48" s="121"/>
      <c r="DV48" s="142"/>
      <c r="DW48" s="141"/>
      <c r="DX48" s="121"/>
      <c r="DY48" s="142"/>
      <c r="DZ48" s="141"/>
      <c r="EA48" s="121"/>
      <c r="EB48" s="142"/>
      <c r="EC48" s="141"/>
      <c r="EE48" s="142"/>
      <c r="EF48" s="141"/>
      <c r="EH48" s="142"/>
      <c r="EI48" s="141"/>
      <c r="EJ48" s="121"/>
      <c r="EK48" s="142"/>
      <c r="EL48" s="141"/>
      <c r="EM48" s="121"/>
      <c r="EN48" s="142"/>
      <c r="EO48" s="141"/>
      <c r="EP48" s="121"/>
      <c r="EQ48" s="142"/>
      <c r="ER48" s="141"/>
      <c r="ET48" s="142"/>
      <c r="EU48" s="141"/>
      <c r="EW48" s="140"/>
      <c r="EX48" s="139"/>
    </row>
    <row r="49" spans="1:156" s="123" customFormat="1">
      <c r="A49" s="145" t="s">
        <v>632</v>
      </c>
      <c r="B49" s="766" t="s">
        <v>264</v>
      </c>
      <c r="C49" s="144" t="s">
        <v>624</v>
      </c>
      <c r="D49" s="143" t="s">
        <v>25</v>
      </c>
      <c r="F49" s="465">
        <v>365.75400000000002</v>
      </c>
      <c r="G49" s="462" t="s">
        <v>157</v>
      </c>
      <c r="H49" s="297"/>
      <c r="I49" s="465">
        <v>457.92899999999997</v>
      </c>
      <c r="J49" s="462" t="s">
        <v>157</v>
      </c>
      <c r="K49" s="297"/>
      <c r="L49" s="465">
        <v>375.16199999999998</v>
      </c>
      <c r="M49" s="462" t="s">
        <v>157</v>
      </c>
      <c r="N49" s="298"/>
      <c r="O49" s="465">
        <v>327.64600000000002</v>
      </c>
      <c r="P49" s="462" t="s">
        <v>157</v>
      </c>
      <c r="Q49" s="298"/>
      <c r="R49" s="465">
        <v>466.28</v>
      </c>
      <c r="S49" s="462" t="s">
        <v>157</v>
      </c>
      <c r="T49" s="298"/>
      <c r="U49" s="465">
        <v>1187.4770000000001</v>
      </c>
      <c r="V49" s="470" t="s">
        <v>157</v>
      </c>
      <c r="W49" s="297"/>
      <c r="X49" s="465">
        <v>2356.3629999999998</v>
      </c>
      <c r="Y49" s="470" t="s">
        <v>157</v>
      </c>
      <c r="Z49" s="297"/>
      <c r="AA49" s="465">
        <v>326.49099999999999</v>
      </c>
      <c r="AB49" s="470" t="s">
        <v>157</v>
      </c>
      <c r="AC49" s="298"/>
      <c r="AD49" s="465">
        <v>411.642</v>
      </c>
      <c r="AE49" s="470" t="s">
        <v>157</v>
      </c>
      <c r="AF49" s="298"/>
      <c r="AG49" s="465">
        <v>685.16399999999999</v>
      </c>
      <c r="AH49" s="470" t="s">
        <v>157</v>
      </c>
      <c r="AI49" s="298"/>
      <c r="AJ49" s="465">
        <v>186.79300000000001</v>
      </c>
      <c r="AK49" s="470" t="s">
        <v>157</v>
      </c>
      <c r="AL49" s="297"/>
      <c r="AM49" s="465">
        <v>791.822</v>
      </c>
      <c r="AN49" s="470" t="s">
        <v>157</v>
      </c>
      <c r="AO49" s="297"/>
      <c r="AP49" s="465">
        <v>463.13400000000001</v>
      </c>
      <c r="AQ49" s="470" t="s">
        <v>157</v>
      </c>
      <c r="AR49" s="298"/>
      <c r="AS49" s="465">
        <v>505.11399999999998</v>
      </c>
      <c r="AT49" s="470" t="s">
        <v>157</v>
      </c>
      <c r="AU49" s="298"/>
      <c r="AV49" s="465">
        <v>722.702</v>
      </c>
      <c r="AW49" s="470" t="s">
        <v>157</v>
      </c>
      <c r="AX49" s="298"/>
      <c r="AY49" s="465">
        <v>847.93100000000004</v>
      </c>
      <c r="AZ49" s="470" t="s">
        <v>157</v>
      </c>
      <c r="BA49" s="297"/>
      <c r="BB49" s="465">
        <v>607.74300000000005</v>
      </c>
      <c r="BC49" s="470" t="s">
        <v>157</v>
      </c>
      <c r="BD49" s="297"/>
      <c r="BE49" s="465">
        <v>1028.596</v>
      </c>
      <c r="BF49" s="470" t="s">
        <v>157</v>
      </c>
      <c r="BG49" s="298"/>
      <c r="BH49" s="465">
        <v>2489.4430000000002</v>
      </c>
      <c r="BI49" s="470" t="s">
        <v>157</v>
      </c>
      <c r="BJ49" s="298"/>
      <c r="BK49" s="465">
        <v>638.88199999999995</v>
      </c>
      <c r="BL49" s="470" t="s">
        <v>157</v>
      </c>
      <c r="BM49" s="298"/>
      <c r="BN49" s="465">
        <v>360.709</v>
      </c>
      <c r="BO49" s="470" t="s">
        <v>157</v>
      </c>
      <c r="BP49" s="297"/>
      <c r="BQ49" s="465"/>
      <c r="BR49" s="470"/>
      <c r="BS49" s="121"/>
      <c r="BT49" s="146"/>
      <c r="BU49" s="141"/>
      <c r="BW49" s="146"/>
      <c r="BX49" s="141"/>
      <c r="BZ49" s="146"/>
      <c r="CA49" s="141"/>
      <c r="CC49" s="146"/>
      <c r="CD49" s="141"/>
      <c r="CE49" s="121"/>
      <c r="CF49" s="146"/>
      <c r="CG49" s="141"/>
      <c r="CH49" s="121"/>
      <c r="CI49" s="146"/>
      <c r="CJ49" s="141"/>
      <c r="CL49" s="146"/>
      <c r="CM49" s="141"/>
      <c r="CO49" s="146"/>
      <c r="CP49" s="141"/>
      <c r="CR49" s="146"/>
      <c r="CS49" s="141"/>
      <c r="CT49" s="121"/>
      <c r="CU49" s="146"/>
      <c r="CV49" s="141"/>
      <c r="CW49" s="121"/>
      <c r="CX49" s="146"/>
      <c r="CY49" s="141"/>
      <c r="DA49" s="146"/>
      <c r="DB49" s="141"/>
      <c r="DD49" s="146"/>
      <c r="DE49" s="141"/>
      <c r="DG49" s="146"/>
      <c r="DH49" s="141"/>
      <c r="DI49" s="121"/>
      <c r="DJ49" s="146"/>
      <c r="DK49" s="141"/>
      <c r="DL49" s="121"/>
      <c r="DM49" s="146"/>
      <c r="DN49" s="141"/>
      <c r="DP49" s="146"/>
      <c r="DQ49" s="141"/>
      <c r="DS49" s="146"/>
      <c r="DT49" s="141"/>
      <c r="DV49" s="146"/>
      <c r="DW49" s="141"/>
      <c r="DX49" s="121"/>
      <c r="DY49" s="146"/>
      <c r="DZ49" s="141"/>
      <c r="EA49" s="121"/>
      <c r="EB49" s="146"/>
      <c r="EC49" s="141"/>
      <c r="EE49" s="146"/>
      <c r="EF49" s="141"/>
      <c r="EH49" s="146"/>
      <c r="EI49" s="141"/>
      <c r="EK49" s="146"/>
      <c r="EL49" s="141"/>
      <c r="EM49" s="121"/>
      <c r="EN49" s="146"/>
      <c r="EO49" s="141"/>
      <c r="EP49" s="121"/>
      <c r="EQ49" s="146"/>
      <c r="ER49" s="141"/>
      <c r="ET49" s="146"/>
      <c r="EU49" s="141"/>
      <c r="EW49" s="146"/>
      <c r="EX49" s="139"/>
    </row>
    <row r="50" spans="1:156" s="123" customFormat="1">
      <c r="A50" s="145" t="s">
        <v>633</v>
      </c>
      <c r="B50" s="766" t="s">
        <v>545</v>
      </c>
      <c r="C50" s="144" t="s">
        <v>624</v>
      </c>
      <c r="D50" s="143" t="s">
        <v>25</v>
      </c>
      <c r="F50" s="463">
        <v>99.98</v>
      </c>
      <c r="G50" s="462" t="s">
        <v>157</v>
      </c>
      <c r="H50" s="297"/>
      <c r="I50" s="463">
        <v>99.055999999999997</v>
      </c>
      <c r="J50" s="462" t="s">
        <v>157</v>
      </c>
      <c r="K50" s="297"/>
      <c r="L50" s="463">
        <v>82.71</v>
      </c>
      <c r="M50" s="462" t="s">
        <v>157</v>
      </c>
      <c r="N50" s="298"/>
      <c r="O50" s="463">
        <v>46.395000000000003</v>
      </c>
      <c r="P50" s="462" t="s">
        <v>157</v>
      </c>
      <c r="Q50" s="298"/>
      <c r="R50" s="463">
        <v>105.98</v>
      </c>
      <c r="S50" s="462" t="s">
        <v>157</v>
      </c>
      <c r="T50" s="298"/>
      <c r="U50" s="464">
        <v>86.11</v>
      </c>
      <c r="V50" s="470" t="s">
        <v>157</v>
      </c>
      <c r="W50" s="297"/>
      <c r="X50" s="464">
        <v>485.09199999999998</v>
      </c>
      <c r="Y50" s="470" t="s">
        <v>157</v>
      </c>
      <c r="Z50" s="297"/>
      <c r="AA50" s="464">
        <v>45.762</v>
      </c>
      <c r="AB50" s="470" t="s">
        <v>157</v>
      </c>
      <c r="AC50" s="298"/>
      <c r="AD50" s="464">
        <v>49.591000000000001</v>
      </c>
      <c r="AE50" s="470" t="s">
        <v>157</v>
      </c>
      <c r="AF50" s="298"/>
      <c r="AG50" s="464">
        <v>48.572000000000003</v>
      </c>
      <c r="AH50" s="470" t="s">
        <v>157</v>
      </c>
      <c r="AI50" s="298"/>
      <c r="AJ50" s="464">
        <v>27.184999999999999</v>
      </c>
      <c r="AK50" s="470" t="s">
        <v>157</v>
      </c>
      <c r="AL50" s="297"/>
      <c r="AM50" s="464">
        <v>158.41</v>
      </c>
      <c r="AN50" s="470" t="s">
        <v>157</v>
      </c>
      <c r="AO50" s="297"/>
      <c r="AP50" s="464">
        <v>35.08</v>
      </c>
      <c r="AQ50" s="470" t="s">
        <v>157</v>
      </c>
      <c r="AR50" s="298"/>
      <c r="AS50" s="464">
        <v>32.302</v>
      </c>
      <c r="AT50" s="470" t="s">
        <v>157</v>
      </c>
      <c r="AU50" s="298"/>
      <c r="AV50" s="464">
        <v>71.739000000000004</v>
      </c>
      <c r="AW50" s="470" t="s">
        <v>157</v>
      </c>
      <c r="AX50" s="298"/>
      <c r="AY50" s="464">
        <v>207.81800000000001</v>
      </c>
      <c r="AZ50" s="470" t="s">
        <v>157</v>
      </c>
      <c r="BA50" s="297"/>
      <c r="BB50" s="464">
        <v>83.474000000000004</v>
      </c>
      <c r="BC50" s="470" t="s">
        <v>157</v>
      </c>
      <c r="BD50" s="297"/>
      <c r="BE50" s="464">
        <v>173.95599999999999</v>
      </c>
      <c r="BF50" s="470" t="s">
        <v>157</v>
      </c>
      <c r="BG50" s="298"/>
      <c r="BH50" s="464">
        <v>385.40199999999999</v>
      </c>
      <c r="BI50" s="470" t="s">
        <v>157</v>
      </c>
      <c r="BJ50" s="298"/>
      <c r="BK50" s="464">
        <v>131.90199999999999</v>
      </c>
      <c r="BL50" s="470" t="s">
        <v>157</v>
      </c>
      <c r="BM50" s="298"/>
      <c r="BN50" s="464">
        <v>16.702999999999999</v>
      </c>
      <c r="BO50" s="470" t="s">
        <v>157</v>
      </c>
      <c r="BP50" s="297"/>
      <c r="BQ50" s="464"/>
      <c r="BR50" s="470"/>
      <c r="BS50" s="121"/>
      <c r="BT50" s="142"/>
      <c r="BU50" s="141"/>
      <c r="BW50" s="142"/>
      <c r="BX50" s="141"/>
      <c r="BZ50" s="142"/>
      <c r="CA50" s="141"/>
      <c r="CC50" s="142"/>
      <c r="CD50" s="141"/>
      <c r="CE50" s="121"/>
      <c r="CF50" s="142"/>
      <c r="CG50" s="141"/>
      <c r="CH50" s="121"/>
      <c r="CI50" s="142"/>
      <c r="CJ50" s="141"/>
      <c r="CL50" s="142"/>
      <c r="CM50" s="141"/>
      <c r="CO50" s="142"/>
      <c r="CP50" s="141"/>
      <c r="CR50" s="142"/>
      <c r="CS50" s="141"/>
      <c r="CT50" s="121"/>
      <c r="CU50" s="142"/>
      <c r="CV50" s="141"/>
      <c r="CW50" s="121"/>
      <c r="CX50" s="142"/>
      <c r="CY50" s="141"/>
      <c r="DA50" s="142"/>
      <c r="DB50" s="141"/>
      <c r="DD50" s="142"/>
      <c r="DE50" s="141"/>
      <c r="DG50" s="142"/>
      <c r="DH50" s="141"/>
      <c r="DI50" s="121"/>
      <c r="DJ50" s="142"/>
      <c r="DK50" s="141"/>
      <c r="DL50" s="121"/>
      <c r="DM50" s="142"/>
      <c r="DN50" s="141"/>
      <c r="DP50" s="142"/>
      <c r="DQ50" s="141"/>
      <c r="DS50" s="142"/>
      <c r="DT50" s="141"/>
      <c r="DV50" s="142"/>
      <c r="DW50" s="141"/>
      <c r="DX50" s="121"/>
      <c r="DY50" s="142"/>
      <c r="DZ50" s="141"/>
      <c r="EA50" s="121"/>
      <c r="EB50" s="142"/>
      <c r="EC50" s="141"/>
      <c r="EE50" s="142"/>
      <c r="EF50" s="141"/>
      <c r="EH50" s="142"/>
      <c r="EI50" s="141"/>
      <c r="EK50" s="142"/>
      <c r="EL50" s="141"/>
      <c r="EM50" s="121"/>
      <c r="EN50" s="142"/>
      <c r="EO50" s="141"/>
      <c r="EP50" s="121"/>
      <c r="EQ50" s="142"/>
      <c r="ER50" s="141"/>
      <c r="ET50" s="142"/>
      <c r="EU50" s="141"/>
      <c r="EW50" s="140"/>
      <c r="EX50" s="139"/>
    </row>
    <row r="51" spans="1:156" ht="13" thickBot="1">
      <c r="A51" s="129" t="s">
        <v>634</v>
      </c>
      <c r="B51" s="767" t="s">
        <v>635</v>
      </c>
      <c r="C51" s="128" t="s">
        <v>624</v>
      </c>
      <c r="D51" s="127" t="s">
        <v>160</v>
      </c>
      <c r="E51" s="123"/>
      <c r="F51" s="137">
        <f>F49+F50</f>
        <v>465.73400000000004</v>
      </c>
      <c r="G51" s="136" t="s">
        <v>157</v>
      </c>
      <c r="H51" s="297"/>
      <c r="I51" s="137">
        <f>I49+I50</f>
        <v>556.98500000000001</v>
      </c>
      <c r="J51" s="136" t="s">
        <v>157</v>
      </c>
      <c r="L51" s="137">
        <f>L49+L50</f>
        <v>457.87199999999996</v>
      </c>
      <c r="M51" s="136" t="s">
        <v>157</v>
      </c>
      <c r="N51" s="123"/>
      <c r="O51" s="137">
        <f>O49+O50</f>
        <v>374.041</v>
      </c>
      <c r="P51" s="136" t="s">
        <v>157</v>
      </c>
      <c r="Q51" s="123"/>
      <c r="R51" s="137">
        <f>R49+R50</f>
        <v>572.26</v>
      </c>
      <c r="S51" s="136" t="s">
        <v>157</v>
      </c>
      <c r="T51" s="123"/>
      <c r="U51" s="138">
        <f>U49+U50</f>
        <v>1273.587</v>
      </c>
      <c r="V51" s="136" t="s">
        <v>157</v>
      </c>
      <c r="X51" s="138">
        <f>X49+X50</f>
        <v>2841.4549999999999</v>
      </c>
      <c r="Y51" s="136" t="s">
        <v>157</v>
      </c>
      <c r="AA51" s="138">
        <f>AA49+AA50</f>
        <v>372.25299999999999</v>
      </c>
      <c r="AB51" s="136" t="s">
        <v>157</v>
      </c>
      <c r="AC51" s="123"/>
      <c r="AD51" s="138">
        <f>AD49+AD50</f>
        <v>461.233</v>
      </c>
      <c r="AE51" s="136" t="s">
        <v>157</v>
      </c>
      <c r="AF51" s="123"/>
      <c r="AG51" s="138">
        <f>AG49+AG50</f>
        <v>733.73599999999999</v>
      </c>
      <c r="AH51" s="136" t="s">
        <v>157</v>
      </c>
      <c r="AJ51" s="138">
        <f>AJ49+AJ50</f>
        <v>213.97800000000001</v>
      </c>
      <c r="AK51" s="136" t="s">
        <v>157</v>
      </c>
      <c r="AM51" s="138">
        <f>AM49+AM50</f>
        <v>950.23199999999997</v>
      </c>
      <c r="AN51" s="136" t="s">
        <v>157</v>
      </c>
      <c r="AP51" s="138">
        <f>AP49+AP50</f>
        <v>498.214</v>
      </c>
      <c r="AQ51" s="136" t="s">
        <v>157</v>
      </c>
      <c r="AR51" s="123"/>
      <c r="AS51" s="138">
        <f>AS49+AS50</f>
        <v>537.41599999999994</v>
      </c>
      <c r="AT51" s="136" t="s">
        <v>157</v>
      </c>
      <c r="AU51" s="123"/>
      <c r="AV51" s="138">
        <f>AV49+AV50</f>
        <v>794.44100000000003</v>
      </c>
      <c r="AW51" s="136" t="s">
        <v>157</v>
      </c>
      <c r="AX51" s="123"/>
      <c r="AY51" s="138">
        <f>AY49+AY50</f>
        <v>1055.749</v>
      </c>
      <c r="AZ51" s="136" t="s">
        <v>157</v>
      </c>
      <c r="BB51" s="138">
        <f>BB49+BB50</f>
        <v>691.2170000000001</v>
      </c>
      <c r="BC51" s="136" t="s">
        <v>157</v>
      </c>
      <c r="BE51" s="138">
        <f>BE49+BE50</f>
        <v>1202.5519999999999</v>
      </c>
      <c r="BF51" s="136" t="s">
        <v>157</v>
      </c>
      <c r="BG51" s="123"/>
      <c r="BH51" s="138">
        <f>BH49+BH50</f>
        <v>2874.8450000000003</v>
      </c>
      <c r="BI51" s="136" t="s">
        <v>157</v>
      </c>
      <c r="BJ51" s="123"/>
      <c r="BK51" s="138">
        <f>BK49+BK50</f>
        <v>770.78399999999988</v>
      </c>
      <c r="BL51" s="136" t="s">
        <v>157</v>
      </c>
      <c r="BM51" s="123"/>
      <c r="BN51" s="138">
        <f>BN49+BN50</f>
        <v>377.41199999999998</v>
      </c>
      <c r="BO51" s="136" t="s">
        <v>157</v>
      </c>
      <c r="BQ51" s="138">
        <f>BQ49+BQ50</f>
        <v>0</v>
      </c>
      <c r="BR51" s="125"/>
      <c r="BT51" s="138">
        <f>BT49+BT50</f>
        <v>0</v>
      </c>
      <c r="BU51" s="125"/>
      <c r="BV51" s="123"/>
      <c r="BW51" s="138">
        <f>BW49+BW50</f>
        <v>0</v>
      </c>
      <c r="BX51" s="125"/>
      <c r="BY51" s="123"/>
      <c r="BZ51" s="138">
        <f>BZ49+BZ50</f>
        <v>0</v>
      </c>
      <c r="CA51" s="125"/>
      <c r="CB51" s="123"/>
      <c r="CC51" s="138">
        <f>CC49+CC50</f>
        <v>0</v>
      </c>
      <c r="CD51" s="125"/>
      <c r="CF51" s="138">
        <f>CF49+CF50</f>
        <v>0</v>
      </c>
      <c r="CG51" s="125"/>
      <c r="CI51" s="138">
        <f>CI49+CI50</f>
        <v>0</v>
      </c>
      <c r="CJ51" s="125"/>
      <c r="CK51" s="123"/>
      <c r="CL51" s="138">
        <f>CL49+CL50</f>
        <v>0</v>
      </c>
      <c r="CM51" s="125"/>
      <c r="CN51" s="123"/>
      <c r="CO51" s="138">
        <f>CO49+CO50</f>
        <v>0</v>
      </c>
      <c r="CP51" s="125"/>
      <c r="CQ51" s="123"/>
      <c r="CR51" s="138">
        <f>CR49+CR50</f>
        <v>0</v>
      </c>
      <c r="CS51" s="125"/>
      <c r="CU51" s="138">
        <f>CU49+CU50</f>
        <v>0</v>
      </c>
      <c r="CV51" s="125"/>
      <c r="CX51" s="138">
        <f>CX49+CX50</f>
        <v>0</v>
      </c>
      <c r="CY51" s="125"/>
      <c r="CZ51" s="123"/>
      <c r="DA51" s="138">
        <f>DA49+DA50</f>
        <v>0</v>
      </c>
      <c r="DB51" s="125"/>
      <c r="DC51" s="123"/>
      <c r="DD51" s="138">
        <f>DD49+DD50</f>
        <v>0</v>
      </c>
      <c r="DE51" s="125"/>
      <c r="DF51" s="123"/>
      <c r="DG51" s="138">
        <f>DG49+DG50</f>
        <v>0</v>
      </c>
      <c r="DH51" s="125"/>
      <c r="DJ51" s="138">
        <f>DJ49+DJ50</f>
        <v>0</v>
      </c>
      <c r="DK51" s="125"/>
      <c r="DM51" s="138">
        <f>DM49+DM50</f>
        <v>0</v>
      </c>
      <c r="DN51" s="125"/>
      <c r="DO51" s="123"/>
      <c r="DP51" s="138">
        <f>DP49+DP50</f>
        <v>0</v>
      </c>
      <c r="DQ51" s="125"/>
      <c r="DR51" s="123"/>
      <c r="DS51" s="138">
        <f>DS49+DS50</f>
        <v>0</v>
      </c>
      <c r="DT51" s="125"/>
      <c r="DU51" s="123"/>
      <c r="DV51" s="138">
        <f>DV49+DV50</f>
        <v>0</v>
      </c>
      <c r="DW51" s="125"/>
      <c r="DY51" s="138">
        <f>DY49+DY50</f>
        <v>0</v>
      </c>
      <c r="DZ51" s="125"/>
      <c r="EB51" s="138">
        <f>EB49+EB50</f>
        <v>0</v>
      </c>
      <c r="EC51" s="125"/>
      <c r="ED51" s="123"/>
      <c r="EE51" s="138">
        <f>EE49+EE50</f>
        <v>0</v>
      </c>
      <c r="EF51" s="125"/>
      <c r="EG51" s="123"/>
      <c r="EH51" s="138">
        <f>EH49+EH50</f>
        <v>0</v>
      </c>
      <c r="EI51" s="125"/>
      <c r="EJ51" s="123"/>
      <c r="EK51" s="138">
        <f>EK49+EK50</f>
        <v>0</v>
      </c>
      <c r="EL51" s="125"/>
      <c r="EN51" s="138">
        <f>EN49+EN50</f>
        <v>0</v>
      </c>
      <c r="EO51" s="125"/>
      <c r="EQ51" s="138">
        <f>EQ49+EQ50</f>
        <v>0</v>
      </c>
      <c r="ER51" s="125"/>
      <c r="ES51" s="123"/>
      <c r="ET51" s="138">
        <f>ET49+ET50</f>
        <v>0</v>
      </c>
      <c r="EU51" s="125"/>
      <c r="EV51" s="123"/>
      <c r="EW51" s="137">
        <f>EW49+EW50</f>
        <v>0</v>
      </c>
      <c r="EX51" s="136"/>
      <c r="EZ51" s="123"/>
    </row>
    <row r="52" spans="1:156" s="123" customFormat="1" ht="13" thickBot="1">
      <c r="A52" s="245"/>
      <c r="B52" s="121"/>
      <c r="C52" s="122"/>
      <c r="D52" s="121"/>
      <c r="E52" s="121"/>
      <c r="F52" s="135"/>
      <c r="G52" s="121"/>
      <c r="H52" s="121"/>
      <c r="I52" s="135"/>
      <c r="J52" s="121"/>
      <c r="K52" s="121"/>
      <c r="L52" s="135"/>
      <c r="M52" s="121"/>
      <c r="N52" s="121"/>
      <c r="O52" s="135"/>
      <c r="P52" s="121"/>
      <c r="Q52" s="121"/>
      <c r="R52" s="135"/>
      <c r="S52" s="121"/>
      <c r="T52" s="121"/>
      <c r="U52" s="135"/>
      <c r="V52" s="121"/>
      <c r="W52" s="121"/>
      <c r="X52" s="135"/>
      <c r="Y52" s="121"/>
      <c r="Z52" s="121"/>
      <c r="AA52" s="135"/>
      <c r="AB52" s="121"/>
      <c r="AC52" s="121"/>
      <c r="AD52" s="135"/>
      <c r="AE52" s="121"/>
      <c r="AF52" s="121"/>
      <c r="AG52" s="135"/>
      <c r="AH52" s="121"/>
      <c r="AJ52" s="135"/>
      <c r="AK52" s="121"/>
      <c r="AL52" s="121"/>
      <c r="AM52" s="135"/>
      <c r="AN52" s="121"/>
      <c r="AO52" s="121"/>
      <c r="AP52" s="135"/>
      <c r="AQ52" s="121"/>
      <c r="AR52" s="121"/>
      <c r="AS52" s="135"/>
      <c r="AT52" s="121"/>
      <c r="AU52" s="121"/>
      <c r="AV52" s="135"/>
      <c r="AW52" s="121"/>
      <c r="AY52" s="135"/>
      <c r="AZ52" s="121"/>
      <c r="BA52" s="121"/>
      <c r="BB52" s="135"/>
      <c r="BC52" s="121"/>
      <c r="BD52" s="121"/>
      <c r="BE52" s="135"/>
      <c r="BF52" s="121"/>
      <c r="BG52" s="121"/>
      <c r="BH52" s="135"/>
      <c r="BI52" s="121"/>
      <c r="BJ52" s="121"/>
      <c r="BK52" s="135"/>
      <c r="BL52" s="121"/>
      <c r="BN52" s="135"/>
      <c r="BO52" s="121"/>
      <c r="BP52" s="121"/>
      <c r="BQ52" s="135"/>
      <c r="BR52" s="121"/>
      <c r="BS52" s="121"/>
      <c r="BT52" s="135"/>
      <c r="BU52" s="121"/>
      <c r="BV52" s="121"/>
      <c r="BW52" s="135"/>
      <c r="BX52" s="121"/>
      <c r="BY52" s="121"/>
      <c r="BZ52" s="135"/>
      <c r="CA52" s="121"/>
      <c r="CC52" s="135"/>
      <c r="CD52" s="121"/>
      <c r="CE52" s="121"/>
      <c r="CF52" s="135"/>
      <c r="CG52" s="121"/>
      <c r="CH52" s="121"/>
      <c r="CI52" s="135"/>
      <c r="CJ52" s="121"/>
      <c r="CK52" s="121"/>
      <c r="CL52" s="135"/>
      <c r="CM52" s="121"/>
      <c r="CN52" s="121"/>
      <c r="CO52" s="135"/>
      <c r="CP52" s="121"/>
      <c r="CR52" s="135"/>
      <c r="CS52" s="121"/>
      <c r="CT52" s="121"/>
      <c r="CU52" s="135"/>
      <c r="CV52" s="121"/>
      <c r="CW52" s="121"/>
      <c r="CX52" s="135"/>
      <c r="CY52" s="121"/>
      <c r="CZ52" s="121"/>
      <c r="DA52" s="135"/>
      <c r="DB52" s="121"/>
      <c r="DC52" s="121"/>
      <c r="DD52" s="135"/>
      <c r="DE52" s="121"/>
      <c r="DG52" s="135"/>
      <c r="DH52" s="121"/>
      <c r="DI52" s="121"/>
      <c r="DJ52" s="135"/>
      <c r="DK52" s="121"/>
      <c r="DL52" s="121"/>
      <c r="DM52" s="135"/>
      <c r="DN52" s="121"/>
      <c r="DO52" s="121"/>
      <c r="DP52" s="135"/>
      <c r="DQ52" s="121"/>
      <c r="DR52" s="121"/>
      <c r="DS52" s="135"/>
      <c r="DT52" s="121"/>
      <c r="DV52" s="135"/>
      <c r="DW52" s="121"/>
      <c r="DX52" s="121"/>
      <c r="DY52" s="135"/>
      <c r="DZ52" s="121"/>
      <c r="EA52" s="121"/>
      <c r="EB52" s="135"/>
      <c r="EC52" s="121"/>
      <c r="ED52" s="121"/>
      <c r="EE52" s="135"/>
      <c r="EF52" s="121"/>
      <c r="EG52" s="121"/>
      <c r="EH52" s="135"/>
      <c r="EI52" s="121"/>
      <c r="EK52" s="135"/>
      <c r="EL52" s="121"/>
      <c r="EM52" s="121"/>
      <c r="EN52" s="135"/>
      <c r="EO52" s="121"/>
      <c r="EP52" s="121"/>
      <c r="EQ52" s="135"/>
      <c r="ER52" s="121"/>
      <c r="ES52" s="121"/>
      <c r="ET52" s="135"/>
      <c r="EU52" s="121"/>
      <c r="EV52" s="121"/>
      <c r="EW52" s="135"/>
      <c r="EX52" s="121"/>
    </row>
    <row r="53" spans="1:156" s="123" customFormat="1" ht="13" thickBot="1">
      <c r="A53" s="1030" t="s">
        <v>636</v>
      </c>
      <c r="B53" s="1031" t="s">
        <v>637</v>
      </c>
      <c r="C53" s="1032" t="s">
        <v>624</v>
      </c>
      <c r="D53" s="1033" t="s">
        <v>25</v>
      </c>
      <c r="F53" s="1034">
        <v>0</v>
      </c>
      <c r="G53" s="1035" t="s">
        <v>70</v>
      </c>
      <c r="H53" s="297"/>
      <c r="I53" s="1034">
        <v>1.044</v>
      </c>
      <c r="J53" s="1035" t="s">
        <v>157</v>
      </c>
      <c r="K53" s="297"/>
      <c r="L53" s="1034">
        <v>92.765000000000001</v>
      </c>
      <c r="M53" s="1035" t="s">
        <v>157</v>
      </c>
      <c r="N53" s="298"/>
      <c r="O53" s="1034">
        <v>0</v>
      </c>
      <c r="P53" s="1035" t="s">
        <v>70</v>
      </c>
      <c r="Q53" s="298"/>
      <c r="R53" s="1034">
        <v>0</v>
      </c>
      <c r="S53" s="1035" t="s">
        <v>70</v>
      </c>
      <c r="T53" s="298"/>
      <c r="U53" s="1034">
        <v>0</v>
      </c>
      <c r="V53" s="1035" t="s">
        <v>70</v>
      </c>
      <c r="W53" s="297"/>
      <c r="X53" s="1034">
        <v>317.26</v>
      </c>
      <c r="Y53" s="1035" t="s">
        <v>157</v>
      </c>
      <c r="Z53" s="297"/>
      <c r="AA53" s="1034">
        <v>47.37</v>
      </c>
      <c r="AB53" s="1035" t="s">
        <v>157</v>
      </c>
      <c r="AC53" s="298"/>
      <c r="AD53" s="1034">
        <v>0</v>
      </c>
      <c r="AE53" s="1035" t="s">
        <v>70</v>
      </c>
      <c r="AF53" s="298"/>
      <c r="AG53" s="1034">
        <v>0</v>
      </c>
      <c r="AH53" s="1035" t="s">
        <v>70</v>
      </c>
      <c r="AI53" s="298"/>
      <c r="AJ53" s="1034">
        <v>0</v>
      </c>
      <c r="AK53" s="1035" t="s">
        <v>70</v>
      </c>
      <c r="AL53" s="297"/>
      <c r="AM53" s="1034">
        <v>0</v>
      </c>
      <c r="AN53" s="1035" t="s">
        <v>70</v>
      </c>
      <c r="AO53" s="297"/>
      <c r="AP53" s="1034">
        <v>0</v>
      </c>
      <c r="AQ53" s="1035" t="s">
        <v>70</v>
      </c>
      <c r="AR53" s="298"/>
      <c r="AS53" s="1034">
        <v>0</v>
      </c>
      <c r="AT53" s="1035" t="s">
        <v>70</v>
      </c>
      <c r="AU53" s="298"/>
      <c r="AV53" s="1034">
        <v>99.007999999999996</v>
      </c>
      <c r="AW53" s="1035" t="s">
        <v>157</v>
      </c>
      <c r="AX53" s="298"/>
      <c r="AY53" s="1034">
        <v>145.66999999999999</v>
      </c>
      <c r="AZ53" s="1035" t="s">
        <v>157</v>
      </c>
      <c r="BA53" s="297"/>
      <c r="BB53" s="1034">
        <v>159.6</v>
      </c>
      <c r="BC53" s="1035" t="s">
        <v>157</v>
      </c>
      <c r="BD53" s="297"/>
      <c r="BE53" s="1034">
        <v>0</v>
      </c>
      <c r="BF53" s="1035" t="s">
        <v>70</v>
      </c>
      <c r="BG53" s="298"/>
      <c r="BH53" s="1034">
        <v>470.24799999999999</v>
      </c>
      <c r="BI53" s="1035" t="s">
        <v>157</v>
      </c>
      <c r="BJ53" s="298"/>
      <c r="BK53" s="1034">
        <v>90.233000000000004</v>
      </c>
      <c r="BL53" s="1035" t="s">
        <v>157</v>
      </c>
      <c r="BM53" s="298"/>
      <c r="BN53" s="1034">
        <v>20.847999999999999</v>
      </c>
      <c r="BO53" s="1035" t="s">
        <v>157</v>
      </c>
      <c r="BP53" s="297"/>
      <c r="BQ53" s="1034"/>
      <c r="BR53" s="1035"/>
      <c r="BS53" s="121"/>
      <c r="BT53" s="1034"/>
      <c r="BU53" s="1035"/>
      <c r="BW53" s="1063"/>
      <c r="BX53" s="1064"/>
      <c r="BZ53" s="1063"/>
      <c r="CA53" s="1064"/>
      <c r="CC53" s="1063"/>
      <c r="CD53" s="1064"/>
      <c r="CE53" s="121"/>
      <c r="CF53" s="1063"/>
      <c r="CG53" s="1064"/>
      <c r="CH53" s="121"/>
      <c r="CI53" s="1063"/>
      <c r="CJ53" s="1064"/>
      <c r="CL53" s="1063"/>
      <c r="CM53" s="1064"/>
      <c r="CO53" s="1063"/>
      <c r="CP53" s="1064"/>
      <c r="CR53" s="1063"/>
      <c r="CS53" s="1064"/>
      <c r="CT53" s="121"/>
      <c r="CU53" s="1063"/>
      <c r="CV53" s="1064"/>
      <c r="CW53" s="121"/>
      <c r="CX53" s="1063"/>
      <c r="CY53" s="1064"/>
      <c r="DA53" s="1063"/>
      <c r="DB53" s="1064"/>
      <c r="DD53" s="1063"/>
      <c r="DE53" s="1064"/>
      <c r="DG53" s="1063"/>
      <c r="DH53" s="1064"/>
      <c r="DI53" s="121"/>
      <c r="DJ53" s="1063"/>
      <c r="DK53" s="1064"/>
      <c r="DL53" s="121"/>
      <c r="DM53" s="1063"/>
      <c r="DN53" s="1064"/>
      <c r="DP53" s="1063"/>
      <c r="DQ53" s="1064"/>
      <c r="DS53" s="1063"/>
      <c r="DT53" s="1064"/>
      <c r="DV53" s="1063"/>
      <c r="DW53" s="1064"/>
      <c r="DX53" s="121"/>
      <c r="DY53" s="1063"/>
      <c r="DZ53" s="1064"/>
      <c r="EA53" s="121"/>
      <c r="EB53" s="1063"/>
      <c r="EC53" s="1064"/>
      <c r="EE53" s="1063"/>
      <c r="EF53" s="1064"/>
      <c r="EH53" s="1063"/>
      <c r="EI53" s="1064"/>
      <c r="EK53" s="1063"/>
      <c r="EL53" s="1064"/>
      <c r="EM53" s="121"/>
      <c r="EN53" s="1063"/>
      <c r="EO53" s="1064"/>
      <c r="EP53" s="121"/>
      <c r="EQ53" s="1063"/>
      <c r="ER53" s="1064"/>
      <c r="ET53" s="1063"/>
      <c r="EU53" s="1064"/>
      <c r="EW53" s="1034"/>
      <c r="EX53" s="1035"/>
    </row>
    <row r="54" spans="1:156" s="123" customFormat="1">
      <c r="A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</row>
    <row r="55" spans="1:156" s="123" customFormat="1" ht="13" thickBot="1">
      <c r="A55" s="41"/>
      <c r="B55" s="23"/>
      <c r="C55" s="23"/>
      <c r="D55" s="23"/>
      <c r="E55" s="23"/>
      <c r="F55" s="23"/>
      <c r="G55" s="23"/>
      <c r="H55" s="23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</row>
    <row r="56" spans="1:156" s="123" customFormat="1">
      <c r="A56" s="269"/>
      <c r="B56" s="270"/>
      <c r="C56" s="270"/>
      <c r="D56" s="271"/>
      <c r="E56" s="272"/>
      <c r="F56" s="23"/>
      <c r="G56" s="23"/>
      <c r="H56" s="23"/>
      <c r="I56" s="121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1:156" s="123" customFormat="1">
      <c r="A57" s="518" t="s">
        <v>143</v>
      </c>
      <c r="B57" s="519"/>
      <c r="C57" s="520"/>
      <c r="E57" s="273"/>
      <c r="F57" s="23"/>
      <c r="G57" s="23"/>
      <c r="H57" s="23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56" s="123" customFormat="1">
      <c r="A58" s="274"/>
      <c r="B58" s="519"/>
      <c r="C58" s="275"/>
      <c r="E58" s="273"/>
      <c r="F58" s="23"/>
      <c r="G58" s="23"/>
      <c r="H58" s="23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AM58" s="121"/>
      <c r="AP58" s="121"/>
      <c r="AS58" s="121"/>
      <c r="AV58" s="121"/>
      <c r="AY58" s="121"/>
      <c r="BB58" s="121"/>
      <c r="BE58" s="121"/>
      <c r="BH58" s="121"/>
      <c r="BK58" s="121"/>
      <c r="BN58" s="121"/>
      <c r="BQ58" s="121"/>
      <c r="BT58" s="121"/>
      <c r="BW58" s="121"/>
      <c r="BZ58" s="121"/>
      <c r="CC58" s="121"/>
      <c r="CF58" s="121"/>
      <c r="CI58" s="121"/>
      <c r="CL58" s="121"/>
      <c r="CO58" s="121"/>
      <c r="CR58" s="121"/>
      <c r="CU58" s="121"/>
      <c r="CX58" s="121"/>
      <c r="DA58" s="121"/>
      <c r="DD58" s="121"/>
      <c r="DG58" s="121"/>
      <c r="DJ58" s="121"/>
      <c r="DM58" s="121"/>
      <c r="DP58" s="121"/>
      <c r="DS58" s="121"/>
      <c r="DV58" s="121"/>
      <c r="DY58" s="121"/>
      <c r="EB58" s="121"/>
      <c r="EE58" s="121"/>
      <c r="EH58" s="121"/>
      <c r="EK58" s="121"/>
      <c r="EN58" s="121"/>
      <c r="EQ58" s="121"/>
      <c r="ET58" s="121"/>
      <c r="EW58" s="121"/>
    </row>
    <row r="59" spans="1:156" s="123" customFormat="1">
      <c r="A59" s="518" t="s">
        <v>144</v>
      </c>
      <c r="B59" s="519"/>
      <c r="C59" s="520"/>
      <c r="E59" s="273"/>
      <c r="F59" s="23"/>
      <c r="G59" s="23"/>
      <c r="H59" s="23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</row>
    <row r="60" spans="1:156" s="123" customFormat="1">
      <c r="A60" s="274"/>
      <c r="B60" s="519"/>
      <c r="C60" s="519"/>
      <c r="D60"/>
      <c r="E60" s="273"/>
      <c r="F60" s="23"/>
      <c r="G60" s="23"/>
      <c r="H60" s="23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</row>
    <row r="61" spans="1:156">
      <c r="A61" s="518" t="s">
        <v>683</v>
      </c>
      <c r="B61" s="519"/>
      <c r="C61" s="520" t="s">
        <v>684</v>
      </c>
      <c r="D61"/>
      <c r="E61" s="276"/>
      <c r="F61" s="23"/>
      <c r="G61" s="23"/>
      <c r="H61" s="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</row>
    <row r="62" spans="1:156" ht="13" thickBot="1">
      <c r="A62" s="277"/>
      <c r="B62" s="278"/>
      <c r="C62" s="278"/>
      <c r="D62" s="279"/>
      <c r="E62" s="280"/>
      <c r="F62" s="23"/>
      <c r="G62" s="23"/>
      <c r="H62" s="23"/>
    </row>
    <row r="63" spans="1:156">
      <c r="A63" s="41"/>
      <c r="B63" s="76"/>
      <c r="C63" s="76"/>
      <c r="D63" s="25"/>
      <c r="E63" s="25"/>
      <c r="F63" s="23"/>
      <c r="G63" s="23"/>
      <c r="H63" s="23"/>
    </row>
    <row r="64" spans="1:156">
      <c r="A64" s="41"/>
      <c r="B64" s="76"/>
      <c r="C64" s="76"/>
      <c r="D64" s="25"/>
      <c r="E64" s="25"/>
      <c r="F64" s="23"/>
      <c r="G64" s="23"/>
      <c r="H64" s="23"/>
    </row>
    <row r="65" spans="2:4">
      <c r="D65" s="122"/>
    </row>
    <row r="66" spans="2:4">
      <c r="D66" s="122"/>
    </row>
    <row r="67" spans="2:4">
      <c r="D67" s="122"/>
    </row>
    <row r="68" spans="2:4">
      <c r="D68" s="122"/>
    </row>
    <row r="69" spans="2:4">
      <c r="B69" s="275"/>
      <c r="C69" s="275"/>
      <c r="D69" s="122"/>
    </row>
    <row r="70" spans="2:4">
      <c r="D70" s="122"/>
    </row>
    <row r="71" spans="2:4">
      <c r="D71" s="122"/>
    </row>
    <row r="72" spans="2:4">
      <c r="D72" s="122"/>
    </row>
    <row r="73" spans="2:4">
      <c r="D73" s="122"/>
    </row>
    <row r="74" spans="2:4">
      <c r="D74" s="122"/>
    </row>
    <row r="75" spans="2:4">
      <c r="D75" s="122"/>
    </row>
    <row r="76" spans="2:4">
      <c r="D76" s="122"/>
    </row>
  </sheetData>
  <mergeCells count="100">
    <mergeCell ref="ET9:EU9"/>
    <mergeCell ref="EW9:EX9"/>
    <mergeCell ref="EE9:EF9"/>
    <mergeCell ref="EH9:EI9"/>
    <mergeCell ref="EK9:EL9"/>
    <mergeCell ref="EN9:EO9"/>
    <mergeCell ref="EQ9:ER9"/>
    <mergeCell ref="DD9:DE9"/>
    <mergeCell ref="DA9:DB9"/>
    <mergeCell ref="EB9:EC9"/>
    <mergeCell ref="DG9:DH9"/>
    <mergeCell ref="DJ9:DK9"/>
    <mergeCell ref="DP9:DQ9"/>
    <mergeCell ref="DS9:DT9"/>
    <mergeCell ref="DV9:DW9"/>
    <mergeCell ref="DM9:DN9"/>
    <mergeCell ref="DY9:DZ9"/>
    <mergeCell ref="CO9:CP9"/>
    <mergeCell ref="CR9:CS9"/>
    <mergeCell ref="CL9:CM9"/>
    <mergeCell ref="CU9:CV9"/>
    <mergeCell ref="CX9:CY9"/>
    <mergeCell ref="BH9:BI9"/>
    <mergeCell ref="AJ9:AK9"/>
    <mergeCell ref="AM9:AN9"/>
    <mergeCell ref="CF9:CG9"/>
    <mergeCell ref="CI9:CJ9"/>
    <mergeCell ref="CC9:CD9"/>
    <mergeCell ref="F10:G11"/>
    <mergeCell ref="I10:J11"/>
    <mergeCell ref="L10:M11"/>
    <mergeCell ref="O10:P11"/>
    <mergeCell ref="BZ9:CA9"/>
    <mergeCell ref="BB9:BC9"/>
    <mergeCell ref="BE9:BF9"/>
    <mergeCell ref="O9:P9"/>
    <mergeCell ref="R9:S9"/>
    <mergeCell ref="U9:V9"/>
    <mergeCell ref="X9:Y9"/>
    <mergeCell ref="BK9:BL9"/>
    <mergeCell ref="BN9:BO9"/>
    <mergeCell ref="BQ9:BR9"/>
    <mergeCell ref="BT9:BU9"/>
    <mergeCell ref="BW9:BX9"/>
    <mergeCell ref="F9:G9"/>
    <mergeCell ref="I9:J9"/>
    <mergeCell ref="L9:M9"/>
    <mergeCell ref="AY9:AZ9"/>
    <mergeCell ref="AP9:AQ9"/>
    <mergeCell ref="AS9:AT9"/>
    <mergeCell ref="AV9:AW9"/>
    <mergeCell ref="AG9:AH9"/>
    <mergeCell ref="AD9:AE9"/>
    <mergeCell ref="AA9:AB9"/>
    <mergeCell ref="R10:S11"/>
    <mergeCell ref="U10:V11"/>
    <mergeCell ref="X10:Y11"/>
    <mergeCell ref="AA10:AB11"/>
    <mergeCell ref="AD10:AE11"/>
    <mergeCell ref="AG10:AH11"/>
    <mergeCell ref="AJ10:AK11"/>
    <mergeCell ref="AM10:AN11"/>
    <mergeCell ref="AP10:AQ11"/>
    <mergeCell ref="AS10:AT11"/>
    <mergeCell ref="BK10:BL11"/>
    <mergeCell ref="BN10:BO11"/>
    <mergeCell ref="BQ10:BR11"/>
    <mergeCell ref="BT10:BU11"/>
    <mergeCell ref="AV10:AW11"/>
    <mergeCell ref="AY10:AZ11"/>
    <mergeCell ref="BB10:BC11"/>
    <mergeCell ref="BE10:BF11"/>
    <mergeCell ref="BH10:BI11"/>
    <mergeCell ref="DA10:DB11"/>
    <mergeCell ref="DD10:DE11"/>
    <mergeCell ref="DG10:DH11"/>
    <mergeCell ref="DJ10:DK11"/>
    <mergeCell ref="DM10:DN11"/>
    <mergeCell ref="CL10:CM11"/>
    <mergeCell ref="CO10:CP11"/>
    <mergeCell ref="CR10:CS11"/>
    <mergeCell ref="CU10:CV11"/>
    <mergeCell ref="CX10:CY11"/>
    <mergeCell ref="BW10:BX11"/>
    <mergeCell ref="BZ10:CA11"/>
    <mergeCell ref="CC10:CD11"/>
    <mergeCell ref="CF10:CG11"/>
    <mergeCell ref="CI10:CJ11"/>
    <mergeCell ref="DP10:DQ11"/>
    <mergeCell ref="DS10:DT11"/>
    <mergeCell ref="DV10:DW11"/>
    <mergeCell ref="DY10:DZ11"/>
    <mergeCell ref="EB10:EC11"/>
    <mergeCell ref="EQ10:ER11"/>
    <mergeCell ref="ET10:EU11"/>
    <mergeCell ref="EW10:EX11"/>
    <mergeCell ref="EE10:EF11"/>
    <mergeCell ref="EH10:EI11"/>
    <mergeCell ref="EK10:EL11"/>
    <mergeCell ref="EN10:EO11"/>
  </mergeCells>
  <phoneticPr fontId="0" type="noConversion"/>
  <pageMargins left="0.55118110236220474" right="0.47244094488188981" top="0.98425196850393704" bottom="0.98425196850393704" header="0.51181102362204722" footer="0.51181102362204722"/>
  <pageSetup paperSize="8" scale="70" fitToWidth="2" orientation="landscape" r:id="rId1"/>
  <headerFooter alignWithMargins="0">
    <oddFooter>&amp;L&amp;1#&amp;"Arial"&amp;11&amp;K000000SW Internal Commercial</oddFooter>
  </headerFooter>
  <ignoredErrors>
    <ignoredError sqref="C2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G285"/>
  <sheetViews>
    <sheetView zoomScaleNormal="100" workbookViewId="0">
      <selection sqref="A1:XFD1048576"/>
    </sheetView>
  </sheetViews>
  <sheetFormatPr defaultColWidth="9.26953125" defaultRowHeight="12.5"/>
  <cols>
    <col min="1" max="1" width="13.54296875" style="121" customWidth="1"/>
    <col min="2" max="2" width="58.7265625" style="121" customWidth="1"/>
    <col min="3" max="3" width="9" style="122" customWidth="1"/>
    <col min="4" max="4" width="9.26953125" style="121" customWidth="1"/>
    <col min="5" max="5" width="1.7265625" style="121" customWidth="1"/>
    <col min="6" max="6" width="12.7265625" style="121" customWidth="1"/>
    <col min="7" max="7" width="6.7265625" style="121" customWidth="1"/>
    <col min="8" max="8" width="12.7265625" style="121" customWidth="1"/>
    <col min="9" max="9" width="6.7265625" style="121" customWidth="1"/>
    <col min="10" max="10" width="12.7265625" style="121" customWidth="1"/>
    <col min="11" max="11" width="6.7265625" style="121" customWidth="1"/>
    <col min="12" max="12" width="12.7265625" style="121" customWidth="1"/>
    <col min="13" max="13" width="6.7265625" style="121" customWidth="1"/>
    <col min="14" max="14" width="12.7265625" style="121" customWidth="1"/>
    <col min="15" max="15" width="6.7265625" style="121" customWidth="1"/>
    <col min="16" max="16" width="12.7265625" style="121" customWidth="1"/>
    <col min="17" max="17" width="6.7265625" style="121" customWidth="1"/>
    <col min="18" max="18" width="12.7265625" style="121" customWidth="1"/>
    <col min="19" max="19" width="6.7265625" style="121" customWidth="1"/>
    <col min="20" max="20" width="12.7265625" style="121" customWidth="1"/>
    <col min="21" max="21" width="6.7265625" style="121" customWidth="1"/>
    <col min="22" max="22" width="1.7265625" style="121" customWidth="1"/>
    <col min="23" max="23" width="13.7265625" style="121" customWidth="1"/>
    <col min="24" max="24" width="6.7265625" style="121" customWidth="1"/>
    <col min="25" max="26" width="9.54296875" style="121" customWidth="1"/>
    <col min="27" max="38" width="9.453125" style="121" customWidth="1"/>
    <col min="39" max="16384" width="9.26953125" style="121"/>
  </cols>
  <sheetData>
    <row r="1" spans="1:59" s="216" customFormat="1" ht="20">
      <c r="A1" s="219" t="s">
        <v>0</v>
      </c>
      <c r="B1" s="218"/>
      <c r="C1" s="220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</row>
    <row r="2" spans="1:59" s="216" customFormat="1" ht="20">
      <c r="A2" s="268"/>
      <c r="B2" s="282"/>
      <c r="C2" s="220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</row>
    <row r="3" spans="1:59" s="216" customFormat="1" ht="35" customHeight="1">
      <c r="A3" s="219" t="s">
        <v>638</v>
      </c>
      <c r="B3" s="218"/>
      <c r="C3" s="220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</row>
    <row r="4" spans="1:59" s="216" customFormat="1" ht="20">
      <c r="A4" s="219"/>
      <c r="B4" s="218"/>
      <c r="C4" s="220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</row>
    <row r="5" spans="1:59" s="123" customFormat="1" ht="16" customHeight="1" thickBot="1">
      <c r="A5" s="215"/>
      <c r="B5" s="214"/>
      <c r="C5" s="124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</row>
    <row r="6" spans="1:59" ht="20">
      <c r="A6" s="213" t="s">
        <v>2</v>
      </c>
      <c r="B6" s="922"/>
      <c r="C6" s="212"/>
      <c r="D6" s="123"/>
      <c r="E6" s="123"/>
      <c r="F6" s="123"/>
      <c r="G6" s="123"/>
      <c r="H6" s="123"/>
      <c r="I6" s="123"/>
      <c r="J6" s="123"/>
      <c r="L6" s="245"/>
      <c r="AQ6" s="123"/>
      <c r="AR6" s="123"/>
      <c r="AS6" s="123"/>
      <c r="AT6" s="123"/>
      <c r="AU6" s="123"/>
      <c r="AV6" s="123"/>
      <c r="AW6" s="123"/>
      <c r="AY6" s="123"/>
      <c r="AZ6" s="123"/>
      <c r="BA6" s="123"/>
      <c r="BB6" s="123"/>
      <c r="BC6" s="123"/>
      <c r="BD6" s="123"/>
      <c r="BE6" s="123"/>
      <c r="BF6" s="123"/>
      <c r="BG6" s="123"/>
    </row>
    <row r="7" spans="1:59" ht="20.5" thickBot="1">
      <c r="A7" s="209" t="s">
        <v>639</v>
      </c>
      <c r="B7" s="208"/>
      <c r="C7" s="921"/>
      <c r="D7" s="123"/>
      <c r="E7" s="123"/>
      <c r="F7" s="123"/>
      <c r="G7" s="123"/>
      <c r="H7" s="123"/>
      <c r="I7" s="123"/>
      <c r="J7" s="123"/>
      <c r="AQ7" s="123"/>
      <c r="AR7" s="123"/>
      <c r="AS7" s="123"/>
      <c r="AT7" s="123"/>
      <c r="AU7" s="123"/>
      <c r="AV7" s="123"/>
      <c r="AW7" s="123"/>
      <c r="AY7" s="123"/>
      <c r="AZ7" s="123"/>
      <c r="BA7" s="123"/>
      <c r="BB7" s="123"/>
      <c r="BC7" s="123"/>
      <c r="BD7" s="123"/>
      <c r="BE7" s="123"/>
      <c r="BF7" s="123"/>
      <c r="BG7" s="123"/>
    </row>
    <row r="8" spans="1:59">
      <c r="C8" s="124"/>
      <c r="D8" s="123"/>
      <c r="E8" s="123"/>
      <c r="F8" s="123"/>
      <c r="G8" s="123"/>
      <c r="H8" s="123"/>
      <c r="I8" s="123"/>
    </row>
    <row r="9" spans="1:59" ht="13" thickBot="1">
      <c r="F9" s="1271">
        <v>10</v>
      </c>
      <c r="G9" s="1272"/>
      <c r="H9" s="1271">
        <v>11</v>
      </c>
      <c r="I9" s="1272"/>
      <c r="J9" s="1291">
        <v>12</v>
      </c>
      <c r="K9" s="1272"/>
      <c r="L9" s="1271">
        <v>20</v>
      </c>
      <c r="M9" s="1272"/>
      <c r="N9" s="1271">
        <v>30</v>
      </c>
      <c r="O9" s="1272"/>
      <c r="P9" s="1271">
        <v>31</v>
      </c>
      <c r="Q9" s="1272"/>
      <c r="R9" s="1271">
        <v>32</v>
      </c>
      <c r="S9" s="1272"/>
      <c r="T9" s="1271">
        <v>50</v>
      </c>
      <c r="U9" s="1272"/>
      <c r="V9" s="122"/>
      <c r="W9" s="1271">
        <v>199</v>
      </c>
      <c r="X9" s="1272"/>
    </row>
    <row r="10" spans="1:59" s="123" customFormat="1" ht="15.5" customHeight="1">
      <c r="A10" s="205" t="s">
        <v>4</v>
      </c>
      <c r="B10" s="204" t="s">
        <v>5</v>
      </c>
      <c r="C10" s="203" t="s">
        <v>6</v>
      </c>
      <c r="D10" s="202" t="s">
        <v>7</v>
      </c>
      <c r="F10" s="1279" t="s">
        <v>640</v>
      </c>
      <c r="G10" s="1280"/>
      <c r="H10" s="1280"/>
      <c r="I10" s="1280"/>
      <c r="J10" s="1280"/>
      <c r="K10" s="1280"/>
      <c r="L10" s="1280"/>
      <c r="M10" s="1280"/>
      <c r="N10" s="1280"/>
      <c r="O10" s="1280"/>
      <c r="P10" s="1280"/>
      <c r="Q10" s="1280"/>
      <c r="R10" s="1280"/>
      <c r="S10" s="1280"/>
      <c r="T10" s="1280"/>
      <c r="U10" s="1281"/>
      <c r="V10" s="121"/>
      <c r="W10" s="1055" t="s">
        <v>21</v>
      </c>
      <c r="X10" s="1056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59" s="123" customFormat="1" ht="30.5" customHeight="1">
      <c r="A11" s="1153" t="s">
        <v>18</v>
      </c>
      <c r="B11" s="200"/>
      <c r="C11" s="199"/>
      <c r="D11" s="1154" t="s">
        <v>19</v>
      </c>
      <c r="F11" s="1277" t="s">
        <v>126</v>
      </c>
      <c r="G11" s="1278"/>
      <c r="H11" s="1284" t="s">
        <v>129</v>
      </c>
      <c r="I11" s="1285"/>
      <c r="J11" s="1286" t="s">
        <v>132</v>
      </c>
      <c r="K11" s="1287"/>
      <c r="L11" s="1282" t="s">
        <v>134</v>
      </c>
      <c r="M11" s="1283"/>
      <c r="N11" s="1282" t="s">
        <v>136</v>
      </c>
      <c r="O11" s="1283"/>
      <c r="P11" s="1282" t="s">
        <v>138</v>
      </c>
      <c r="Q11" s="1288"/>
      <c r="R11" s="1289" t="s">
        <v>140</v>
      </c>
      <c r="S11" s="1290"/>
      <c r="T11" s="1282" t="s">
        <v>641</v>
      </c>
      <c r="U11" s="1276"/>
      <c r="V11" s="1178"/>
      <c r="W11" s="1275" t="s">
        <v>17</v>
      </c>
      <c r="X11" s="1276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</row>
    <row r="12" spans="1:59" s="123" customFormat="1" ht="20.25" customHeight="1" thickBot="1">
      <c r="A12" s="197"/>
      <c r="B12" s="196"/>
      <c r="C12" s="195"/>
      <c r="D12" s="194"/>
      <c r="F12" s="192" t="s">
        <v>21</v>
      </c>
      <c r="G12" s="1048" t="s">
        <v>20</v>
      </c>
      <c r="H12" s="1049"/>
      <c r="I12" s="1050" t="s">
        <v>20</v>
      </c>
      <c r="J12" s="1051"/>
      <c r="K12" s="1048" t="s">
        <v>20</v>
      </c>
      <c r="L12" s="1052" t="s">
        <v>21</v>
      </c>
      <c r="M12" s="1048" t="s">
        <v>20</v>
      </c>
      <c r="N12" s="1053" t="s">
        <v>21</v>
      </c>
      <c r="O12" s="1048" t="s">
        <v>20</v>
      </c>
      <c r="P12" s="1054" t="s">
        <v>21</v>
      </c>
      <c r="Q12" s="1048" t="s">
        <v>20</v>
      </c>
      <c r="R12" s="1054" t="s">
        <v>21</v>
      </c>
      <c r="S12" s="1048" t="s">
        <v>20</v>
      </c>
      <c r="T12" s="1054" t="s">
        <v>21</v>
      </c>
      <c r="U12" s="761" t="s">
        <v>20</v>
      </c>
      <c r="V12" s="121"/>
      <c r="W12" s="192" t="s">
        <v>21</v>
      </c>
      <c r="X12" s="761" t="s">
        <v>20</v>
      </c>
      <c r="Y12" s="121"/>
      <c r="Z12" s="247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</row>
    <row r="13" spans="1:59" s="123" customFormat="1" ht="13" customHeight="1" thickBot="1">
      <c r="B13" s="191"/>
      <c r="C13" s="124"/>
      <c r="V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</row>
    <row r="14" spans="1:59" s="123" customFormat="1" ht="18.5" thickBot="1">
      <c r="A14" s="154"/>
      <c r="B14" s="153" t="s">
        <v>642</v>
      </c>
      <c r="C14" s="152" t="s">
        <v>21</v>
      </c>
      <c r="D14" s="764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59" s="123" customFormat="1">
      <c r="A15" s="134" t="s">
        <v>643</v>
      </c>
      <c r="B15" s="172" t="s">
        <v>644</v>
      </c>
      <c r="C15" s="243" t="s">
        <v>46</v>
      </c>
      <c r="D15" s="132" t="s">
        <v>25</v>
      </c>
      <c r="E15" s="123" t="s">
        <v>21</v>
      </c>
      <c r="F15" s="308">
        <v>0</v>
      </c>
      <c r="G15" s="473" t="s">
        <v>482</v>
      </c>
      <c r="H15" s="307">
        <v>235.904</v>
      </c>
      <c r="I15" s="473" t="s">
        <v>253</v>
      </c>
      <c r="J15" s="307">
        <v>1136.9059999999999</v>
      </c>
      <c r="K15" s="473" t="s">
        <v>253</v>
      </c>
      <c r="L15" s="308">
        <v>864.17</v>
      </c>
      <c r="M15" s="473" t="s">
        <v>253</v>
      </c>
      <c r="N15" s="308">
        <v>16.111000000000001</v>
      </c>
      <c r="O15" s="473" t="s">
        <v>253</v>
      </c>
      <c r="P15" s="307">
        <v>0</v>
      </c>
      <c r="Q15" s="473" t="s">
        <v>482</v>
      </c>
      <c r="R15" s="307">
        <v>238.93799999999999</v>
      </c>
      <c r="S15" s="473" t="s">
        <v>253</v>
      </c>
      <c r="T15" s="306">
        <v>0</v>
      </c>
      <c r="U15" s="473" t="s">
        <v>482</v>
      </c>
      <c r="V15" s="121"/>
      <c r="W15" s="240">
        <f>F15+L15+N15+T15+H15+J15+P15+R15</f>
        <v>2492.029</v>
      </c>
      <c r="X15" s="239" t="s">
        <v>253</v>
      </c>
      <c r="Y15" s="121"/>
      <c r="Z15" s="265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59" s="123" customFormat="1" ht="13" thickBot="1">
      <c r="A16" s="129" t="s">
        <v>645</v>
      </c>
      <c r="B16" s="242" t="s">
        <v>646</v>
      </c>
      <c r="C16" s="128" t="s">
        <v>127</v>
      </c>
      <c r="D16" s="127" t="s">
        <v>25</v>
      </c>
      <c r="F16" s="415">
        <v>0</v>
      </c>
      <c r="G16" s="468" t="s">
        <v>482</v>
      </c>
      <c r="H16" s="416">
        <v>2.2999999999999998</v>
      </c>
      <c r="I16" s="468" t="s">
        <v>130</v>
      </c>
      <c r="J16" s="416">
        <v>8.1</v>
      </c>
      <c r="K16" s="468" t="s">
        <v>130</v>
      </c>
      <c r="L16" s="415">
        <v>0</v>
      </c>
      <c r="M16" s="468" t="s">
        <v>482</v>
      </c>
      <c r="N16" s="415">
        <v>0.4</v>
      </c>
      <c r="O16" s="468" t="s">
        <v>130</v>
      </c>
      <c r="P16" s="416">
        <v>0</v>
      </c>
      <c r="Q16" s="468" t="s">
        <v>482</v>
      </c>
      <c r="R16" s="416">
        <v>2.8</v>
      </c>
      <c r="S16" s="468" t="s">
        <v>130</v>
      </c>
      <c r="T16" s="417">
        <v>0</v>
      </c>
      <c r="U16" s="414" t="s">
        <v>482</v>
      </c>
      <c r="V16" s="121"/>
      <c r="W16" s="233">
        <f>F16+L16+N16+T16+H16+J16+P16+R16</f>
        <v>13.599999999999998</v>
      </c>
      <c r="X16" s="232" t="s">
        <v>130</v>
      </c>
      <c r="Y16" s="121"/>
      <c r="Z16" s="264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s="123" customFormat="1" ht="13" thickBot="1">
      <c r="A17" s="173"/>
      <c r="C17" s="124"/>
      <c r="D17" s="124"/>
      <c r="V17" s="121"/>
      <c r="Y17" s="121"/>
      <c r="Z17" s="264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s="123" customFormat="1" ht="18.5" thickBot="1">
      <c r="A18" s="154"/>
      <c r="B18" s="153" t="s">
        <v>647</v>
      </c>
      <c r="C18" s="152" t="s">
        <v>21</v>
      </c>
      <c r="D18" s="768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264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s="123" customFormat="1">
      <c r="A19" s="228" t="s">
        <v>648</v>
      </c>
      <c r="B19" s="769" t="s">
        <v>649</v>
      </c>
      <c r="C19" s="241" t="s">
        <v>529</v>
      </c>
      <c r="D19" s="226" t="s">
        <v>25</v>
      </c>
      <c r="F19" s="474">
        <v>0</v>
      </c>
      <c r="G19" s="473" t="s">
        <v>167</v>
      </c>
      <c r="H19" s="475">
        <v>374.20299999999997</v>
      </c>
      <c r="I19" s="473" t="s">
        <v>48</v>
      </c>
      <c r="J19" s="475">
        <v>3028.5039999999999</v>
      </c>
      <c r="K19" s="473" t="s">
        <v>48</v>
      </c>
      <c r="L19" s="474">
        <v>0</v>
      </c>
      <c r="M19" s="473" t="s">
        <v>167</v>
      </c>
      <c r="N19" s="474">
        <v>143.506</v>
      </c>
      <c r="O19" s="473" t="s">
        <v>48</v>
      </c>
      <c r="P19" s="475">
        <v>0</v>
      </c>
      <c r="Q19" s="473" t="s">
        <v>167</v>
      </c>
      <c r="R19" s="475">
        <v>6118.56</v>
      </c>
      <c r="S19" s="473" t="s">
        <v>48</v>
      </c>
      <c r="T19" s="474">
        <v>0</v>
      </c>
      <c r="U19" s="473" t="s">
        <v>167</v>
      </c>
      <c r="V19" s="121"/>
      <c r="W19" s="240">
        <f>F19+L19+N19++T19+H19+J19+P19+R19</f>
        <v>9664.773000000001</v>
      </c>
      <c r="X19" s="239" t="s">
        <v>48</v>
      </c>
      <c r="Y19" s="121"/>
      <c r="Z19" s="264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s="123" customFormat="1">
      <c r="A20" s="238" t="s">
        <v>650</v>
      </c>
      <c r="B20" s="770" t="s">
        <v>651</v>
      </c>
      <c r="C20" s="237" t="s">
        <v>529</v>
      </c>
      <c r="D20" s="236" t="s">
        <v>25</v>
      </c>
      <c r="F20" s="471">
        <v>0</v>
      </c>
      <c r="G20" s="470" t="s">
        <v>167</v>
      </c>
      <c r="H20" s="472">
        <v>134.006</v>
      </c>
      <c r="I20" s="470" t="s">
        <v>48</v>
      </c>
      <c r="J20" s="472">
        <v>925.09900000000005</v>
      </c>
      <c r="K20" s="470" t="s">
        <v>48</v>
      </c>
      <c r="L20" s="471">
        <v>0</v>
      </c>
      <c r="M20" s="470" t="s">
        <v>167</v>
      </c>
      <c r="N20" s="471">
        <v>484.61599999999999</v>
      </c>
      <c r="O20" s="470" t="s">
        <v>48</v>
      </c>
      <c r="P20" s="472">
        <v>0</v>
      </c>
      <c r="Q20" s="470" t="s">
        <v>167</v>
      </c>
      <c r="R20" s="472">
        <v>2190.7139999999999</v>
      </c>
      <c r="S20" s="470" t="s">
        <v>48</v>
      </c>
      <c r="T20" s="471">
        <v>0</v>
      </c>
      <c r="U20" s="470" t="s">
        <v>167</v>
      </c>
      <c r="V20" s="121"/>
      <c r="W20" s="235">
        <f>F20+L20+N20++T20+H20+J20+P20+R20</f>
        <v>3734.4349999999999</v>
      </c>
      <c r="X20" s="234" t="s">
        <v>48</v>
      </c>
      <c r="Y20" s="121"/>
      <c r="Z20" s="264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s="123" customFormat="1">
      <c r="A21" s="238" t="s">
        <v>652</v>
      </c>
      <c r="B21" s="770" t="s">
        <v>653</v>
      </c>
      <c r="C21" s="237" t="s">
        <v>529</v>
      </c>
      <c r="D21" s="236" t="s">
        <v>25</v>
      </c>
      <c r="F21" s="471">
        <v>0</v>
      </c>
      <c r="G21" s="470" t="s">
        <v>167</v>
      </c>
      <c r="H21" s="472">
        <v>159.589</v>
      </c>
      <c r="I21" s="470" t="s">
        <v>48</v>
      </c>
      <c r="J21" s="472">
        <v>472.41399999999999</v>
      </c>
      <c r="K21" s="470" t="s">
        <v>48</v>
      </c>
      <c r="L21" s="471">
        <v>0</v>
      </c>
      <c r="M21" s="470" t="s">
        <v>167</v>
      </c>
      <c r="N21" s="471">
        <v>47.533999999999999</v>
      </c>
      <c r="O21" s="470" t="s">
        <v>48</v>
      </c>
      <c r="P21" s="472">
        <v>0</v>
      </c>
      <c r="Q21" s="470" t="s">
        <v>167</v>
      </c>
      <c r="R21" s="472">
        <v>1595.181</v>
      </c>
      <c r="S21" s="470" t="s">
        <v>48</v>
      </c>
      <c r="T21" s="471">
        <v>0</v>
      </c>
      <c r="U21" s="470" t="s">
        <v>167</v>
      </c>
      <c r="V21" s="121"/>
      <c r="W21" s="235">
        <f>F21+L21+N21++T21+H21+J21+P21+R21</f>
        <v>2274.7179999999998</v>
      </c>
      <c r="X21" s="234" t="s">
        <v>48</v>
      </c>
      <c r="Y21" s="121"/>
      <c r="Z21" s="264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s="123" customFormat="1">
      <c r="A22" s="238" t="s">
        <v>654</v>
      </c>
      <c r="B22" s="770" t="s">
        <v>655</v>
      </c>
      <c r="C22" s="237" t="s">
        <v>529</v>
      </c>
      <c r="D22" s="236" t="s">
        <v>25</v>
      </c>
      <c r="F22" s="471">
        <v>0</v>
      </c>
      <c r="G22" s="470" t="s">
        <v>167</v>
      </c>
      <c r="H22" s="472">
        <v>4.4589999999999996</v>
      </c>
      <c r="I22" s="470" t="s">
        <v>48</v>
      </c>
      <c r="J22" s="472">
        <v>44.154000000000003</v>
      </c>
      <c r="K22" s="470" t="s">
        <v>48</v>
      </c>
      <c r="L22" s="471">
        <v>0</v>
      </c>
      <c r="M22" s="470" t="s">
        <v>167</v>
      </c>
      <c r="N22" s="471">
        <v>7.0490000000000004</v>
      </c>
      <c r="O22" s="470" t="s">
        <v>48</v>
      </c>
      <c r="P22" s="472">
        <v>0</v>
      </c>
      <c r="Q22" s="470" t="s">
        <v>167</v>
      </c>
      <c r="R22" s="472">
        <v>47.942</v>
      </c>
      <c r="S22" s="470" t="s">
        <v>48</v>
      </c>
      <c r="T22" s="471">
        <v>0</v>
      </c>
      <c r="U22" s="470" t="s">
        <v>167</v>
      </c>
      <c r="V22" s="121"/>
      <c r="W22" s="235">
        <f>F22+L22+N22+T22+H22+J22+P22+R22</f>
        <v>103.60400000000001</v>
      </c>
      <c r="X22" s="234" t="s">
        <v>48</v>
      </c>
      <c r="Y22" s="121"/>
      <c r="Z22" s="264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s="123" customFormat="1" ht="13" thickBot="1">
      <c r="A23" s="224" t="s">
        <v>656</v>
      </c>
      <c r="B23" s="771" t="s">
        <v>657</v>
      </c>
      <c r="C23" s="223" t="s">
        <v>529</v>
      </c>
      <c r="D23" s="222" t="s">
        <v>160</v>
      </c>
      <c r="F23" s="221">
        <f>SUM(F19:F20)</f>
        <v>0</v>
      </c>
      <c r="G23" s="125" t="s">
        <v>48</v>
      </c>
      <c r="H23" s="221">
        <f>SUM(H19:H20)</f>
        <v>508.20899999999995</v>
      </c>
      <c r="I23" s="125" t="s">
        <v>48</v>
      </c>
      <c r="J23" s="221">
        <f>SUM(J19:J20)</f>
        <v>3953.6030000000001</v>
      </c>
      <c r="K23" s="125" t="s">
        <v>48</v>
      </c>
      <c r="L23" s="221">
        <f>SUM(L19:L20)</f>
        <v>0</v>
      </c>
      <c r="M23" s="125" t="s">
        <v>48</v>
      </c>
      <c r="N23" s="221">
        <f>SUM(N19:N20)</f>
        <v>628.12199999999996</v>
      </c>
      <c r="O23" s="125" t="s">
        <v>48</v>
      </c>
      <c r="P23" s="221">
        <f>SUM(P19:P20)</f>
        <v>0</v>
      </c>
      <c r="Q23" s="125" t="s">
        <v>48</v>
      </c>
      <c r="R23" s="221">
        <f>SUM(R19:R20)</f>
        <v>8309.2740000000013</v>
      </c>
      <c r="S23" s="125" t="s">
        <v>48</v>
      </c>
      <c r="T23" s="221">
        <f>SUM(T19:T20)</f>
        <v>0</v>
      </c>
      <c r="U23" s="125" t="s">
        <v>48</v>
      </c>
      <c r="V23" s="121"/>
      <c r="W23" s="233">
        <f>SUM(W19:W20)</f>
        <v>13399.208000000001</v>
      </c>
      <c r="X23" s="232" t="s">
        <v>48</v>
      </c>
      <c r="Y23" s="121"/>
      <c r="Z23" s="264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s="123" customFormat="1" ht="13" thickBot="1">
      <c r="A24" s="231"/>
      <c r="B24" s="772"/>
      <c r="C24" s="231"/>
      <c r="D24" s="231"/>
      <c r="G24" s="121"/>
      <c r="H24" s="121"/>
      <c r="I24" s="121"/>
      <c r="J24" s="121"/>
      <c r="K24" s="121"/>
      <c r="L24" s="230"/>
      <c r="M24" s="121"/>
      <c r="N24" s="230"/>
      <c r="O24" s="121"/>
      <c r="P24" s="121"/>
      <c r="Q24" s="121"/>
      <c r="R24" s="121"/>
      <c r="S24" s="121"/>
      <c r="T24" s="230"/>
      <c r="U24" s="121"/>
      <c r="V24" s="121"/>
      <c r="W24" s="229"/>
      <c r="X24" s="121"/>
      <c r="Y24" s="121"/>
      <c r="Z24" s="264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s="123" customFormat="1">
      <c r="A25" s="228" t="s">
        <v>658</v>
      </c>
      <c r="B25" s="769" t="s">
        <v>659</v>
      </c>
      <c r="C25" s="227" t="s">
        <v>529</v>
      </c>
      <c r="D25" s="226" t="s">
        <v>25</v>
      </c>
      <c r="F25" s="474">
        <v>0</v>
      </c>
      <c r="G25" s="473" t="s">
        <v>167</v>
      </c>
      <c r="H25" s="475">
        <v>143.773</v>
      </c>
      <c r="I25" s="473" t="s">
        <v>48</v>
      </c>
      <c r="J25" s="475">
        <v>1006.8150000000001</v>
      </c>
      <c r="K25" s="473" t="s">
        <v>48</v>
      </c>
      <c r="L25" s="474">
        <v>0</v>
      </c>
      <c r="M25" s="473" t="s">
        <v>167</v>
      </c>
      <c r="N25" s="474">
        <v>130.33199999999999</v>
      </c>
      <c r="O25" s="473" t="s">
        <v>48</v>
      </c>
      <c r="P25" s="475">
        <v>0</v>
      </c>
      <c r="Q25" s="473" t="s">
        <v>167</v>
      </c>
      <c r="R25" s="475">
        <v>1888.2760000000001</v>
      </c>
      <c r="S25" s="473" t="s">
        <v>48</v>
      </c>
      <c r="T25" s="474">
        <v>0</v>
      </c>
      <c r="U25" s="473" t="s">
        <v>167</v>
      </c>
      <c r="V25" s="121"/>
      <c r="W25" s="225">
        <f>F25+L25+N25++T25+H25+J25+P25+R25</f>
        <v>3169.1959999999999</v>
      </c>
      <c r="X25" s="130" t="s">
        <v>48</v>
      </c>
      <c r="Y25" s="121"/>
      <c r="Z25" s="264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s="123" customFormat="1" ht="13" thickBot="1">
      <c r="A26" s="224" t="s">
        <v>660</v>
      </c>
      <c r="B26" s="771" t="s">
        <v>661</v>
      </c>
      <c r="C26" s="223" t="s">
        <v>529</v>
      </c>
      <c r="D26" s="222" t="s">
        <v>160</v>
      </c>
      <c r="F26" s="221">
        <f>+F23+F25</f>
        <v>0</v>
      </c>
      <c r="G26" s="125" t="s">
        <v>48</v>
      </c>
      <c r="H26" s="221">
        <f>+H23+H25</f>
        <v>651.98199999999997</v>
      </c>
      <c r="I26" s="125" t="s">
        <v>48</v>
      </c>
      <c r="J26" s="221">
        <f>+J23+J25</f>
        <v>4960.4179999999997</v>
      </c>
      <c r="K26" s="125" t="s">
        <v>48</v>
      </c>
      <c r="L26" s="221">
        <f>+L23+L25</f>
        <v>0</v>
      </c>
      <c r="M26" s="125" t="s">
        <v>48</v>
      </c>
      <c r="N26" s="221">
        <f>+N23+N25</f>
        <v>758.45399999999995</v>
      </c>
      <c r="O26" s="125" t="s">
        <v>48</v>
      </c>
      <c r="P26" s="221">
        <f>+P23+P25</f>
        <v>0</v>
      </c>
      <c r="Q26" s="125" t="s">
        <v>48</v>
      </c>
      <c r="R26" s="221">
        <f>+R23+R25</f>
        <v>10197.550000000001</v>
      </c>
      <c r="S26" s="125" t="s">
        <v>48</v>
      </c>
      <c r="T26" s="221">
        <f>+T23+T25</f>
        <v>0</v>
      </c>
      <c r="U26" s="125" t="s">
        <v>48</v>
      </c>
      <c r="V26" s="121"/>
      <c r="W26" s="221">
        <f>+W23+W25</f>
        <v>16568.404000000002</v>
      </c>
      <c r="X26" s="125" t="s">
        <v>48</v>
      </c>
      <c r="Y26" s="121"/>
      <c r="Z26" s="264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15" customHeight="1">
      <c r="A27" s="245"/>
      <c r="D27" s="122"/>
    </row>
    <row r="28" spans="1:40" s="123" customFormat="1" ht="13" thickBot="1">
      <c r="A28" s="41"/>
      <c r="B28" s="23"/>
      <c r="C28" s="23"/>
      <c r="D28" s="23"/>
      <c r="E28" s="23"/>
      <c r="F28" s="23"/>
      <c r="G28" s="2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</row>
    <row r="29" spans="1:40" s="123" customFormat="1">
      <c r="A29" s="269"/>
      <c r="B29" s="270"/>
      <c r="C29" s="271"/>
      <c r="D29" s="272"/>
      <c r="E29" s="23"/>
      <c r="F29" s="23"/>
      <c r="G29" s="23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40" s="123" customFormat="1">
      <c r="A30" s="518" t="s">
        <v>143</v>
      </c>
      <c r="B30" s="519"/>
      <c r="C30" s="520"/>
      <c r="D30" s="273"/>
      <c r="E30" s="23"/>
      <c r="F30" s="23"/>
      <c r="G30" s="23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40" s="123" customFormat="1">
      <c r="A31" s="274"/>
      <c r="B31" s="519"/>
      <c r="C31" s="275"/>
      <c r="D31" s="273"/>
      <c r="E31" s="23"/>
      <c r="F31" s="23"/>
      <c r="G31" s="23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</row>
    <row r="32" spans="1:40" s="123" customFormat="1">
      <c r="A32" s="518" t="s">
        <v>144</v>
      </c>
      <c r="B32" s="519"/>
      <c r="C32" s="520"/>
      <c r="D32" s="273"/>
      <c r="E32" s="23"/>
      <c r="F32" s="23"/>
      <c r="G32" s="23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</row>
    <row r="33" spans="1:21" s="123" customFormat="1">
      <c r="A33" s="274"/>
      <c r="B33" s="519"/>
      <c r="C33"/>
      <c r="D33" s="273"/>
      <c r="E33" s="23"/>
      <c r="F33" s="23"/>
      <c r="G33" s="23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</row>
    <row r="34" spans="1:21" s="123" customFormat="1">
      <c r="A34" s="518" t="s">
        <v>683</v>
      </c>
      <c r="B34" s="519"/>
      <c r="C34" s="520" t="s">
        <v>684</v>
      </c>
      <c r="D34" s="276"/>
      <c r="E34" s="23"/>
      <c r="F34" s="23"/>
      <c r="G34" s="23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</row>
    <row r="35" spans="1:21" ht="13" thickBot="1">
      <c r="A35" s="277"/>
      <c r="B35" s="278"/>
      <c r="C35" s="279"/>
      <c r="D35" s="280"/>
      <c r="E35" s="23"/>
      <c r="F35" s="23"/>
      <c r="G35" s="23"/>
    </row>
    <row r="36" spans="1:21">
      <c r="A36" s="41"/>
      <c r="B36" s="76"/>
      <c r="C36" s="25"/>
      <c r="D36" s="25"/>
      <c r="E36" s="23"/>
      <c r="F36" s="23"/>
      <c r="G36" s="23"/>
    </row>
    <row r="37" spans="1:21">
      <c r="A37" s="41"/>
      <c r="C37" s="25"/>
      <c r="D37" s="25"/>
      <c r="E37" s="23"/>
      <c r="F37" s="23"/>
      <c r="G37" s="23"/>
    </row>
    <row r="38" spans="1:21">
      <c r="A38" s="245"/>
    </row>
    <row r="39" spans="1:21">
      <c r="A39" s="245"/>
    </row>
    <row r="40" spans="1:21">
      <c r="A40" s="245"/>
    </row>
    <row r="41" spans="1:21">
      <c r="A41" s="245"/>
    </row>
    <row r="42" spans="1:21">
      <c r="A42" s="245"/>
    </row>
    <row r="43" spans="1:21">
      <c r="A43" s="245"/>
    </row>
    <row r="44" spans="1:21">
      <c r="A44" s="245"/>
    </row>
    <row r="45" spans="1:21">
      <c r="A45" s="245"/>
    </row>
    <row r="46" spans="1:21">
      <c r="A46" s="245"/>
    </row>
    <row r="47" spans="1:21">
      <c r="A47" s="245"/>
    </row>
    <row r="48" spans="1:21">
      <c r="A48" s="245"/>
    </row>
    <row r="49" spans="1:1">
      <c r="A49" s="245"/>
    </row>
    <row r="50" spans="1:1">
      <c r="A50" s="245"/>
    </row>
    <row r="51" spans="1:1">
      <c r="A51" s="245"/>
    </row>
    <row r="52" spans="1:1">
      <c r="A52" s="245"/>
    </row>
    <row r="53" spans="1:1">
      <c r="A53" s="245"/>
    </row>
    <row r="54" spans="1:1">
      <c r="A54" s="245"/>
    </row>
    <row r="55" spans="1:1">
      <c r="A55" s="245"/>
    </row>
    <row r="56" spans="1:1">
      <c r="A56" s="245"/>
    </row>
    <row r="57" spans="1:1">
      <c r="A57" s="245"/>
    </row>
    <row r="58" spans="1:1">
      <c r="A58" s="245"/>
    </row>
    <row r="59" spans="1:1">
      <c r="A59" s="245"/>
    </row>
    <row r="60" spans="1:1">
      <c r="A60" s="245"/>
    </row>
    <row r="61" spans="1:1">
      <c r="A61" s="245"/>
    </row>
    <row r="62" spans="1:1">
      <c r="A62" s="245"/>
    </row>
    <row r="63" spans="1:1">
      <c r="A63" s="245"/>
    </row>
    <row r="64" spans="1:1">
      <c r="A64" s="245"/>
    </row>
    <row r="65" spans="1:1">
      <c r="A65" s="245"/>
    </row>
    <row r="66" spans="1:1">
      <c r="A66" s="245"/>
    </row>
    <row r="67" spans="1:1">
      <c r="A67" s="245"/>
    </row>
    <row r="68" spans="1:1">
      <c r="A68" s="245"/>
    </row>
    <row r="69" spans="1:1">
      <c r="A69" s="245"/>
    </row>
    <row r="70" spans="1:1">
      <c r="A70" s="245"/>
    </row>
    <row r="71" spans="1:1">
      <c r="A71" s="245"/>
    </row>
    <row r="72" spans="1:1">
      <c r="A72" s="245"/>
    </row>
    <row r="73" spans="1:1">
      <c r="A73" s="245"/>
    </row>
    <row r="74" spans="1:1">
      <c r="A74" s="245"/>
    </row>
    <row r="75" spans="1:1">
      <c r="A75" s="245"/>
    </row>
    <row r="76" spans="1:1">
      <c r="A76" s="245"/>
    </row>
    <row r="77" spans="1:1">
      <c r="A77" s="245"/>
    </row>
    <row r="78" spans="1:1">
      <c r="A78" s="245"/>
    </row>
    <row r="79" spans="1:1">
      <c r="A79" s="245"/>
    </row>
    <row r="80" spans="1:1">
      <c r="A80" s="245"/>
    </row>
    <row r="81" spans="1:1">
      <c r="A81" s="245"/>
    </row>
    <row r="82" spans="1:1">
      <c r="A82" s="245"/>
    </row>
    <row r="83" spans="1:1">
      <c r="A83" s="245"/>
    </row>
    <row r="84" spans="1:1">
      <c r="A84" s="245"/>
    </row>
    <row r="85" spans="1:1">
      <c r="A85" s="245"/>
    </row>
    <row r="86" spans="1:1">
      <c r="A86" s="245"/>
    </row>
    <row r="87" spans="1:1">
      <c r="A87" s="245"/>
    </row>
    <row r="88" spans="1:1">
      <c r="A88" s="245"/>
    </row>
    <row r="89" spans="1:1">
      <c r="A89" s="245"/>
    </row>
    <row r="90" spans="1:1">
      <c r="A90" s="245"/>
    </row>
    <row r="91" spans="1:1">
      <c r="A91" s="245"/>
    </row>
    <row r="92" spans="1:1">
      <c r="A92" s="245"/>
    </row>
    <row r="93" spans="1:1">
      <c r="A93" s="245"/>
    </row>
    <row r="94" spans="1:1">
      <c r="A94" s="245"/>
    </row>
    <row r="95" spans="1:1">
      <c r="A95" s="245"/>
    </row>
    <row r="96" spans="1:1">
      <c r="A96" s="245"/>
    </row>
    <row r="97" spans="1:1">
      <c r="A97" s="245"/>
    </row>
    <row r="98" spans="1:1">
      <c r="A98" s="245"/>
    </row>
    <row r="99" spans="1:1">
      <c r="A99" s="245"/>
    </row>
    <row r="100" spans="1:1">
      <c r="A100" s="245"/>
    </row>
    <row r="101" spans="1:1">
      <c r="A101" s="245"/>
    </row>
    <row r="102" spans="1:1">
      <c r="A102" s="245"/>
    </row>
    <row r="103" spans="1:1">
      <c r="A103" s="245"/>
    </row>
    <row r="104" spans="1:1">
      <c r="A104" s="245"/>
    </row>
    <row r="105" spans="1:1">
      <c r="A105" s="245"/>
    </row>
    <row r="106" spans="1:1">
      <c r="A106" s="245"/>
    </row>
    <row r="107" spans="1:1">
      <c r="A107" s="245"/>
    </row>
    <row r="108" spans="1:1">
      <c r="A108" s="245"/>
    </row>
    <row r="109" spans="1:1">
      <c r="A109" s="245"/>
    </row>
    <row r="110" spans="1:1">
      <c r="A110" s="245"/>
    </row>
    <row r="111" spans="1:1">
      <c r="A111" s="245"/>
    </row>
    <row r="112" spans="1:1">
      <c r="A112" s="245"/>
    </row>
    <row r="113" spans="1:1">
      <c r="A113" s="245"/>
    </row>
    <row r="114" spans="1:1">
      <c r="A114" s="245"/>
    </row>
    <row r="115" spans="1:1">
      <c r="A115" s="245"/>
    </row>
    <row r="116" spans="1:1">
      <c r="A116" s="245"/>
    </row>
    <row r="117" spans="1:1">
      <c r="A117" s="245"/>
    </row>
    <row r="118" spans="1:1">
      <c r="A118" s="245"/>
    </row>
    <row r="119" spans="1:1">
      <c r="A119" s="245"/>
    </row>
    <row r="120" spans="1:1">
      <c r="A120" s="245"/>
    </row>
    <row r="121" spans="1:1">
      <c r="A121" s="245"/>
    </row>
    <row r="122" spans="1:1">
      <c r="A122" s="245"/>
    </row>
    <row r="123" spans="1:1">
      <c r="A123" s="245"/>
    </row>
    <row r="124" spans="1:1">
      <c r="A124" s="245"/>
    </row>
    <row r="125" spans="1:1">
      <c r="A125" s="245"/>
    </row>
    <row r="126" spans="1:1">
      <c r="A126" s="245"/>
    </row>
    <row r="127" spans="1:1">
      <c r="A127" s="245"/>
    </row>
    <row r="128" spans="1:1">
      <c r="A128" s="245"/>
    </row>
    <row r="129" spans="1:1">
      <c r="A129" s="245"/>
    </row>
    <row r="130" spans="1:1">
      <c r="A130" s="245"/>
    </row>
    <row r="131" spans="1:1">
      <c r="A131" s="245"/>
    </row>
    <row r="132" spans="1:1">
      <c r="A132" s="245"/>
    </row>
    <row r="133" spans="1:1">
      <c r="A133" s="245"/>
    </row>
    <row r="134" spans="1:1">
      <c r="A134" s="245"/>
    </row>
    <row r="135" spans="1:1">
      <c r="A135" s="245"/>
    </row>
    <row r="136" spans="1:1">
      <c r="A136" s="245"/>
    </row>
    <row r="137" spans="1:1">
      <c r="A137" s="245"/>
    </row>
    <row r="138" spans="1:1">
      <c r="A138" s="245"/>
    </row>
    <row r="139" spans="1:1">
      <c r="A139" s="245"/>
    </row>
    <row r="140" spans="1:1">
      <c r="A140" s="245"/>
    </row>
    <row r="141" spans="1:1">
      <c r="A141" s="245"/>
    </row>
    <row r="142" spans="1:1">
      <c r="A142" s="245"/>
    </row>
    <row r="143" spans="1:1">
      <c r="A143" s="245"/>
    </row>
    <row r="144" spans="1:1">
      <c r="A144" s="245"/>
    </row>
    <row r="145" spans="1:1">
      <c r="A145" s="245"/>
    </row>
    <row r="146" spans="1:1">
      <c r="A146" s="245"/>
    </row>
    <row r="147" spans="1:1">
      <c r="A147" s="245"/>
    </row>
    <row r="148" spans="1:1">
      <c r="A148" s="245"/>
    </row>
    <row r="149" spans="1:1">
      <c r="A149" s="245"/>
    </row>
    <row r="150" spans="1:1">
      <c r="A150" s="245"/>
    </row>
    <row r="151" spans="1:1">
      <c r="A151" s="245"/>
    </row>
    <row r="152" spans="1:1">
      <c r="A152" s="245"/>
    </row>
    <row r="153" spans="1:1">
      <c r="A153" s="245"/>
    </row>
    <row r="154" spans="1:1">
      <c r="A154" s="245"/>
    </row>
    <row r="155" spans="1:1">
      <c r="A155" s="245"/>
    </row>
    <row r="156" spans="1:1">
      <c r="A156" s="245"/>
    </row>
    <row r="157" spans="1:1">
      <c r="A157" s="245"/>
    </row>
    <row r="158" spans="1:1">
      <c r="A158" s="245"/>
    </row>
    <row r="159" spans="1:1">
      <c r="A159" s="245"/>
    </row>
    <row r="160" spans="1:1">
      <c r="A160" s="245"/>
    </row>
    <row r="161" spans="1:1">
      <c r="A161" s="245"/>
    </row>
    <row r="162" spans="1:1">
      <c r="A162" s="245"/>
    </row>
    <row r="163" spans="1:1">
      <c r="A163" s="245"/>
    </row>
    <row r="164" spans="1:1">
      <c r="A164" s="245"/>
    </row>
    <row r="165" spans="1:1">
      <c r="A165" s="245"/>
    </row>
    <row r="166" spans="1:1">
      <c r="A166" s="245"/>
    </row>
    <row r="167" spans="1:1">
      <c r="A167" s="245"/>
    </row>
    <row r="168" spans="1:1">
      <c r="A168" s="245"/>
    </row>
    <row r="169" spans="1:1">
      <c r="A169" s="245"/>
    </row>
    <row r="170" spans="1:1">
      <c r="A170" s="245"/>
    </row>
    <row r="171" spans="1:1">
      <c r="A171" s="245"/>
    </row>
    <row r="172" spans="1:1">
      <c r="A172" s="245"/>
    </row>
    <row r="173" spans="1:1">
      <c r="A173" s="245"/>
    </row>
    <row r="174" spans="1:1">
      <c r="A174" s="245"/>
    </row>
    <row r="175" spans="1:1">
      <c r="A175" s="245"/>
    </row>
    <row r="176" spans="1:1">
      <c r="A176" s="245"/>
    </row>
    <row r="177" spans="1:1">
      <c r="A177" s="245"/>
    </row>
    <row r="178" spans="1:1">
      <c r="A178" s="245"/>
    </row>
    <row r="179" spans="1:1">
      <c r="A179" s="245"/>
    </row>
    <row r="180" spans="1:1">
      <c r="A180" s="245"/>
    </row>
    <row r="181" spans="1:1">
      <c r="A181" s="245"/>
    </row>
    <row r="182" spans="1:1">
      <c r="A182" s="245"/>
    </row>
    <row r="183" spans="1:1">
      <c r="A183" s="245"/>
    </row>
    <row r="184" spans="1:1">
      <c r="A184" s="245"/>
    </row>
    <row r="185" spans="1:1">
      <c r="A185" s="245"/>
    </row>
    <row r="186" spans="1:1">
      <c r="A186" s="245"/>
    </row>
    <row r="187" spans="1:1">
      <c r="A187" s="245"/>
    </row>
    <row r="188" spans="1:1">
      <c r="A188" s="245"/>
    </row>
    <row r="189" spans="1:1">
      <c r="A189" s="245"/>
    </row>
    <row r="190" spans="1:1">
      <c r="A190" s="245"/>
    </row>
    <row r="191" spans="1:1">
      <c r="A191" s="245"/>
    </row>
    <row r="192" spans="1:1">
      <c r="A192" s="245"/>
    </row>
    <row r="193" spans="1:1">
      <c r="A193" s="245"/>
    </row>
    <row r="194" spans="1:1">
      <c r="A194" s="245"/>
    </row>
    <row r="195" spans="1:1">
      <c r="A195" s="245"/>
    </row>
    <row r="196" spans="1:1">
      <c r="A196" s="245"/>
    </row>
    <row r="197" spans="1:1">
      <c r="A197" s="245"/>
    </row>
    <row r="198" spans="1:1">
      <c r="A198" s="245"/>
    </row>
    <row r="199" spans="1:1">
      <c r="A199" s="245"/>
    </row>
    <row r="200" spans="1:1">
      <c r="A200" s="245"/>
    </row>
    <row r="201" spans="1:1">
      <c r="A201" s="245"/>
    </row>
    <row r="202" spans="1:1">
      <c r="A202" s="245"/>
    </row>
    <row r="203" spans="1:1">
      <c r="A203" s="245"/>
    </row>
    <row r="204" spans="1:1">
      <c r="A204" s="245"/>
    </row>
    <row r="205" spans="1:1">
      <c r="A205" s="245"/>
    </row>
    <row r="206" spans="1:1">
      <c r="A206" s="245"/>
    </row>
    <row r="207" spans="1:1">
      <c r="A207" s="245"/>
    </row>
    <row r="208" spans="1:1">
      <c r="A208" s="245"/>
    </row>
    <row r="209" spans="1:1">
      <c r="A209" s="245"/>
    </row>
    <row r="210" spans="1:1">
      <c r="A210" s="245"/>
    </row>
    <row r="211" spans="1:1">
      <c r="A211" s="245"/>
    </row>
    <row r="212" spans="1:1">
      <c r="A212" s="245"/>
    </row>
    <row r="213" spans="1:1">
      <c r="A213" s="245"/>
    </row>
    <row r="214" spans="1:1">
      <c r="A214" s="245"/>
    </row>
    <row r="215" spans="1:1">
      <c r="A215" s="245"/>
    </row>
    <row r="216" spans="1:1">
      <c r="A216" s="245"/>
    </row>
    <row r="217" spans="1:1">
      <c r="A217" s="245"/>
    </row>
    <row r="218" spans="1:1">
      <c r="A218" s="245"/>
    </row>
    <row r="219" spans="1:1">
      <c r="A219" s="245"/>
    </row>
    <row r="220" spans="1:1">
      <c r="A220" s="245"/>
    </row>
    <row r="221" spans="1:1">
      <c r="A221" s="245"/>
    </row>
    <row r="222" spans="1:1">
      <c r="A222" s="245"/>
    </row>
    <row r="223" spans="1:1">
      <c r="A223" s="245"/>
    </row>
    <row r="224" spans="1:1">
      <c r="A224" s="245"/>
    </row>
    <row r="225" spans="1:1">
      <c r="A225" s="245"/>
    </row>
    <row r="226" spans="1:1">
      <c r="A226" s="245"/>
    </row>
    <row r="227" spans="1:1">
      <c r="A227" s="245"/>
    </row>
    <row r="228" spans="1:1">
      <c r="A228" s="245"/>
    </row>
    <row r="229" spans="1:1">
      <c r="A229" s="245"/>
    </row>
    <row r="230" spans="1:1">
      <c r="A230" s="245"/>
    </row>
    <row r="231" spans="1:1">
      <c r="A231" s="245"/>
    </row>
    <row r="232" spans="1:1">
      <c r="A232" s="245"/>
    </row>
    <row r="233" spans="1:1">
      <c r="A233" s="245"/>
    </row>
    <row r="234" spans="1:1">
      <c r="A234" s="245"/>
    </row>
    <row r="235" spans="1:1">
      <c r="A235" s="245"/>
    </row>
    <row r="236" spans="1:1">
      <c r="A236" s="245"/>
    </row>
    <row r="237" spans="1:1">
      <c r="A237" s="245"/>
    </row>
    <row r="238" spans="1:1">
      <c r="A238" s="245"/>
    </row>
    <row r="239" spans="1:1">
      <c r="A239" s="245"/>
    </row>
    <row r="240" spans="1:1">
      <c r="A240" s="245"/>
    </row>
    <row r="241" spans="1:1">
      <c r="A241" s="245"/>
    </row>
    <row r="242" spans="1:1">
      <c r="A242" s="245"/>
    </row>
    <row r="243" spans="1:1">
      <c r="A243" s="245"/>
    </row>
    <row r="244" spans="1:1">
      <c r="A244" s="245"/>
    </row>
    <row r="245" spans="1:1">
      <c r="A245" s="245"/>
    </row>
    <row r="246" spans="1:1">
      <c r="A246" s="245"/>
    </row>
    <row r="247" spans="1:1">
      <c r="A247" s="245"/>
    </row>
    <row r="248" spans="1:1">
      <c r="A248" s="245"/>
    </row>
    <row r="249" spans="1:1">
      <c r="A249" s="245"/>
    </row>
    <row r="250" spans="1:1">
      <c r="A250" s="245"/>
    </row>
    <row r="251" spans="1:1">
      <c r="A251" s="245"/>
    </row>
    <row r="252" spans="1:1">
      <c r="A252" s="245"/>
    </row>
    <row r="253" spans="1:1">
      <c r="A253" s="245"/>
    </row>
    <row r="254" spans="1:1">
      <c r="A254" s="245"/>
    </row>
    <row r="255" spans="1:1">
      <c r="A255" s="245"/>
    </row>
    <row r="256" spans="1:1">
      <c r="A256" s="245"/>
    </row>
    <row r="257" spans="1:1">
      <c r="A257" s="245"/>
    </row>
    <row r="258" spans="1:1">
      <c r="A258" s="245"/>
    </row>
    <row r="259" spans="1:1">
      <c r="A259" s="245"/>
    </row>
    <row r="260" spans="1:1">
      <c r="A260" s="245"/>
    </row>
    <row r="261" spans="1:1">
      <c r="A261" s="245"/>
    </row>
    <row r="262" spans="1:1">
      <c r="A262" s="245"/>
    </row>
    <row r="263" spans="1:1">
      <c r="A263" s="245"/>
    </row>
    <row r="264" spans="1:1">
      <c r="A264" s="245"/>
    </row>
    <row r="265" spans="1:1">
      <c r="A265" s="245"/>
    </row>
    <row r="266" spans="1:1">
      <c r="A266" s="245"/>
    </row>
    <row r="267" spans="1:1">
      <c r="A267" s="245"/>
    </row>
    <row r="268" spans="1:1">
      <c r="A268" s="245"/>
    </row>
    <row r="269" spans="1:1">
      <c r="A269" s="245"/>
    </row>
    <row r="270" spans="1:1">
      <c r="A270" s="245"/>
    </row>
    <row r="271" spans="1:1">
      <c r="A271" s="245"/>
    </row>
    <row r="272" spans="1:1">
      <c r="A272" s="245"/>
    </row>
    <row r="273" spans="1:1">
      <c r="A273" s="245"/>
    </row>
    <row r="274" spans="1:1">
      <c r="A274" s="245"/>
    </row>
    <row r="275" spans="1:1">
      <c r="A275" s="245"/>
    </row>
    <row r="276" spans="1:1">
      <c r="A276" s="245"/>
    </row>
    <row r="277" spans="1:1">
      <c r="A277" s="245"/>
    </row>
    <row r="278" spans="1:1">
      <c r="A278" s="245"/>
    </row>
    <row r="279" spans="1:1">
      <c r="A279" s="245"/>
    </row>
    <row r="280" spans="1:1">
      <c r="A280" s="245"/>
    </row>
    <row r="281" spans="1:1">
      <c r="A281" s="245"/>
    </row>
    <row r="282" spans="1:1">
      <c r="A282" s="245"/>
    </row>
    <row r="283" spans="1:1">
      <c r="A283" s="245"/>
    </row>
    <row r="284" spans="1:1">
      <c r="A284" s="245"/>
    </row>
    <row r="285" spans="1:1">
      <c r="A285" s="245"/>
    </row>
  </sheetData>
  <mergeCells count="19">
    <mergeCell ref="W9:X9"/>
    <mergeCell ref="F9:G9"/>
    <mergeCell ref="L9:M9"/>
    <mergeCell ref="N9:O9"/>
    <mergeCell ref="H9:I9"/>
    <mergeCell ref="J9:K9"/>
    <mergeCell ref="P9:Q9"/>
    <mergeCell ref="R9:S9"/>
    <mergeCell ref="T9:U9"/>
    <mergeCell ref="W11:X11"/>
    <mergeCell ref="F11:G11"/>
    <mergeCell ref="F10:U10"/>
    <mergeCell ref="N11:O11"/>
    <mergeCell ref="L11:M11"/>
    <mergeCell ref="T11:U11"/>
    <mergeCell ref="H11:I11"/>
    <mergeCell ref="J11:K11"/>
    <mergeCell ref="P11:Q11"/>
    <mergeCell ref="R11:S1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7" orientation="landscape" r:id="rId1"/>
  <headerFooter alignWithMargins="0">
    <oddFooter>&amp;L&amp;1#&amp;"Arial"&amp;11&amp;K000000SW Internal Commercial</oddFooter>
  </headerFooter>
  <ignoredErrors>
    <ignoredError sqref="C15 C19:C23 C25:C2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40B2-E503-42EC-959D-2723C2C73739}">
  <sheetPr>
    <pageSetUpPr fitToPage="1"/>
  </sheetPr>
  <dimension ref="A1:M34"/>
  <sheetViews>
    <sheetView zoomScaleNormal="100" workbookViewId="0">
      <selection sqref="A1:XFD1048576"/>
    </sheetView>
  </sheetViews>
  <sheetFormatPr defaultColWidth="9.1796875" defaultRowHeight="12.5"/>
  <cols>
    <col min="1" max="1" width="12.453125" style="954" customWidth="1"/>
    <col min="2" max="2" width="60.1796875" style="954" customWidth="1"/>
    <col min="3" max="3" width="8.54296875" style="954" customWidth="1"/>
    <col min="4" max="4" width="7.7265625" style="954" customWidth="1"/>
    <col min="5" max="5" width="8.1796875" style="954" customWidth="1"/>
    <col min="6" max="6" width="17.453125" style="954" customWidth="1"/>
    <col min="7" max="7" width="6" style="954" customWidth="1"/>
    <col min="8" max="8" width="9" style="954" customWidth="1"/>
    <col min="9" max="13" width="9" customWidth="1"/>
    <col min="14" max="14" width="9" style="954" customWidth="1"/>
    <col min="15" max="254" width="9.1796875" style="954"/>
    <col min="255" max="255" width="7.26953125" style="954" customWidth="1"/>
    <col min="256" max="256" width="34.81640625" style="954" customWidth="1"/>
    <col min="257" max="257" width="9" style="954" customWidth="1"/>
    <col min="258" max="258" width="12.54296875" style="954" customWidth="1"/>
    <col min="259" max="259" width="6.26953125" style="954" customWidth="1"/>
    <col min="260" max="260" width="6.453125" style="954" customWidth="1"/>
    <col min="261" max="261" width="8.1796875" style="954" customWidth="1"/>
    <col min="262" max="262" width="17.7265625" style="954" customWidth="1"/>
    <col min="263" max="263" width="6" style="954" customWidth="1"/>
    <col min="264" max="264" width="6.26953125" style="954" customWidth="1"/>
    <col min="265" max="265" width="17.7265625" style="954" customWidth="1"/>
    <col min="266" max="266" width="6.1796875" style="954" customWidth="1"/>
    <col min="267" max="267" width="2" style="954" customWidth="1"/>
    <col min="268" max="268" width="1.81640625" style="954" customWidth="1"/>
    <col min="269" max="269" width="13" style="954" customWidth="1"/>
    <col min="270" max="510" width="9.1796875" style="954"/>
    <col min="511" max="511" width="7.26953125" style="954" customWidth="1"/>
    <col min="512" max="512" width="34.81640625" style="954" customWidth="1"/>
    <col min="513" max="513" width="9" style="954" customWidth="1"/>
    <col min="514" max="514" width="12.54296875" style="954" customWidth="1"/>
    <col min="515" max="515" width="6.26953125" style="954" customWidth="1"/>
    <col min="516" max="516" width="6.453125" style="954" customWidth="1"/>
    <col min="517" max="517" width="8.1796875" style="954" customWidth="1"/>
    <col min="518" max="518" width="17.7265625" style="954" customWidth="1"/>
    <col min="519" max="519" width="6" style="954" customWidth="1"/>
    <col min="520" max="520" width="6.26953125" style="954" customWidth="1"/>
    <col min="521" max="521" width="17.7265625" style="954" customWidth="1"/>
    <col min="522" max="522" width="6.1796875" style="954" customWidth="1"/>
    <col min="523" max="523" width="2" style="954" customWidth="1"/>
    <col min="524" max="524" width="1.81640625" style="954" customWidth="1"/>
    <col min="525" max="525" width="13" style="954" customWidth="1"/>
    <col min="526" max="766" width="9.1796875" style="954"/>
    <col min="767" max="767" width="7.26953125" style="954" customWidth="1"/>
    <col min="768" max="768" width="34.81640625" style="954" customWidth="1"/>
    <col min="769" max="769" width="9" style="954" customWidth="1"/>
    <col min="770" max="770" width="12.54296875" style="954" customWidth="1"/>
    <col min="771" max="771" width="6.26953125" style="954" customWidth="1"/>
    <col min="772" max="772" width="6.453125" style="954" customWidth="1"/>
    <col min="773" max="773" width="8.1796875" style="954" customWidth="1"/>
    <col min="774" max="774" width="17.7265625" style="954" customWidth="1"/>
    <col min="775" max="775" width="6" style="954" customWidth="1"/>
    <col min="776" max="776" width="6.26953125" style="954" customWidth="1"/>
    <col min="777" max="777" width="17.7265625" style="954" customWidth="1"/>
    <col min="778" max="778" width="6.1796875" style="954" customWidth="1"/>
    <col min="779" max="779" width="2" style="954" customWidth="1"/>
    <col min="780" max="780" width="1.81640625" style="954" customWidth="1"/>
    <col min="781" max="781" width="13" style="954" customWidth="1"/>
    <col min="782" max="1022" width="9.1796875" style="954"/>
    <col min="1023" max="1023" width="7.26953125" style="954" customWidth="1"/>
    <col min="1024" max="1024" width="34.81640625" style="954" customWidth="1"/>
    <col min="1025" max="1025" width="9" style="954" customWidth="1"/>
    <col min="1026" max="1026" width="12.54296875" style="954" customWidth="1"/>
    <col min="1027" max="1027" width="6.26953125" style="954" customWidth="1"/>
    <col min="1028" max="1028" width="6.453125" style="954" customWidth="1"/>
    <col min="1029" max="1029" width="8.1796875" style="954" customWidth="1"/>
    <col min="1030" max="1030" width="17.7265625" style="954" customWidth="1"/>
    <col min="1031" max="1031" width="6" style="954" customWidth="1"/>
    <col min="1032" max="1032" width="6.26953125" style="954" customWidth="1"/>
    <col min="1033" max="1033" width="17.7265625" style="954" customWidth="1"/>
    <col min="1034" max="1034" width="6.1796875" style="954" customWidth="1"/>
    <col min="1035" max="1035" width="2" style="954" customWidth="1"/>
    <col min="1036" max="1036" width="1.81640625" style="954" customWidth="1"/>
    <col min="1037" max="1037" width="13" style="954" customWidth="1"/>
    <col min="1038" max="1278" width="9.1796875" style="954"/>
    <col min="1279" max="1279" width="7.26953125" style="954" customWidth="1"/>
    <col min="1280" max="1280" width="34.81640625" style="954" customWidth="1"/>
    <col min="1281" max="1281" width="9" style="954" customWidth="1"/>
    <col min="1282" max="1282" width="12.54296875" style="954" customWidth="1"/>
    <col min="1283" max="1283" width="6.26953125" style="954" customWidth="1"/>
    <col min="1284" max="1284" width="6.453125" style="954" customWidth="1"/>
    <col min="1285" max="1285" width="8.1796875" style="954" customWidth="1"/>
    <col min="1286" max="1286" width="17.7265625" style="954" customWidth="1"/>
    <col min="1287" max="1287" width="6" style="954" customWidth="1"/>
    <col min="1288" max="1288" width="6.26953125" style="954" customWidth="1"/>
    <col min="1289" max="1289" width="17.7265625" style="954" customWidth="1"/>
    <col min="1290" max="1290" width="6.1796875" style="954" customWidth="1"/>
    <col min="1291" max="1291" width="2" style="954" customWidth="1"/>
    <col min="1292" max="1292" width="1.81640625" style="954" customWidth="1"/>
    <col min="1293" max="1293" width="13" style="954" customWidth="1"/>
    <col min="1294" max="1534" width="9.1796875" style="954"/>
    <col min="1535" max="1535" width="7.26953125" style="954" customWidth="1"/>
    <col min="1536" max="1536" width="34.81640625" style="954" customWidth="1"/>
    <col min="1537" max="1537" width="9" style="954" customWidth="1"/>
    <col min="1538" max="1538" width="12.54296875" style="954" customWidth="1"/>
    <col min="1539" max="1539" width="6.26953125" style="954" customWidth="1"/>
    <col min="1540" max="1540" width="6.453125" style="954" customWidth="1"/>
    <col min="1541" max="1541" width="8.1796875" style="954" customWidth="1"/>
    <col min="1542" max="1542" width="17.7265625" style="954" customWidth="1"/>
    <col min="1543" max="1543" width="6" style="954" customWidth="1"/>
    <col min="1544" max="1544" width="6.26953125" style="954" customWidth="1"/>
    <col min="1545" max="1545" width="17.7265625" style="954" customWidth="1"/>
    <col min="1546" max="1546" width="6.1796875" style="954" customWidth="1"/>
    <col min="1547" max="1547" width="2" style="954" customWidth="1"/>
    <col min="1548" max="1548" width="1.81640625" style="954" customWidth="1"/>
    <col min="1549" max="1549" width="13" style="954" customWidth="1"/>
    <col min="1550" max="1790" width="9.1796875" style="954"/>
    <col min="1791" max="1791" width="7.26953125" style="954" customWidth="1"/>
    <col min="1792" max="1792" width="34.81640625" style="954" customWidth="1"/>
    <col min="1793" max="1793" width="9" style="954" customWidth="1"/>
    <col min="1794" max="1794" width="12.54296875" style="954" customWidth="1"/>
    <col min="1795" max="1795" width="6.26953125" style="954" customWidth="1"/>
    <col min="1796" max="1796" width="6.453125" style="954" customWidth="1"/>
    <col min="1797" max="1797" width="8.1796875" style="954" customWidth="1"/>
    <col min="1798" max="1798" width="17.7265625" style="954" customWidth="1"/>
    <col min="1799" max="1799" width="6" style="954" customWidth="1"/>
    <col min="1800" max="1800" width="6.26953125" style="954" customWidth="1"/>
    <col min="1801" max="1801" width="17.7265625" style="954" customWidth="1"/>
    <col min="1802" max="1802" width="6.1796875" style="954" customWidth="1"/>
    <col min="1803" max="1803" width="2" style="954" customWidth="1"/>
    <col min="1804" max="1804" width="1.81640625" style="954" customWidth="1"/>
    <col min="1805" max="1805" width="13" style="954" customWidth="1"/>
    <col min="1806" max="2046" width="9.1796875" style="954"/>
    <col min="2047" max="2047" width="7.26953125" style="954" customWidth="1"/>
    <col min="2048" max="2048" width="34.81640625" style="954" customWidth="1"/>
    <col min="2049" max="2049" width="9" style="954" customWidth="1"/>
    <col min="2050" max="2050" width="12.54296875" style="954" customWidth="1"/>
    <col min="2051" max="2051" width="6.26953125" style="954" customWidth="1"/>
    <col min="2052" max="2052" width="6.453125" style="954" customWidth="1"/>
    <col min="2053" max="2053" width="8.1796875" style="954" customWidth="1"/>
    <col min="2054" max="2054" width="17.7265625" style="954" customWidth="1"/>
    <col min="2055" max="2055" width="6" style="954" customWidth="1"/>
    <col min="2056" max="2056" width="6.26953125" style="954" customWidth="1"/>
    <col min="2057" max="2057" width="17.7265625" style="954" customWidth="1"/>
    <col min="2058" max="2058" width="6.1796875" style="954" customWidth="1"/>
    <col min="2059" max="2059" width="2" style="954" customWidth="1"/>
    <col min="2060" max="2060" width="1.81640625" style="954" customWidth="1"/>
    <col min="2061" max="2061" width="13" style="954" customWidth="1"/>
    <col min="2062" max="2302" width="9.1796875" style="954"/>
    <col min="2303" max="2303" width="7.26953125" style="954" customWidth="1"/>
    <col min="2304" max="2304" width="34.81640625" style="954" customWidth="1"/>
    <col min="2305" max="2305" width="9" style="954" customWidth="1"/>
    <col min="2306" max="2306" width="12.54296875" style="954" customWidth="1"/>
    <col min="2307" max="2307" width="6.26953125" style="954" customWidth="1"/>
    <col min="2308" max="2308" width="6.453125" style="954" customWidth="1"/>
    <col min="2309" max="2309" width="8.1796875" style="954" customWidth="1"/>
    <col min="2310" max="2310" width="17.7265625" style="954" customWidth="1"/>
    <col min="2311" max="2311" width="6" style="954" customWidth="1"/>
    <col min="2312" max="2312" width="6.26953125" style="954" customWidth="1"/>
    <col min="2313" max="2313" width="17.7265625" style="954" customWidth="1"/>
    <col min="2314" max="2314" width="6.1796875" style="954" customWidth="1"/>
    <col min="2315" max="2315" width="2" style="954" customWidth="1"/>
    <col min="2316" max="2316" width="1.81640625" style="954" customWidth="1"/>
    <col min="2317" max="2317" width="13" style="954" customWidth="1"/>
    <col min="2318" max="2558" width="9.1796875" style="954"/>
    <col min="2559" max="2559" width="7.26953125" style="954" customWidth="1"/>
    <col min="2560" max="2560" width="34.81640625" style="954" customWidth="1"/>
    <col min="2561" max="2561" width="9" style="954" customWidth="1"/>
    <col min="2562" max="2562" width="12.54296875" style="954" customWidth="1"/>
    <col min="2563" max="2563" width="6.26953125" style="954" customWidth="1"/>
    <col min="2564" max="2564" width="6.453125" style="954" customWidth="1"/>
    <col min="2565" max="2565" width="8.1796875" style="954" customWidth="1"/>
    <col min="2566" max="2566" width="17.7265625" style="954" customWidth="1"/>
    <col min="2567" max="2567" width="6" style="954" customWidth="1"/>
    <col min="2568" max="2568" width="6.26953125" style="954" customWidth="1"/>
    <col min="2569" max="2569" width="17.7265625" style="954" customWidth="1"/>
    <col min="2570" max="2570" width="6.1796875" style="954" customWidth="1"/>
    <col min="2571" max="2571" width="2" style="954" customWidth="1"/>
    <col min="2572" max="2572" width="1.81640625" style="954" customWidth="1"/>
    <col min="2573" max="2573" width="13" style="954" customWidth="1"/>
    <col min="2574" max="2814" width="9.1796875" style="954"/>
    <col min="2815" max="2815" width="7.26953125" style="954" customWidth="1"/>
    <col min="2816" max="2816" width="34.81640625" style="954" customWidth="1"/>
    <col min="2817" max="2817" width="9" style="954" customWidth="1"/>
    <col min="2818" max="2818" width="12.54296875" style="954" customWidth="1"/>
    <col min="2819" max="2819" width="6.26953125" style="954" customWidth="1"/>
    <col min="2820" max="2820" width="6.453125" style="954" customWidth="1"/>
    <col min="2821" max="2821" width="8.1796875" style="954" customWidth="1"/>
    <col min="2822" max="2822" width="17.7265625" style="954" customWidth="1"/>
    <col min="2823" max="2823" width="6" style="954" customWidth="1"/>
    <col min="2824" max="2824" width="6.26953125" style="954" customWidth="1"/>
    <col min="2825" max="2825" width="17.7265625" style="954" customWidth="1"/>
    <col min="2826" max="2826" width="6.1796875" style="954" customWidth="1"/>
    <col min="2827" max="2827" width="2" style="954" customWidth="1"/>
    <col min="2828" max="2828" width="1.81640625" style="954" customWidth="1"/>
    <col min="2829" max="2829" width="13" style="954" customWidth="1"/>
    <col min="2830" max="3070" width="9.1796875" style="954"/>
    <col min="3071" max="3071" width="7.26953125" style="954" customWidth="1"/>
    <col min="3072" max="3072" width="34.81640625" style="954" customWidth="1"/>
    <col min="3073" max="3073" width="9" style="954" customWidth="1"/>
    <col min="3074" max="3074" width="12.54296875" style="954" customWidth="1"/>
    <col min="3075" max="3075" width="6.26953125" style="954" customWidth="1"/>
    <col min="3076" max="3076" width="6.453125" style="954" customWidth="1"/>
    <col min="3077" max="3077" width="8.1796875" style="954" customWidth="1"/>
    <col min="3078" max="3078" width="17.7265625" style="954" customWidth="1"/>
    <col min="3079" max="3079" width="6" style="954" customWidth="1"/>
    <col min="3080" max="3080" width="6.26953125" style="954" customWidth="1"/>
    <col min="3081" max="3081" width="17.7265625" style="954" customWidth="1"/>
    <col min="3082" max="3082" width="6.1796875" style="954" customWidth="1"/>
    <col min="3083" max="3083" width="2" style="954" customWidth="1"/>
    <col min="3084" max="3084" width="1.81640625" style="954" customWidth="1"/>
    <col min="3085" max="3085" width="13" style="954" customWidth="1"/>
    <col min="3086" max="3326" width="9.1796875" style="954"/>
    <col min="3327" max="3327" width="7.26953125" style="954" customWidth="1"/>
    <col min="3328" max="3328" width="34.81640625" style="954" customWidth="1"/>
    <col min="3329" max="3329" width="9" style="954" customWidth="1"/>
    <col min="3330" max="3330" width="12.54296875" style="954" customWidth="1"/>
    <col min="3331" max="3331" width="6.26953125" style="954" customWidth="1"/>
    <col min="3332" max="3332" width="6.453125" style="954" customWidth="1"/>
    <col min="3333" max="3333" width="8.1796875" style="954" customWidth="1"/>
    <col min="3334" max="3334" width="17.7265625" style="954" customWidth="1"/>
    <col min="3335" max="3335" width="6" style="954" customWidth="1"/>
    <col min="3336" max="3336" width="6.26953125" style="954" customWidth="1"/>
    <col min="3337" max="3337" width="17.7265625" style="954" customWidth="1"/>
    <col min="3338" max="3338" width="6.1796875" style="954" customWidth="1"/>
    <col min="3339" max="3339" width="2" style="954" customWidth="1"/>
    <col min="3340" max="3340" width="1.81640625" style="954" customWidth="1"/>
    <col min="3341" max="3341" width="13" style="954" customWidth="1"/>
    <col min="3342" max="3582" width="9.1796875" style="954"/>
    <col min="3583" max="3583" width="7.26953125" style="954" customWidth="1"/>
    <col min="3584" max="3584" width="34.81640625" style="954" customWidth="1"/>
    <col min="3585" max="3585" width="9" style="954" customWidth="1"/>
    <col min="3586" max="3586" width="12.54296875" style="954" customWidth="1"/>
    <col min="3587" max="3587" width="6.26953125" style="954" customWidth="1"/>
    <col min="3588" max="3588" width="6.453125" style="954" customWidth="1"/>
    <col min="3589" max="3589" width="8.1796875" style="954" customWidth="1"/>
    <col min="3590" max="3590" width="17.7265625" style="954" customWidth="1"/>
    <col min="3591" max="3591" width="6" style="954" customWidth="1"/>
    <col min="3592" max="3592" width="6.26953125" style="954" customWidth="1"/>
    <col min="3593" max="3593" width="17.7265625" style="954" customWidth="1"/>
    <col min="3594" max="3594" width="6.1796875" style="954" customWidth="1"/>
    <col min="3595" max="3595" width="2" style="954" customWidth="1"/>
    <col min="3596" max="3596" width="1.81640625" style="954" customWidth="1"/>
    <col min="3597" max="3597" width="13" style="954" customWidth="1"/>
    <col min="3598" max="3838" width="9.1796875" style="954"/>
    <col min="3839" max="3839" width="7.26953125" style="954" customWidth="1"/>
    <col min="3840" max="3840" width="34.81640625" style="954" customWidth="1"/>
    <col min="3841" max="3841" width="9" style="954" customWidth="1"/>
    <col min="3842" max="3842" width="12.54296875" style="954" customWidth="1"/>
    <col min="3843" max="3843" width="6.26953125" style="954" customWidth="1"/>
    <col min="3844" max="3844" width="6.453125" style="954" customWidth="1"/>
    <col min="3845" max="3845" width="8.1796875" style="954" customWidth="1"/>
    <col min="3846" max="3846" width="17.7265625" style="954" customWidth="1"/>
    <col min="3847" max="3847" width="6" style="954" customWidth="1"/>
    <col min="3848" max="3848" width="6.26953125" style="954" customWidth="1"/>
    <col min="3849" max="3849" width="17.7265625" style="954" customWidth="1"/>
    <col min="3850" max="3850" width="6.1796875" style="954" customWidth="1"/>
    <col min="3851" max="3851" width="2" style="954" customWidth="1"/>
    <col min="3852" max="3852" width="1.81640625" style="954" customWidth="1"/>
    <col min="3853" max="3853" width="13" style="954" customWidth="1"/>
    <col min="3854" max="4094" width="9.1796875" style="954"/>
    <col min="4095" max="4095" width="7.26953125" style="954" customWidth="1"/>
    <col min="4096" max="4096" width="34.81640625" style="954" customWidth="1"/>
    <col min="4097" max="4097" width="9" style="954" customWidth="1"/>
    <col min="4098" max="4098" width="12.54296875" style="954" customWidth="1"/>
    <col min="4099" max="4099" width="6.26953125" style="954" customWidth="1"/>
    <col min="4100" max="4100" width="6.453125" style="954" customWidth="1"/>
    <col min="4101" max="4101" width="8.1796875" style="954" customWidth="1"/>
    <col min="4102" max="4102" width="17.7265625" style="954" customWidth="1"/>
    <col min="4103" max="4103" width="6" style="954" customWidth="1"/>
    <col min="4104" max="4104" width="6.26953125" style="954" customWidth="1"/>
    <col min="4105" max="4105" width="17.7265625" style="954" customWidth="1"/>
    <col min="4106" max="4106" width="6.1796875" style="954" customWidth="1"/>
    <col min="4107" max="4107" width="2" style="954" customWidth="1"/>
    <col min="4108" max="4108" width="1.81640625" style="954" customWidth="1"/>
    <col min="4109" max="4109" width="13" style="954" customWidth="1"/>
    <col min="4110" max="4350" width="9.1796875" style="954"/>
    <col min="4351" max="4351" width="7.26953125" style="954" customWidth="1"/>
    <col min="4352" max="4352" width="34.81640625" style="954" customWidth="1"/>
    <col min="4353" max="4353" width="9" style="954" customWidth="1"/>
    <col min="4354" max="4354" width="12.54296875" style="954" customWidth="1"/>
    <col min="4355" max="4355" width="6.26953125" style="954" customWidth="1"/>
    <col min="4356" max="4356" width="6.453125" style="954" customWidth="1"/>
    <col min="4357" max="4357" width="8.1796875" style="954" customWidth="1"/>
    <col min="4358" max="4358" width="17.7265625" style="954" customWidth="1"/>
    <col min="4359" max="4359" width="6" style="954" customWidth="1"/>
    <col min="4360" max="4360" width="6.26953125" style="954" customWidth="1"/>
    <col min="4361" max="4361" width="17.7265625" style="954" customWidth="1"/>
    <col min="4362" max="4362" width="6.1796875" style="954" customWidth="1"/>
    <col min="4363" max="4363" width="2" style="954" customWidth="1"/>
    <col min="4364" max="4364" width="1.81640625" style="954" customWidth="1"/>
    <col min="4365" max="4365" width="13" style="954" customWidth="1"/>
    <col min="4366" max="4606" width="9.1796875" style="954"/>
    <col min="4607" max="4607" width="7.26953125" style="954" customWidth="1"/>
    <col min="4608" max="4608" width="34.81640625" style="954" customWidth="1"/>
    <col min="4609" max="4609" width="9" style="954" customWidth="1"/>
    <col min="4610" max="4610" width="12.54296875" style="954" customWidth="1"/>
    <col min="4611" max="4611" width="6.26953125" style="954" customWidth="1"/>
    <col min="4612" max="4612" width="6.453125" style="954" customWidth="1"/>
    <col min="4613" max="4613" width="8.1796875" style="954" customWidth="1"/>
    <col min="4614" max="4614" width="17.7265625" style="954" customWidth="1"/>
    <col min="4615" max="4615" width="6" style="954" customWidth="1"/>
    <col min="4616" max="4616" width="6.26953125" style="954" customWidth="1"/>
    <col min="4617" max="4617" width="17.7265625" style="954" customWidth="1"/>
    <col min="4618" max="4618" width="6.1796875" style="954" customWidth="1"/>
    <col min="4619" max="4619" width="2" style="954" customWidth="1"/>
    <col min="4620" max="4620" width="1.81640625" style="954" customWidth="1"/>
    <col min="4621" max="4621" width="13" style="954" customWidth="1"/>
    <col min="4622" max="4862" width="9.1796875" style="954"/>
    <col min="4863" max="4863" width="7.26953125" style="954" customWidth="1"/>
    <col min="4864" max="4864" width="34.81640625" style="954" customWidth="1"/>
    <col min="4865" max="4865" width="9" style="954" customWidth="1"/>
    <col min="4866" max="4866" width="12.54296875" style="954" customWidth="1"/>
    <col min="4867" max="4867" width="6.26953125" style="954" customWidth="1"/>
    <col min="4868" max="4868" width="6.453125" style="954" customWidth="1"/>
    <col min="4869" max="4869" width="8.1796875" style="954" customWidth="1"/>
    <col min="4870" max="4870" width="17.7265625" style="954" customWidth="1"/>
    <col min="4871" max="4871" width="6" style="954" customWidth="1"/>
    <col min="4872" max="4872" width="6.26953125" style="954" customWidth="1"/>
    <col min="4873" max="4873" width="17.7265625" style="954" customWidth="1"/>
    <col min="4874" max="4874" width="6.1796875" style="954" customWidth="1"/>
    <col min="4875" max="4875" width="2" style="954" customWidth="1"/>
    <col min="4876" max="4876" width="1.81640625" style="954" customWidth="1"/>
    <col min="4877" max="4877" width="13" style="954" customWidth="1"/>
    <col min="4878" max="5118" width="9.1796875" style="954"/>
    <col min="5119" max="5119" width="7.26953125" style="954" customWidth="1"/>
    <col min="5120" max="5120" width="34.81640625" style="954" customWidth="1"/>
    <col min="5121" max="5121" width="9" style="954" customWidth="1"/>
    <col min="5122" max="5122" width="12.54296875" style="954" customWidth="1"/>
    <col min="5123" max="5123" width="6.26953125" style="954" customWidth="1"/>
    <col min="5124" max="5124" width="6.453125" style="954" customWidth="1"/>
    <col min="5125" max="5125" width="8.1796875" style="954" customWidth="1"/>
    <col min="5126" max="5126" width="17.7265625" style="954" customWidth="1"/>
    <col min="5127" max="5127" width="6" style="954" customWidth="1"/>
    <col min="5128" max="5128" width="6.26953125" style="954" customWidth="1"/>
    <col min="5129" max="5129" width="17.7265625" style="954" customWidth="1"/>
    <col min="5130" max="5130" width="6.1796875" style="954" customWidth="1"/>
    <col min="5131" max="5131" width="2" style="954" customWidth="1"/>
    <col min="5132" max="5132" width="1.81640625" style="954" customWidth="1"/>
    <col min="5133" max="5133" width="13" style="954" customWidth="1"/>
    <col min="5134" max="5374" width="9.1796875" style="954"/>
    <col min="5375" max="5375" width="7.26953125" style="954" customWidth="1"/>
    <col min="5376" max="5376" width="34.81640625" style="954" customWidth="1"/>
    <col min="5377" max="5377" width="9" style="954" customWidth="1"/>
    <col min="5378" max="5378" width="12.54296875" style="954" customWidth="1"/>
    <col min="5379" max="5379" width="6.26953125" style="954" customWidth="1"/>
    <col min="5380" max="5380" width="6.453125" style="954" customWidth="1"/>
    <col min="5381" max="5381" width="8.1796875" style="954" customWidth="1"/>
    <col min="5382" max="5382" width="17.7265625" style="954" customWidth="1"/>
    <col min="5383" max="5383" width="6" style="954" customWidth="1"/>
    <col min="5384" max="5384" width="6.26953125" style="954" customWidth="1"/>
    <col min="5385" max="5385" width="17.7265625" style="954" customWidth="1"/>
    <col min="5386" max="5386" width="6.1796875" style="954" customWidth="1"/>
    <col min="5387" max="5387" width="2" style="954" customWidth="1"/>
    <col min="5388" max="5388" width="1.81640625" style="954" customWidth="1"/>
    <col min="5389" max="5389" width="13" style="954" customWidth="1"/>
    <col min="5390" max="5630" width="9.1796875" style="954"/>
    <col min="5631" max="5631" width="7.26953125" style="954" customWidth="1"/>
    <col min="5632" max="5632" width="34.81640625" style="954" customWidth="1"/>
    <col min="5633" max="5633" width="9" style="954" customWidth="1"/>
    <col min="5634" max="5634" width="12.54296875" style="954" customWidth="1"/>
    <col min="5635" max="5635" width="6.26953125" style="954" customWidth="1"/>
    <col min="5636" max="5636" width="6.453125" style="954" customWidth="1"/>
    <col min="5637" max="5637" width="8.1796875" style="954" customWidth="1"/>
    <col min="5638" max="5638" width="17.7265625" style="954" customWidth="1"/>
    <col min="5639" max="5639" width="6" style="954" customWidth="1"/>
    <col min="5640" max="5640" width="6.26953125" style="954" customWidth="1"/>
    <col min="5641" max="5641" width="17.7265625" style="954" customWidth="1"/>
    <col min="5642" max="5642" width="6.1796875" style="954" customWidth="1"/>
    <col min="5643" max="5643" width="2" style="954" customWidth="1"/>
    <col min="5644" max="5644" width="1.81640625" style="954" customWidth="1"/>
    <col min="5645" max="5645" width="13" style="954" customWidth="1"/>
    <col min="5646" max="5886" width="9.1796875" style="954"/>
    <col min="5887" max="5887" width="7.26953125" style="954" customWidth="1"/>
    <col min="5888" max="5888" width="34.81640625" style="954" customWidth="1"/>
    <col min="5889" max="5889" width="9" style="954" customWidth="1"/>
    <col min="5890" max="5890" width="12.54296875" style="954" customWidth="1"/>
    <col min="5891" max="5891" width="6.26953125" style="954" customWidth="1"/>
    <col min="5892" max="5892" width="6.453125" style="954" customWidth="1"/>
    <col min="5893" max="5893" width="8.1796875" style="954" customWidth="1"/>
    <col min="5894" max="5894" width="17.7265625" style="954" customWidth="1"/>
    <col min="5895" max="5895" width="6" style="954" customWidth="1"/>
    <col min="5896" max="5896" width="6.26953125" style="954" customWidth="1"/>
    <col min="5897" max="5897" width="17.7265625" style="954" customWidth="1"/>
    <col min="5898" max="5898" width="6.1796875" style="954" customWidth="1"/>
    <col min="5899" max="5899" width="2" style="954" customWidth="1"/>
    <col min="5900" max="5900" width="1.81640625" style="954" customWidth="1"/>
    <col min="5901" max="5901" width="13" style="954" customWidth="1"/>
    <col min="5902" max="6142" width="9.1796875" style="954"/>
    <col min="6143" max="6143" width="7.26953125" style="954" customWidth="1"/>
    <col min="6144" max="6144" width="34.81640625" style="954" customWidth="1"/>
    <col min="6145" max="6145" width="9" style="954" customWidth="1"/>
    <col min="6146" max="6146" width="12.54296875" style="954" customWidth="1"/>
    <col min="6147" max="6147" width="6.26953125" style="954" customWidth="1"/>
    <col min="6148" max="6148" width="6.453125" style="954" customWidth="1"/>
    <col min="6149" max="6149" width="8.1796875" style="954" customWidth="1"/>
    <col min="6150" max="6150" width="17.7265625" style="954" customWidth="1"/>
    <col min="6151" max="6151" width="6" style="954" customWidth="1"/>
    <col min="6152" max="6152" width="6.26953125" style="954" customWidth="1"/>
    <col min="6153" max="6153" width="17.7265625" style="954" customWidth="1"/>
    <col min="6154" max="6154" width="6.1796875" style="954" customWidth="1"/>
    <col min="6155" max="6155" width="2" style="954" customWidth="1"/>
    <col min="6156" max="6156" width="1.81640625" style="954" customWidth="1"/>
    <col min="6157" max="6157" width="13" style="954" customWidth="1"/>
    <col min="6158" max="6398" width="9.1796875" style="954"/>
    <col min="6399" max="6399" width="7.26953125" style="954" customWidth="1"/>
    <col min="6400" max="6400" width="34.81640625" style="954" customWidth="1"/>
    <col min="6401" max="6401" width="9" style="954" customWidth="1"/>
    <col min="6402" max="6402" width="12.54296875" style="954" customWidth="1"/>
    <col min="6403" max="6403" width="6.26953125" style="954" customWidth="1"/>
    <col min="6404" max="6404" width="6.453125" style="954" customWidth="1"/>
    <col min="6405" max="6405" width="8.1796875" style="954" customWidth="1"/>
    <col min="6406" max="6406" width="17.7265625" style="954" customWidth="1"/>
    <col min="6407" max="6407" width="6" style="954" customWidth="1"/>
    <col min="6408" max="6408" width="6.26953125" style="954" customWidth="1"/>
    <col min="6409" max="6409" width="17.7265625" style="954" customWidth="1"/>
    <col min="6410" max="6410" width="6.1796875" style="954" customWidth="1"/>
    <col min="6411" max="6411" width="2" style="954" customWidth="1"/>
    <col min="6412" max="6412" width="1.81640625" style="954" customWidth="1"/>
    <col min="6413" max="6413" width="13" style="954" customWidth="1"/>
    <col min="6414" max="6654" width="9.1796875" style="954"/>
    <col min="6655" max="6655" width="7.26953125" style="954" customWidth="1"/>
    <col min="6656" max="6656" width="34.81640625" style="954" customWidth="1"/>
    <col min="6657" max="6657" width="9" style="954" customWidth="1"/>
    <col min="6658" max="6658" width="12.54296875" style="954" customWidth="1"/>
    <col min="6659" max="6659" width="6.26953125" style="954" customWidth="1"/>
    <col min="6660" max="6660" width="6.453125" style="954" customWidth="1"/>
    <col min="6661" max="6661" width="8.1796875" style="954" customWidth="1"/>
    <col min="6662" max="6662" width="17.7265625" style="954" customWidth="1"/>
    <col min="6663" max="6663" width="6" style="954" customWidth="1"/>
    <col min="6664" max="6664" width="6.26953125" style="954" customWidth="1"/>
    <col min="6665" max="6665" width="17.7265625" style="954" customWidth="1"/>
    <col min="6666" max="6666" width="6.1796875" style="954" customWidth="1"/>
    <col min="6667" max="6667" width="2" style="954" customWidth="1"/>
    <col min="6668" max="6668" width="1.81640625" style="954" customWidth="1"/>
    <col min="6669" max="6669" width="13" style="954" customWidth="1"/>
    <col min="6670" max="6910" width="9.1796875" style="954"/>
    <col min="6911" max="6911" width="7.26953125" style="954" customWidth="1"/>
    <col min="6912" max="6912" width="34.81640625" style="954" customWidth="1"/>
    <col min="6913" max="6913" width="9" style="954" customWidth="1"/>
    <col min="6914" max="6914" width="12.54296875" style="954" customWidth="1"/>
    <col min="6915" max="6915" width="6.26953125" style="954" customWidth="1"/>
    <col min="6916" max="6916" width="6.453125" style="954" customWidth="1"/>
    <col min="6917" max="6917" width="8.1796875" style="954" customWidth="1"/>
    <col min="6918" max="6918" width="17.7265625" style="954" customWidth="1"/>
    <col min="6919" max="6919" width="6" style="954" customWidth="1"/>
    <col min="6920" max="6920" width="6.26953125" style="954" customWidth="1"/>
    <col min="6921" max="6921" width="17.7265625" style="954" customWidth="1"/>
    <col min="6922" max="6922" width="6.1796875" style="954" customWidth="1"/>
    <col min="6923" max="6923" width="2" style="954" customWidth="1"/>
    <col min="6924" max="6924" width="1.81640625" style="954" customWidth="1"/>
    <col min="6925" max="6925" width="13" style="954" customWidth="1"/>
    <col min="6926" max="7166" width="9.1796875" style="954"/>
    <col min="7167" max="7167" width="7.26953125" style="954" customWidth="1"/>
    <col min="7168" max="7168" width="34.81640625" style="954" customWidth="1"/>
    <col min="7169" max="7169" width="9" style="954" customWidth="1"/>
    <col min="7170" max="7170" width="12.54296875" style="954" customWidth="1"/>
    <col min="7171" max="7171" width="6.26953125" style="954" customWidth="1"/>
    <col min="7172" max="7172" width="6.453125" style="954" customWidth="1"/>
    <col min="7173" max="7173" width="8.1796875" style="954" customWidth="1"/>
    <col min="7174" max="7174" width="17.7265625" style="954" customWidth="1"/>
    <col min="7175" max="7175" width="6" style="954" customWidth="1"/>
    <col min="7176" max="7176" width="6.26953125" style="954" customWidth="1"/>
    <col min="7177" max="7177" width="17.7265625" style="954" customWidth="1"/>
    <col min="7178" max="7178" width="6.1796875" style="954" customWidth="1"/>
    <col min="7179" max="7179" width="2" style="954" customWidth="1"/>
    <col min="7180" max="7180" width="1.81640625" style="954" customWidth="1"/>
    <col min="7181" max="7181" width="13" style="954" customWidth="1"/>
    <col min="7182" max="7422" width="9.1796875" style="954"/>
    <col min="7423" max="7423" width="7.26953125" style="954" customWidth="1"/>
    <col min="7424" max="7424" width="34.81640625" style="954" customWidth="1"/>
    <col min="7425" max="7425" width="9" style="954" customWidth="1"/>
    <col min="7426" max="7426" width="12.54296875" style="954" customWidth="1"/>
    <col min="7427" max="7427" width="6.26953125" style="954" customWidth="1"/>
    <col min="7428" max="7428" width="6.453125" style="954" customWidth="1"/>
    <col min="7429" max="7429" width="8.1796875" style="954" customWidth="1"/>
    <col min="7430" max="7430" width="17.7265625" style="954" customWidth="1"/>
    <col min="7431" max="7431" width="6" style="954" customWidth="1"/>
    <col min="7432" max="7432" width="6.26953125" style="954" customWidth="1"/>
    <col min="7433" max="7433" width="17.7265625" style="954" customWidth="1"/>
    <col min="7434" max="7434" width="6.1796875" style="954" customWidth="1"/>
    <col min="7435" max="7435" width="2" style="954" customWidth="1"/>
    <col min="7436" max="7436" width="1.81640625" style="954" customWidth="1"/>
    <col min="7437" max="7437" width="13" style="954" customWidth="1"/>
    <col min="7438" max="7678" width="9.1796875" style="954"/>
    <col min="7679" max="7679" width="7.26953125" style="954" customWidth="1"/>
    <col min="7680" max="7680" width="34.81640625" style="954" customWidth="1"/>
    <col min="7681" max="7681" width="9" style="954" customWidth="1"/>
    <col min="7682" max="7682" width="12.54296875" style="954" customWidth="1"/>
    <col min="7683" max="7683" width="6.26953125" style="954" customWidth="1"/>
    <col min="7684" max="7684" width="6.453125" style="954" customWidth="1"/>
    <col min="7685" max="7685" width="8.1796875" style="954" customWidth="1"/>
    <col min="7686" max="7686" width="17.7265625" style="954" customWidth="1"/>
    <col min="7687" max="7687" width="6" style="954" customWidth="1"/>
    <col min="7688" max="7688" width="6.26953125" style="954" customWidth="1"/>
    <col min="7689" max="7689" width="17.7265625" style="954" customWidth="1"/>
    <col min="7690" max="7690" width="6.1796875" style="954" customWidth="1"/>
    <col min="7691" max="7691" width="2" style="954" customWidth="1"/>
    <col min="7692" max="7692" width="1.81640625" style="954" customWidth="1"/>
    <col min="7693" max="7693" width="13" style="954" customWidth="1"/>
    <col min="7694" max="7934" width="9.1796875" style="954"/>
    <col min="7935" max="7935" width="7.26953125" style="954" customWidth="1"/>
    <col min="7936" max="7936" width="34.81640625" style="954" customWidth="1"/>
    <col min="7937" max="7937" width="9" style="954" customWidth="1"/>
    <col min="7938" max="7938" width="12.54296875" style="954" customWidth="1"/>
    <col min="7939" max="7939" width="6.26953125" style="954" customWidth="1"/>
    <col min="7940" max="7940" width="6.453125" style="954" customWidth="1"/>
    <col min="7941" max="7941" width="8.1796875" style="954" customWidth="1"/>
    <col min="7942" max="7942" width="17.7265625" style="954" customWidth="1"/>
    <col min="7943" max="7943" width="6" style="954" customWidth="1"/>
    <col min="7944" max="7944" width="6.26953125" style="954" customWidth="1"/>
    <col min="7945" max="7945" width="17.7265625" style="954" customWidth="1"/>
    <col min="7946" max="7946" width="6.1796875" style="954" customWidth="1"/>
    <col min="7947" max="7947" width="2" style="954" customWidth="1"/>
    <col min="7948" max="7948" width="1.81640625" style="954" customWidth="1"/>
    <col min="7949" max="7949" width="13" style="954" customWidth="1"/>
    <col min="7950" max="8190" width="9.1796875" style="954"/>
    <col min="8191" max="8191" width="7.26953125" style="954" customWidth="1"/>
    <col min="8192" max="8192" width="34.81640625" style="954" customWidth="1"/>
    <col min="8193" max="8193" width="9" style="954" customWidth="1"/>
    <col min="8194" max="8194" width="12.54296875" style="954" customWidth="1"/>
    <col min="8195" max="8195" width="6.26953125" style="954" customWidth="1"/>
    <col min="8196" max="8196" width="6.453125" style="954" customWidth="1"/>
    <col min="8197" max="8197" width="8.1796875" style="954" customWidth="1"/>
    <col min="8198" max="8198" width="17.7265625" style="954" customWidth="1"/>
    <col min="8199" max="8199" width="6" style="954" customWidth="1"/>
    <col min="8200" max="8200" width="6.26953125" style="954" customWidth="1"/>
    <col min="8201" max="8201" width="17.7265625" style="954" customWidth="1"/>
    <col min="8202" max="8202" width="6.1796875" style="954" customWidth="1"/>
    <col min="8203" max="8203" width="2" style="954" customWidth="1"/>
    <col min="8204" max="8204" width="1.81640625" style="954" customWidth="1"/>
    <col min="8205" max="8205" width="13" style="954" customWidth="1"/>
    <col min="8206" max="8446" width="9.1796875" style="954"/>
    <col min="8447" max="8447" width="7.26953125" style="954" customWidth="1"/>
    <col min="8448" max="8448" width="34.81640625" style="954" customWidth="1"/>
    <col min="8449" max="8449" width="9" style="954" customWidth="1"/>
    <col min="8450" max="8450" width="12.54296875" style="954" customWidth="1"/>
    <col min="8451" max="8451" width="6.26953125" style="954" customWidth="1"/>
    <col min="8452" max="8452" width="6.453125" style="954" customWidth="1"/>
    <col min="8453" max="8453" width="8.1796875" style="954" customWidth="1"/>
    <col min="8454" max="8454" width="17.7265625" style="954" customWidth="1"/>
    <col min="8455" max="8455" width="6" style="954" customWidth="1"/>
    <col min="8456" max="8456" width="6.26953125" style="954" customWidth="1"/>
    <col min="8457" max="8457" width="17.7265625" style="954" customWidth="1"/>
    <col min="8458" max="8458" width="6.1796875" style="954" customWidth="1"/>
    <col min="8459" max="8459" width="2" style="954" customWidth="1"/>
    <col min="8460" max="8460" width="1.81640625" style="954" customWidth="1"/>
    <col min="8461" max="8461" width="13" style="954" customWidth="1"/>
    <col min="8462" max="8702" width="9.1796875" style="954"/>
    <col min="8703" max="8703" width="7.26953125" style="954" customWidth="1"/>
    <col min="8704" max="8704" width="34.81640625" style="954" customWidth="1"/>
    <col min="8705" max="8705" width="9" style="954" customWidth="1"/>
    <col min="8706" max="8706" width="12.54296875" style="954" customWidth="1"/>
    <col min="8707" max="8707" width="6.26953125" style="954" customWidth="1"/>
    <col min="8708" max="8708" width="6.453125" style="954" customWidth="1"/>
    <col min="8709" max="8709" width="8.1796875" style="954" customWidth="1"/>
    <col min="8710" max="8710" width="17.7265625" style="954" customWidth="1"/>
    <col min="8711" max="8711" width="6" style="954" customWidth="1"/>
    <col min="8712" max="8712" width="6.26953125" style="954" customWidth="1"/>
    <col min="8713" max="8713" width="17.7265625" style="954" customWidth="1"/>
    <col min="8714" max="8714" width="6.1796875" style="954" customWidth="1"/>
    <col min="8715" max="8715" width="2" style="954" customWidth="1"/>
    <col min="8716" max="8716" width="1.81640625" style="954" customWidth="1"/>
    <col min="8717" max="8717" width="13" style="954" customWidth="1"/>
    <col min="8718" max="8958" width="9.1796875" style="954"/>
    <col min="8959" max="8959" width="7.26953125" style="954" customWidth="1"/>
    <col min="8960" max="8960" width="34.81640625" style="954" customWidth="1"/>
    <col min="8961" max="8961" width="9" style="954" customWidth="1"/>
    <col min="8962" max="8962" width="12.54296875" style="954" customWidth="1"/>
    <col min="8963" max="8963" width="6.26953125" style="954" customWidth="1"/>
    <col min="8964" max="8964" width="6.453125" style="954" customWidth="1"/>
    <col min="8965" max="8965" width="8.1796875" style="954" customWidth="1"/>
    <col min="8966" max="8966" width="17.7265625" style="954" customWidth="1"/>
    <col min="8967" max="8967" width="6" style="954" customWidth="1"/>
    <col min="8968" max="8968" width="6.26953125" style="954" customWidth="1"/>
    <col min="8969" max="8969" width="17.7265625" style="954" customWidth="1"/>
    <col min="8970" max="8970" width="6.1796875" style="954" customWidth="1"/>
    <col min="8971" max="8971" width="2" style="954" customWidth="1"/>
    <col min="8972" max="8972" width="1.81640625" style="954" customWidth="1"/>
    <col min="8973" max="8973" width="13" style="954" customWidth="1"/>
    <col min="8974" max="9214" width="9.1796875" style="954"/>
    <col min="9215" max="9215" width="7.26953125" style="954" customWidth="1"/>
    <col min="9216" max="9216" width="34.81640625" style="954" customWidth="1"/>
    <col min="9217" max="9217" width="9" style="954" customWidth="1"/>
    <col min="9218" max="9218" width="12.54296875" style="954" customWidth="1"/>
    <col min="9219" max="9219" width="6.26953125" style="954" customWidth="1"/>
    <col min="9220" max="9220" width="6.453125" style="954" customWidth="1"/>
    <col min="9221" max="9221" width="8.1796875" style="954" customWidth="1"/>
    <col min="9222" max="9222" width="17.7265625" style="954" customWidth="1"/>
    <col min="9223" max="9223" width="6" style="954" customWidth="1"/>
    <col min="9224" max="9224" width="6.26953125" style="954" customWidth="1"/>
    <col min="9225" max="9225" width="17.7265625" style="954" customWidth="1"/>
    <col min="9226" max="9226" width="6.1796875" style="954" customWidth="1"/>
    <col min="9227" max="9227" width="2" style="954" customWidth="1"/>
    <col min="9228" max="9228" width="1.81640625" style="954" customWidth="1"/>
    <col min="9229" max="9229" width="13" style="954" customWidth="1"/>
    <col min="9230" max="9470" width="9.1796875" style="954"/>
    <col min="9471" max="9471" width="7.26953125" style="954" customWidth="1"/>
    <col min="9472" max="9472" width="34.81640625" style="954" customWidth="1"/>
    <col min="9473" max="9473" width="9" style="954" customWidth="1"/>
    <col min="9474" max="9474" width="12.54296875" style="954" customWidth="1"/>
    <col min="9475" max="9475" width="6.26953125" style="954" customWidth="1"/>
    <col min="9476" max="9476" width="6.453125" style="954" customWidth="1"/>
    <col min="9477" max="9477" width="8.1796875" style="954" customWidth="1"/>
    <col min="9478" max="9478" width="17.7265625" style="954" customWidth="1"/>
    <col min="9479" max="9479" width="6" style="954" customWidth="1"/>
    <col min="9480" max="9480" width="6.26953125" style="954" customWidth="1"/>
    <col min="9481" max="9481" width="17.7265625" style="954" customWidth="1"/>
    <col min="9482" max="9482" width="6.1796875" style="954" customWidth="1"/>
    <col min="9483" max="9483" width="2" style="954" customWidth="1"/>
    <col min="9484" max="9484" width="1.81640625" style="954" customWidth="1"/>
    <col min="9485" max="9485" width="13" style="954" customWidth="1"/>
    <col min="9486" max="9726" width="9.1796875" style="954"/>
    <col min="9727" max="9727" width="7.26953125" style="954" customWidth="1"/>
    <col min="9728" max="9728" width="34.81640625" style="954" customWidth="1"/>
    <col min="9729" max="9729" width="9" style="954" customWidth="1"/>
    <col min="9730" max="9730" width="12.54296875" style="954" customWidth="1"/>
    <col min="9731" max="9731" width="6.26953125" style="954" customWidth="1"/>
    <col min="9732" max="9732" width="6.453125" style="954" customWidth="1"/>
    <col min="9733" max="9733" width="8.1796875" style="954" customWidth="1"/>
    <col min="9734" max="9734" width="17.7265625" style="954" customWidth="1"/>
    <col min="9735" max="9735" width="6" style="954" customWidth="1"/>
    <col min="9736" max="9736" width="6.26953125" style="954" customWidth="1"/>
    <col min="9737" max="9737" width="17.7265625" style="954" customWidth="1"/>
    <col min="9738" max="9738" width="6.1796875" style="954" customWidth="1"/>
    <col min="9739" max="9739" width="2" style="954" customWidth="1"/>
    <col min="9740" max="9740" width="1.81640625" style="954" customWidth="1"/>
    <col min="9741" max="9741" width="13" style="954" customWidth="1"/>
    <col min="9742" max="9982" width="9.1796875" style="954"/>
    <col min="9983" max="9983" width="7.26953125" style="954" customWidth="1"/>
    <col min="9984" max="9984" width="34.81640625" style="954" customWidth="1"/>
    <col min="9985" max="9985" width="9" style="954" customWidth="1"/>
    <col min="9986" max="9986" width="12.54296875" style="954" customWidth="1"/>
    <col min="9987" max="9987" width="6.26953125" style="954" customWidth="1"/>
    <col min="9988" max="9988" width="6.453125" style="954" customWidth="1"/>
    <col min="9989" max="9989" width="8.1796875" style="954" customWidth="1"/>
    <col min="9990" max="9990" width="17.7265625" style="954" customWidth="1"/>
    <col min="9991" max="9991" width="6" style="954" customWidth="1"/>
    <col min="9992" max="9992" width="6.26953125" style="954" customWidth="1"/>
    <col min="9993" max="9993" width="17.7265625" style="954" customWidth="1"/>
    <col min="9994" max="9994" width="6.1796875" style="954" customWidth="1"/>
    <col min="9995" max="9995" width="2" style="954" customWidth="1"/>
    <col min="9996" max="9996" width="1.81640625" style="954" customWidth="1"/>
    <col min="9997" max="9997" width="13" style="954" customWidth="1"/>
    <col min="9998" max="10238" width="9.1796875" style="954"/>
    <col min="10239" max="10239" width="7.26953125" style="954" customWidth="1"/>
    <col min="10240" max="10240" width="34.81640625" style="954" customWidth="1"/>
    <col min="10241" max="10241" width="9" style="954" customWidth="1"/>
    <col min="10242" max="10242" width="12.54296875" style="954" customWidth="1"/>
    <col min="10243" max="10243" width="6.26953125" style="954" customWidth="1"/>
    <col min="10244" max="10244" width="6.453125" style="954" customWidth="1"/>
    <col min="10245" max="10245" width="8.1796875" style="954" customWidth="1"/>
    <col min="10246" max="10246" width="17.7265625" style="954" customWidth="1"/>
    <col min="10247" max="10247" width="6" style="954" customWidth="1"/>
    <col min="10248" max="10248" width="6.26953125" style="954" customWidth="1"/>
    <col min="10249" max="10249" width="17.7265625" style="954" customWidth="1"/>
    <col min="10250" max="10250" width="6.1796875" style="954" customWidth="1"/>
    <col min="10251" max="10251" width="2" style="954" customWidth="1"/>
    <col min="10252" max="10252" width="1.81640625" style="954" customWidth="1"/>
    <col min="10253" max="10253" width="13" style="954" customWidth="1"/>
    <col min="10254" max="10494" width="9.1796875" style="954"/>
    <col min="10495" max="10495" width="7.26953125" style="954" customWidth="1"/>
    <col min="10496" max="10496" width="34.81640625" style="954" customWidth="1"/>
    <col min="10497" max="10497" width="9" style="954" customWidth="1"/>
    <col min="10498" max="10498" width="12.54296875" style="954" customWidth="1"/>
    <col min="10499" max="10499" width="6.26953125" style="954" customWidth="1"/>
    <col min="10500" max="10500" width="6.453125" style="954" customWidth="1"/>
    <col min="10501" max="10501" width="8.1796875" style="954" customWidth="1"/>
    <col min="10502" max="10502" width="17.7265625" style="954" customWidth="1"/>
    <col min="10503" max="10503" width="6" style="954" customWidth="1"/>
    <col min="10504" max="10504" width="6.26953125" style="954" customWidth="1"/>
    <col min="10505" max="10505" width="17.7265625" style="954" customWidth="1"/>
    <col min="10506" max="10506" width="6.1796875" style="954" customWidth="1"/>
    <col min="10507" max="10507" width="2" style="954" customWidth="1"/>
    <col min="10508" max="10508" width="1.81640625" style="954" customWidth="1"/>
    <col min="10509" max="10509" width="13" style="954" customWidth="1"/>
    <col min="10510" max="10750" width="9.1796875" style="954"/>
    <col min="10751" max="10751" width="7.26953125" style="954" customWidth="1"/>
    <col min="10752" max="10752" width="34.81640625" style="954" customWidth="1"/>
    <col min="10753" max="10753" width="9" style="954" customWidth="1"/>
    <col min="10754" max="10754" width="12.54296875" style="954" customWidth="1"/>
    <col min="10755" max="10755" width="6.26953125" style="954" customWidth="1"/>
    <col min="10756" max="10756" width="6.453125" style="954" customWidth="1"/>
    <col min="10757" max="10757" width="8.1796875" style="954" customWidth="1"/>
    <col min="10758" max="10758" width="17.7265625" style="954" customWidth="1"/>
    <col min="10759" max="10759" width="6" style="954" customWidth="1"/>
    <col min="10760" max="10760" width="6.26953125" style="954" customWidth="1"/>
    <col min="10761" max="10761" width="17.7265625" style="954" customWidth="1"/>
    <col min="10762" max="10762" width="6.1796875" style="954" customWidth="1"/>
    <col min="10763" max="10763" width="2" style="954" customWidth="1"/>
    <col min="10764" max="10764" width="1.81640625" style="954" customWidth="1"/>
    <col min="10765" max="10765" width="13" style="954" customWidth="1"/>
    <col min="10766" max="11006" width="9.1796875" style="954"/>
    <col min="11007" max="11007" width="7.26953125" style="954" customWidth="1"/>
    <col min="11008" max="11008" width="34.81640625" style="954" customWidth="1"/>
    <col min="11009" max="11009" width="9" style="954" customWidth="1"/>
    <col min="11010" max="11010" width="12.54296875" style="954" customWidth="1"/>
    <col min="11011" max="11011" width="6.26953125" style="954" customWidth="1"/>
    <col min="11012" max="11012" width="6.453125" style="954" customWidth="1"/>
    <col min="11013" max="11013" width="8.1796875" style="954" customWidth="1"/>
    <col min="11014" max="11014" width="17.7265625" style="954" customWidth="1"/>
    <col min="11015" max="11015" width="6" style="954" customWidth="1"/>
    <col min="11016" max="11016" width="6.26953125" style="954" customWidth="1"/>
    <col min="11017" max="11017" width="17.7265625" style="954" customWidth="1"/>
    <col min="11018" max="11018" width="6.1796875" style="954" customWidth="1"/>
    <col min="11019" max="11019" width="2" style="954" customWidth="1"/>
    <col min="11020" max="11020" width="1.81640625" style="954" customWidth="1"/>
    <col min="11021" max="11021" width="13" style="954" customWidth="1"/>
    <col min="11022" max="11262" width="9.1796875" style="954"/>
    <col min="11263" max="11263" width="7.26953125" style="954" customWidth="1"/>
    <col min="11264" max="11264" width="34.81640625" style="954" customWidth="1"/>
    <col min="11265" max="11265" width="9" style="954" customWidth="1"/>
    <col min="11266" max="11266" width="12.54296875" style="954" customWidth="1"/>
    <col min="11267" max="11267" width="6.26953125" style="954" customWidth="1"/>
    <col min="11268" max="11268" width="6.453125" style="954" customWidth="1"/>
    <col min="11269" max="11269" width="8.1796875" style="954" customWidth="1"/>
    <col min="11270" max="11270" width="17.7265625" style="954" customWidth="1"/>
    <col min="11271" max="11271" width="6" style="954" customWidth="1"/>
    <col min="11272" max="11272" width="6.26953125" style="954" customWidth="1"/>
    <col min="11273" max="11273" width="17.7265625" style="954" customWidth="1"/>
    <col min="11274" max="11274" width="6.1796875" style="954" customWidth="1"/>
    <col min="11275" max="11275" width="2" style="954" customWidth="1"/>
    <col min="11276" max="11276" width="1.81640625" style="954" customWidth="1"/>
    <col min="11277" max="11277" width="13" style="954" customWidth="1"/>
    <col min="11278" max="11518" width="9.1796875" style="954"/>
    <col min="11519" max="11519" width="7.26953125" style="954" customWidth="1"/>
    <col min="11520" max="11520" width="34.81640625" style="954" customWidth="1"/>
    <col min="11521" max="11521" width="9" style="954" customWidth="1"/>
    <col min="11522" max="11522" width="12.54296875" style="954" customWidth="1"/>
    <col min="11523" max="11523" width="6.26953125" style="954" customWidth="1"/>
    <col min="11524" max="11524" width="6.453125" style="954" customWidth="1"/>
    <col min="11525" max="11525" width="8.1796875" style="954" customWidth="1"/>
    <col min="11526" max="11526" width="17.7265625" style="954" customWidth="1"/>
    <col min="11527" max="11527" width="6" style="954" customWidth="1"/>
    <col min="11528" max="11528" width="6.26953125" style="954" customWidth="1"/>
    <col min="11529" max="11529" width="17.7265625" style="954" customWidth="1"/>
    <col min="11530" max="11530" width="6.1796875" style="954" customWidth="1"/>
    <col min="11531" max="11531" width="2" style="954" customWidth="1"/>
    <col min="11532" max="11532" width="1.81640625" style="954" customWidth="1"/>
    <col min="11533" max="11533" width="13" style="954" customWidth="1"/>
    <col min="11534" max="11774" width="9.1796875" style="954"/>
    <col min="11775" max="11775" width="7.26953125" style="954" customWidth="1"/>
    <col min="11776" max="11776" width="34.81640625" style="954" customWidth="1"/>
    <col min="11777" max="11777" width="9" style="954" customWidth="1"/>
    <col min="11778" max="11778" width="12.54296875" style="954" customWidth="1"/>
    <col min="11779" max="11779" width="6.26953125" style="954" customWidth="1"/>
    <col min="11780" max="11780" width="6.453125" style="954" customWidth="1"/>
    <col min="11781" max="11781" width="8.1796875" style="954" customWidth="1"/>
    <col min="11782" max="11782" width="17.7265625" style="954" customWidth="1"/>
    <col min="11783" max="11783" width="6" style="954" customWidth="1"/>
    <col min="11784" max="11784" width="6.26953125" style="954" customWidth="1"/>
    <col min="11785" max="11785" width="17.7265625" style="954" customWidth="1"/>
    <col min="11786" max="11786" width="6.1796875" style="954" customWidth="1"/>
    <col min="11787" max="11787" width="2" style="954" customWidth="1"/>
    <col min="11788" max="11788" width="1.81640625" style="954" customWidth="1"/>
    <col min="11789" max="11789" width="13" style="954" customWidth="1"/>
    <col min="11790" max="12030" width="9.1796875" style="954"/>
    <col min="12031" max="12031" width="7.26953125" style="954" customWidth="1"/>
    <col min="12032" max="12032" width="34.81640625" style="954" customWidth="1"/>
    <col min="12033" max="12033" width="9" style="954" customWidth="1"/>
    <col min="12034" max="12034" width="12.54296875" style="954" customWidth="1"/>
    <col min="12035" max="12035" width="6.26953125" style="954" customWidth="1"/>
    <col min="12036" max="12036" width="6.453125" style="954" customWidth="1"/>
    <col min="12037" max="12037" width="8.1796875" style="954" customWidth="1"/>
    <col min="12038" max="12038" width="17.7265625" style="954" customWidth="1"/>
    <col min="12039" max="12039" width="6" style="954" customWidth="1"/>
    <col min="12040" max="12040" width="6.26953125" style="954" customWidth="1"/>
    <col min="12041" max="12041" width="17.7265625" style="954" customWidth="1"/>
    <col min="12042" max="12042" width="6.1796875" style="954" customWidth="1"/>
    <col min="12043" max="12043" width="2" style="954" customWidth="1"/>
    <col min="12044" max="12044" width="1.81640625" style="954" customWidth="1"/>
    <col min="12045" max="12045" width="13" style="954" customWidth="1"/>
    <col min="12046" max="12286" width="9.1796875" style="954"/>
    <col min="12287" max="12287" width="7.26953125" style="954" customWidth="1"/>
    <col min="12288" max="12288" width="34.81640625" style="954" customWidth="1"/>
    <col min="12289" max="12289" width="9" style="954" customWidth="1"/>
    <col min="12290" max="12290" width="12.54296875" style="954" customWidth="1"/>
    <col min="12291" max="12291" width="6.26953125" style="954" customWidth="1"/>
    <col min="12292" max="12292" width="6.453125" style="954" customWidth="1"/>
    <col min="12293" max="12293" width="8.1796875" style="954" customWidth="1"/>
    <col min="12294" max="12294" width="17.7265625" style="954" customWidth="1"/>
    <col min="12295" max="12295" width="6" style="954" customWidth="1"/>
    <col min="12296" max="12296" width="6.26953125" style="954" customWidth="1"/>
    <col min="12297" max="12297" width="17.7265625" style="954" customWidth="1"/>
    <col min="12298" max="12298" width="6.1796875" style="954" customWidth="1"/>
    <col min="12299" max="12299" width="2" style="954" customWidth="1"/>
    <col min="12300" max="12300" width="1.81640625" style="954" customWidth="1"/>
    <col min="12301" max="12301" width="13" style="954" customWidth="1"/>
    <col min="12302" max="12542" width="9.1796875" style="954"/>
    <col min="12543" max="12543" width="7.26953125" style="954" customWidth="1"/>
    <col min="12544" max="12544" width="34.81640625" style="954" customWidth="1"/>
    <col min="12545" max="12545" width="9" style="954" customWidth="1"/>
    <col min="12546" max="12546" width="12.54296875" style="954" customWidth="1"/>
    <col min="12547" max="12547" width="6.26953125" style="954" customWidth="1"/>
    <col min="12548" max="12548" width="6.453125" style="954" customWidth="1"/>
    <col min="12549" max="12549" width="8.1796875" style="954" customWidth="1"/>
    <col min="12550" max="12550" width="17.7265625" style="954" customWidth="1"/>
    <col min="12551" max="12551" width="6" style="954" customWidth="1"/>
    <col min="12552" max="12552" width="6.26953125" style="954" customWidth="1"/>
    <col min="12553" max="12553" width="17.7265625" style="954" customWidth="1"/>
    <col min="12554" max="12554" width="6.1796875" style="954" customWidth="1"/>
    <col min="12555" max="12555" width="2" style="954" customWidth="1"/>
    <col min="12556" max="12556" width="1.81640625" style="954" customWidth="1"/>
    <col min="12557" max="12557" width="13" style="954" customWidth="1"/>
    <col min="12558" max="12798" width="9.1796875" style="954"/>
    <col min="12799" max="12799" width="7.26953125" style="954" customWidth="1"/>
    <col min="12800" max="12800" width="34.81640625" style="954" customWidth="1"/>
    <col min="12801" max="12801" width="9" style="954" customWidth="1"/>
    <col min="12802" max="12802" width="12.54296875" style="954" customWidth="1"/>
    <col min="12803" max="12803" width="6.26953125" style="954" customWidth="1"/>
    <col min="12804" max="12804" width="6.453125" style="954" customWidth="1"/>
    <col min="12805" max="12805" width="8.1796875" style="954" customWidth="1"/>
    <col min="12806" max="12806" width="17.7265625" style="954" customWidth="1"/>
    <col min="12807" max="12807" width="6" style="954" customWidth="1"/>
    <col min="12808" max="12808" width="6.26953125" style="954" customWidth="1"/>
    <col min="12809" max="12809" width="17.7265625" style="954" customWidth="1"/>
    <col min="12810" max="12810" width="6.1796875" style="954" customWidth="1"/>
    <col min="12811" max="12811" width="2" style="954" customWidth="1"/>
    <col min="12812" max="12812" width="1.81640625" style="954" customWidth="1"/>
    <col min="12813" max="12813" width="13" style="954" customWidth="1"/>
    <col min="12814" max="13054" width="9.1796875" style="954"/>
    <col min="13055" max="13055" width="7.26953125" style="954" customWidth="1"/>
    <col min="13056" max="13056" width="34.81640625" style="954" customWidth="1"/>
    <col min="13057" max="13057" width="9" style="954" customWidth="1"/>
    <col min="13058" max="13058" width="12.54296875" style="954" customWidth="1"/>
    <col min="13059" max="13059" width="6.26953125" style="954" customWidth="1"/>
    <col min="13060" max="13060" width="6.453125" style="954" customWidth="1"/>
    <col min="13061" max="13061" width="8.1796875" style="954" customWidth="1"/>
    <col min="13062" max="13062" width="17.7265625" style="954" customWidth="1"/>
    <col min="13063" max="13063" width="6" style="954" customWidth="1"/>
    <col min="13064" max="13064" width="6.26953125" style="954" customWidth="1"/>
    <col min="13065" max="13065" width="17.7265625" style="954" customWidth="1"/>
    <col min="13066" max="13066" width="6.1796875" style="954" customWidth="1"/>
    <col min="13067" max="13067" width="2" style="954" customWidth="1"/>
    <col min="13068" max="13068" width="1.81640625" style="954" customWidth="1"/>
    <col min="13069" max="13069" width="13" style="954" customWidth="1"/>
    <col min="13070" max="13310" width="9.1796875" style="954"/>
    <col min="13311" max="13311" width="7.26953125" style="954" customWidth="1"/>
    <col min="13312" max="13312" width="34.81640625" style="954" customWidth="1"/>
    <col min="13313" max="13313" width="9" style="954" customWidth="1"/>
    <col min="13314" max="13314" width="12.54296875" style="954" customWidth="1"/>
    <col min="13315" max="13315" width="6.26953125" style="954" customWidth="1"/>
    <col min="13316" max="13316" width="6.453125" style="954" customWidth="1"/>
    <col min="13317" max="13317" width="8.1796875" style="954" customWidth="1"/>
    <col min="13318" max="13318" width="17.7265625" style="954" customWidth="1"/>
    <col min="13319" max="13319" width="6" style="954" customWidth="1"/>
    <col min="13320" max="13320" width="6.26953125" style="954" customWidth="1"/>
    <col min="13321" max="13321" width="17.7265625" style="954" customWidth="1"/>
    <col min="13322" max="13322" width="6.1796875" style="954" customWidth="1"/>
    <col min="13323" max="13323" width="2" style="954" customWidth="1"/>
    <col min="13324" max="13324" width="1.81640625" style="954" customWidth="1"/>
    <col min="13325" max="13325" width="13" style="954" customWidth="1"/>
    <col min="13326" max="13566" width="9.1796875" style="954"/>
    <col min="13567" max="13567" width="7.26953125" style="954" customWidth="1"/>
    <col min="13568" max="13568" width="34.81640625" style="954" customWidth="1"/>
    <col min="13569" max="13569" width="9" style="954" customWidth="1"/>
    <col min="13570" max="13570" width="12.54296875" style="954" customWidth="1"/>
    <col min="13571" max="13571" width="6.26953125" style="954" customWidth="1"/>
    <col min="13572" max="13572" width="6.453125" style="954" customWidth="1"/>
    <col min="13573" max="13573" width="8.1796875" style="954" customWidth="1"/>
    <col min="13574" max="13574" width="17.7265625" style="954" customWidth="1"/>
    <col min="13575" max="13575" width="6" style="954" customWidth="1"/>
    <col min="13576" max="13576" width="6.26953125" style="954" customWidth="1"/>
    <col min="13577" max="13577" width="17.7265625" style="954" customWidth="1"/>
    <col min="13578" max="13578" width="6.1796875" style="954" customWidth="1"/>
    <col min="13579" max="13579" width="2" style="954" customWidth="1"/>
    <col min="13580" max="13580" width="1.81640625" style="954" customWidth="1"/>
    <col min="13581" max="13581" width="13" style="954" customWidth="1"/>
    <col min="13582" max="13822" width="9.1796875" style="954"/>
    <col min="13823" max="13823" width="7.26953125" style="954" customWidth="1"/>
    <col min="13824" max="13824" width="34.81640625" style="954" customWidth="1"/>
    <col min="13825" max="13825" width="9" style="954" customWidth="1"/>
    <col min="13826" max="13826" width="12.54296875" style="954" customWidth="1"/>
    <col min="13827" max="13827" width="6.26953125" style="954" customWidth="1"/>
    <col min="13828" max="13828" width="6.453125" style="954" customWidth="1"/>
    <col min="13829" max="13829" width="8.1796875" style="954" customWidth="1"/>
    <col min="13830" max="13830" width="17.7265625" style="954" customWidth="1"/>
    <col min="13831" max="13831" width="6" style="954" customWidth="1"/>
    <col min="13832" max="13832" width="6.26953125" style="954" customWidth="1"/>
    <col min="13833" max="13833" width="17.7265625" style="954" customWidth="1"/>
    <col min="13834" max="13834" width="6.1796875" style="954" customWidth="1"/>
    <col min="13835" max="13835" width="2" style="954" customWidth="1"/>
    <col min="13836" max="13836" width="1.81640625" style="954" customWidth="1"/>
    <col min="13837" max="13837" width="13" style="954" customWidth="1"/>
    <col min="13838" max="14078" width="9.1796875" style="954"/>
    <col min="14079" max="14079" width="7.26953125" style="954" customWidth="1"/>
    <col min="14080" max="14080" width="34.81640625" style="954" customWidth="1"/>
    <col min="14081" max="14081" width="9" style="954" customWidth="1"/>
    <col min="14082" max="14082" width="12.54296875" style="954" customWidth="1"/>
    <col min="14083" max="14083" width="6.26953125" style="954" customWidth="1"/>
    <col min="14084" max="14084" width="6.453125" style="954" customWidth="1"/>
    <col min="14085" max="14085" width="8.1796875" style="954" customWidth="1"/>
    <col min="14086" max="14086" width="17.7265625" style="954" customWidth="1"/>
    <col min="14087" max="14087" width="6" style="954" customWidth="1"/>
    <col min="14088" max="14088" width="6.26953125" style="954" customWidth="1"/>
    <col min="14089" max="14089" width="17.7265625" style="954" customWidth="1"/>
    <col min="14090" max="14090" width="6.1796875" style="954" customWidth="1"/>
    <col min="14091" max="14091" width="2" style="954" customWidth="1"/>
    <col min="14092" max="14092" width="1.81640625" style="954" customWidth="1"/>
    <col min="14093" max="14093" width="13" style="954" customWidth="1"/>
    <col min="14094" max="14334" width="9.1796875" style="954"/>
    <col min="14335" max="14335" width="7.26953125" style="954" customWidth="1"/>
    <col min="14336" max="14336" width="34.81640625" style="954" customWidth="1"/>
    <col min="14337" max="14337" width="9" style="954" customWidth="1"/>
    <col min="14338" max="14338" width="12.54296875" style="954" customWidth="1"/>
    <col min="14339" max="14339" width="6.26953125" style="954" customWidth="1"/>
    <col min="14340" max="14340" width="6.453125" style="954" customWidth="1"/>
    <col min="14341" max="14341" width="8.1796875" style="954" customWidth="1"/>
    <col min="14342" max="14342" width="17.7265625" style="954" customWidth="1"/>
    <col min="14343" max="14343" width="6" style="954" customWidth="1"/>
    <col min="14344" max="14344" width="6.26953125" style="954" customWidth="1"/>
    <col min="14345" max="14345" width="17.7265625" style="954" customWidth="1"/>
    <col min="14346" max="14346" width="6.1796875" style="954" customWidth="1"/>
    <col min="14347" max="14347" width="2" style="954" customWidth="1"/>
    <col min="14348" max="14348" width="1.81640625" style="954" customWidth="1"/>
    <col min="14349" max="14349" width="13" style="954" customWidth="1"/>
    <col min="14350" max="14590" width="9.1796875" style="954"/>
    <col min="14591" max="14591" width="7.26953125" style="954" customWidth="1"/>
    <col min="14592" max="14592" width="34.81640625" style="954" customWidth="1"/>
    <col min="14593" max="14593" width="9" style="954" customWidth="1"/>
    <col min="14594" max="14594" width="12.54296875" style="954" customWidth="1"/>
    <col min="14595" max="14595" width="6.26953125" style="954" customWidth="1"/>
    <col min="14596" max="14596" width="6.453125" style="954" customWidth="1"/>
    <col min="14597" max="14597" width="8.1796875" style="954" customWidth="1"/>
    <col min="14598" max="14598" width="17.7265625" style="954" customWidth="1"/>
    <col min="14599" max="14599" width="6" style="954" customWidth="1"/>
    <col min="14600" max="14600" width="6.26953125" style="954" customWidth="1"/>
    <col min="14601" max="14601" width="17.7265625" style="954" customWidth="1"/>
    <col min="14602" max="14602" width="6.1796875" style="954" customWidth="1"/>
    <col min="14603" max="14603" width="2" style="954" customWidth="1"/>
    <col min="14604" max="14604" width="1.81640625" style="954" customWidth="1"/>
    <col min="14605" max="14605" width="13" style="954" customWidth="1"/>
    <col min="14606" max="14846" width="9.1796875" style="954"/>
    <col min="14847" max="14847" width="7.26953125" style="954" customWidth="1"/>
    <col min="14848" max="14848" width="34.81640625" style="954" customWidth="1"/>
    <col min="14849" max="14849" width="9" style="954" customWidth="1"/>
    <col min="14850" max="14850" width="12.54296875" style="954" customWidth="1"/>
    <col min="14851" max="14851" width="6.26953125" style="954" customWidth="1"/>
    <col min="14852" max="14852" width="6.453125" style="954" customWidth="1"/>
    <col min="14853" max="14853" width="8.1796875" style="954" customWidth="1"/>
    <col min="14854" max="14854" width="17.7265625" style="954" customWidth="1"/>
    <col min="14855" max="14855" width="6" style="954" customWidth="1"/>
    <col min="14856" max="14856" width="6.26953125" style="954" customWidth="1"/>
    <col min="14857" max="14857" width="17.7265625" style="954" customWidth="1"/>
    <col min="14858" max="14858" width="6.1796875" style="954" customWidth="1"/>
    <col min="14859" max="14859" width="2" style="954" customWidth="1"/>
    <col min="14860" max="14860" width="1.81640625" style="954" customWidth="1"/>
    <col min="14861" max="14861" width="13" style="954" customWidth="1"/>
    <col min="14862" max="15102" width="9.1796875" style="954"/>
    <col min="15103" max="15103" width="7.26953125" style="954" customWidth="1"/>
    <col min="15104" max="15104" width="34.81640625" style="954" customWidth="1"/>
    <col min="15105" max="15105" width="9" style="954" customWidth="1"/>
    <col min="15106" max="15106" width="12.54296875" style="954" customWidth="1"/>
    <col min="15107" max="15107" width="6.26953125" style="954" customWidth="1"/>
    <col min="15108" max="15108" width="6.453125" style="954" customWidth="1"/>
    <col min="15109" max="15109" width="8.1796875" style="954" customWidth="1"/>
    <col min="15110" max="15110" width="17.7265625" style="954" customWidth="1"/>
    <col min="15111" max="15111" width="6" style="954" customWidth="1"/>
    <col min="15112" max="15112" width="6.26953125" style="954" customWidth="1"/>
    <col min="15113" max="15113" width="17.7265625" style="954" customWidth="1"/>
    <col min="15114" max="15114" width="6.1796875" style="954" customWidth="1"/>
    <col min="15115" max="15115" width="2" style="954" customWidth="1"/>
    <col min="15116" max="15116" width="1.81640625" style="954" customWidth="1"/>
    <col min="15117" max="15117" width="13" style="954" customWidth="1"/>
    <col min="15118" max="15358" width="9.1796875" style="954"/>
    <col min="15359" max="15359" width="7.26953125" style="954" customWidth="1"/>
    <col min="15360" max="15360" width="34.81640625" style="954" customWidth="1"/>
    <col min="15361" max="15361" width="9" style="954" customWidth="1"/>
    <col min="15362" max="15362" width="12.54296875" style="954" customWidth="1"/>
    <col min="15363" max="15363" width="6.26953125" style="954" customWidth="1"/>
    <col min="15364" max="15364" width="6.453125" style="954" customWidth="1"/>
    <col min="15365" max="15365" width="8.1796875" style="954" customWidth="1"/>
    <col min="15366" max="15366" width="17.7265625" style="954" customWidth="1"/>
    <col min="15367" max="15367" width="6" style="954" customWidth="1"/>
    <col min="15368" max="15368" width="6.26953125" style="954" customWidth="1"/>
    <col min="15369" max="15369" width="17.7265625" style="954" customWidth="1"/>
    <col min="15370" max="15370" width="6.1796875" style="954" customWidth="1"/>
    <col min="15371" max="15371" width="2" style="954" customWidth="1"/>
    <col min="15372" max="15372" width="1.81640625" style="954" customWidth="1"/>
    <col min="15373" max="15373" width="13" style="954" customWidth="1"/>
    <col min="15374" max="15614" width="9.1796875" style="954"/>
    <col min="15615" max="15615" width="7.26953125" style="954" customWidth="1"/>
    <col min="15616" max="15616" width="34.81640625" style="954" customWidth="1"/>
    <col min="15617" max="15617" width="9" style="954" customWidth="1"/>
    <col min="15618" max="15618" width="12.54296875" style="954" customWidth="1"/>
    <col min="15619" max="15619" width="6.26953125" style="954" customWidth="1"/>
    <col min="15620" max="15620" width="6.453125" style="954" customWidth="1"/>
    <col min="15621" max="15621" width="8.1796875" style="954" customWidth="1"/>
    <col min="15622" max="15622" width="17.7265625" style="954" customWidth="1"/>
    <col min="15623" max="15623" width="6" style="954" customWidth="1"/>
    <col min="15624" max="15624" width="6.26953125" style="954" customWidth="1"/>
    <col min="15625" max="15625" width="17.7265625" style="954" customWidth="1"/>
    <col min="15626" max="15626" width="6.1796875" style="954" customWidth="1"/>
    <col min="15627" max="15627" width="2" style="954" customWidth="1"/>
    <col min="15628" max="15628" width="1.81640625" style="954" customWidth="1"/>
    <col min="15629" max="15629" width="13" style="954" customWidth="1"/>
    <col min="15630" max="15870" width="9.1796875" style="954"/>
    <col min="15871" max="15871" width="7.26953125" style="954" customWidth="1"/>
    <col min="15872" max="15872" width="34.81640625" style="954" customWidth="1"/>
    <col min="15873" max="15873" width="9" style="954" customWidth="1"/>
    <col min="15874" max="15874" width="12.54296875" style="954" customWidth="1"/>
    <col min="15875" max="15875" width="6.26953125" style="954" customWidth="1"/>
    <col min="15876" max="15876" width="6.453125" style="954" customWidth="1"/>
    <col min="15877" max="15877" width="8.1796875" style="954" customWidth="1"/>
    <col min="15878" max="15878" width="17.7265625" style="954" customWidth="1"/>
    <col min="15879" max="15879" width="6" style="954" customWidth="1"/>
    <col min="15880" max="15880" width="6.26953125" style="954" customWidth="1"/>
    <col min="15881" max="15881" width="17.7265625" style="954" customWidth="1"/>
    <col min="15882" max="15882" width="6.1796875" style="954" customWidth="1"/>
    <col min="15883" max="15883" width="2" style="954" customWidth="1"/>
    <col min="15884" max="15884" width="1.81640625" style="954" customWidth="1"/>
    <col min="15885" max="15885" width="13" style="954" customWidth="1"/>
    <col min="15886" max="16126" width="9.1796875" style="954"/>
    <col min="16127" max="16127" width="7.26953125" style="954" customWidth="1"/>
    <col min="16128" max="16128" width="34.81640625" style="954" customWidth="1"/>
    <col min="16129" max="16129" width="9" style="954" customWidth="1"/>
    <col min="16130" max="16130" width="12.54296875" style="954" customWidth="1"/>
    <col min="16131" max="16131" width="6.26953125" style="954" customWidth="1"/>
    <col min="16132" max="16132" width="6.453125" style="954" customWidth="1"/>
    <col min="16133" max="16133" width="8.1796875" style="954" customWidth="1"/>
    <col min="16134" max="16134" width="17.7265625" style="954" customWidth="1"/>
    <col min="16135" max="16135" width="6" style="954" customWidth="1"/>
    <col min="16136" max="16136" width="6.26953125" style="954" customWidth="1"/>
    <col min="16137" max="16137" width="17.7265625" style="954" customWidth="1"/>
    <col min="16138" max="16138" width="6.1796875" style="954" customWidth="1"/>
    <col min="16139" max="16139" width="2" style="954" customWidth="1"/>
    <col min="16140" max="16140" width="1.81640625" style="954" customWidth="1"/>
    <col min="16141" max="16141" width="13" style="954" customWidth="1"/>
    <col min="16142" max="16384" width="9.1796875" style="954"/>
  </cols>
  <sheetData>
    <row r="1" spans="1:8" ht="20">
      <c r="A1" s="955" t="s">
        <v>0</v>
      </c>
      <c r="B1" s="956"/>
      <c r="C1" s="957"/>
      <c r="D1" s="958"/>
      <c r="E1" s="958"/>
      <c r="F1" s="958"/>
      <c r="G1" s="958"/>
      <c r="H1" s="958"/>
    </row>
    <row r="2" spans="1:8" ht="20">
      <c r="A2" s="958"/>
      <c r="B2" s="958"/>
      <c r="C2" s="957"/>
      <c r="D2" s="958"/>
      <c r="E2" s="958"/>
      <c r="F2" s="958"/>
      <c r="G2" s="958"/>
      <c r="H2" s="958"/>
    </row>
    <row r="3" spans="1:8" ht="20">
      <c r="A3" s="959" t="s">
        <v>638</v>
      </c>
      <c r="B3" s="960"/>
      <c r="C3" s="961"/>
      <c r="D3" s="962"/>
      <c r="E3" s="962"/>
      <c r="F3" s="962"/>
      <c r="G3" s="962"/>
      <c r="H3" s="962"/>
    </row>
    <row r="4" spans="1:8" ht="20">
      <c r="A4" s="955"/>
      <c r="B4" s="955"/>
      <c r="C4" s="957"/>
      <c r="D4" s="958"/>
      <c r="E4" s="958"/>
      <c r="F4" s="958"/>
      <c r="G4" s="958"/>
      <c r="H4" s="958"/>
    </row>
    <row r="5" spans="1:8" ht="16" customHeight="1" thickBot="1">
      <c r="A5" s="963"/>
      <c r="B5" s="964"/>
      <c r="C5" s="965"/>
    </row>
    <row r="6" spans="1:8" ht="20">
      <c r="A6" s="966" t="s">
        <v>2</v>
      </c>
      <c r="B6" s="969"/>
      <c r="C6" s="968"/>
      <c r="D6" s="969"/>
      <c r="E6" s="969"/>
      <c r="F6" s="967"/>
    </row>
    <row r="7" spans="1:8" ht="20.5" customHeight="1" thickBot="1">
      <c r="A7" s="970" t="s">
        <v>662</v>
      </c>
      <c r="B7" s="971"/>
      <c r="C7" s="972"/>
      <c r="D7" s="971"/>
      <c r="E7" s="971"/>
      <c r="F7" s="973"/>
    </row>
    <row r="8" spans="1:8">
      <c r="C8" s="965"/>
    </row>
    <row r="9" spans="1:8" ht="13" thickBot="1">
      <c r="C9" s="965"/>
      <c r="F9" s="1292">
        <v>10</v>
      </c>
      <c r="G9" s="1293"/>
    </row>
    <row r="10" spans="1:8" ht="15.5">
      <c r="A10" s="974" t="s">
        <v>4</v>
      </c>
      <c r="B10" s="975" t="s">
        <v>5</v>
      </c>
      <c r="C10" s="976" t="s">
        <v>6</v>
      </c>
      <c r="D10" s="977" t="s">
        <v>7</v>
      </c>
      <c r="E10" s="1027"/>
      <c r="F10" s="1028" t="s">
        <v>663</v>
      </c>
      <c r="G10" s="967"/>
    </row>
    <row r="11" spans="1:8" ht="15.5">
      <c r="A11" s="978" t="s">
        <v>18</v>
      </c>
      <c r="B11" s="1024"/>
      <c r="C11" s="979"/>
      <c r="D11" s="980" t="s">
        <v>19</v>
      </c>
      <c r="F11" s="1029" t="s">
        <v>664</v>
      </c>
      <c r="G11" s="981"/>
    </row>
    <row r="12" spans="1:8" ht="16" thickBot="1">
      <c r="A12" s="982"/>
      <c r="B12" s="983"/>
      <c r="C12" s="984"/>
      <c r="D12" s="985"/>
      <c r="F12" s="986"/>
      <c r="G12" s="987" t="s">
        <v>20</v>
      </c>
    </row>
    <row r="13" spans="1:8">
      <c r="B13" s="988"/>
      <c r="C13" s="965"/>
    </row>
    <row r="14" spans="1:8" ht="13" thickBot="1">
      <c r="A14" s="965"/>
      <c r="C14" s="965"/>
      <c r="D14" s="965"/>
    </row>
    <row r="15" spans="1:8" ht="18">
      <c r="A15" s="989"/>
      <c r="B15" s="990" t="s">
        <v>665</v>
      </c>
      <c r="C15" s="991" t="s">
        <v>21</v>
      </c>
      <c r="D15" s="992"/>
    </row>
    <row r="16" spans="1:8">
      <c r="A16" s="993" t="s">
        <v>666</v>
      </c>
      <c r="B16" s="994" t="s">
        <v>667</v>
      </c>
      <c r="C16" s="995" t="s">
        <v>105</v>
      </c>
      <c r="D16" s="996" t="s">
        <v>25</v>
      </c>
      <c r="E16" s="954" t="s">
        <v>21</v>
      </c>
      <c r="F16" s="997">
        <v>1703.9</v>
      </c>
      <c r="G16" s="998" t="s">
        <v>49</v>
      </c>
    </row>
    <row r="17" spans="1:7">
      <c r="A17" s="999" t="s">
        <v>668</v>
      </c>
      <c r="B17" s="1000" t="s">
        <v>669</v>
      </c>
      <c r="C17" s="1001" t="s">
        <v>105</v>
      </c>
      <c r="D17" s="1002" t="s">
        <v>25</v>
      </c>
      <c r="F17" s="1003">
        <v>392.29</v>
      </c>
      <c r="G17" s="1004" t="s">
        <v>49</v>
      </c>
    </row>
    <row r="18" spans="1:7">
      <c r="A18" s="999" t="s">
        <v>670</v>
      </c>
      <c r="B18" s="1000" t="s">
        <v>671</v>
      </c>
      <c r="C18" s="1001" t="s">
        <v>105</v>
      </c>
      <c r="D18" s="1002" t="s">
        <v>25</v>
      </c>
      <c r="F18" s="1003">
        <v>316.95999999999998</v>
      </c>
      <c r="G18" s="1004" t="s">
        <v>49</v>
      </c>
    </row>
    <row r="19" spans="1:7">
      <c r="A19" s="999" t="s">
        <v>672</v>
      </c>
      <c r="B19" s="1005" t="s">
        <v>673</v>
      </c>
      <c r="C19" s="1001" t="s">
        <v>105</v>
      </c>
      <c r="D19" s="1002" t="s">
        <v>25</v>
      </c>
      <c r="F19" s="1006">
        <v>594.74</v>
      </c>
      <c r="G19" s="1004" t="s">
        <v>49</v>
      </c>
    </row>
    <row r="20" spans="1:7">
      <c r="A20" s="999" t="s">
        <v>674</v>
      </c>
      <c r="B20" s="1005" t="s">
        <v>675</v>
      </c>
      <c r="C20" s="1001" t="s">
        <v>105</v>
      </c>
      <c r="D20" s="1002" t="s">
        <v>25</v>
      </c>
      <c r="F20" s="1006">
        <v>946.26</v>
      </c>
      <c r="G20" s="1004" t="s">
        <v>49</v>
      </c>
    </row>
    <row r="21" spans="1:7">
      <c r="A21" s="1007" t="s">
        <v>676</v>
      </c>
      <c r="B21" s="1008" t="s">
        <v>677</v>
      </c>
      <c r="C21" s="1009" t="s">
        <v>105</v>
      </c>
      <c r="D21" s="1010" t="s">
        <v>160</v>
      </c>
      <c r="F21" s="1011">
        <f>SUM(F16:F18)</f>
        <v>2413.15</v>
      </c>
      <c r="G21" s="1012" t="s">
        <v>49</v>
      </c>
    </row>
    <row r="22" spans="1:7" ht="12.75" customHeight="1">
      <c r="A22" s="965"/>
      <c r="B22" s="1013"/>
      <c r="C22" s="965"/>
      <c r="D22" s="965"/>
    </row>
    <row r="23" spans="1:7" ht="18.5" thickBot="1">
      <c r="A23" s="989"/>
      <c r="B23" s="990" t="s">
        <v>678</v>
      </c>
      <c r="C23" s="991" t="s">
        <v>21</v>
      </c>
      <c r="D23" s="992"/>
    </row>
    <row r="24" spans="1:7" ht="12.75" customHeight="1" thickBot="1">
      <c r="A24" s="1014" t="s">
        <v>679</v>
      </c>
      <c r="B24" s="1015" t="s">
        <v>680</v>
      </c>
      <c r="C24" s="1016" t="s">
        <v>105</v>
      </c>
      <c r="D24" s="1017" t="s">
        <v>160</v>
      </c>
      <c r="F24" s="1025">
        <v>119.95</v>
      </c>
      <c r="G24" s="1026"/>
    </row>
    <row r="25" spans="1:7" ht="12.75" customHeight="1">
      <c r="A25" s="965"/>
      <c r="B25" s="1013"/>
      <c r="C25" s="965"/>
      <c r="D25" s="965"/>
    </row>
    <row r="26" spans="1:7" ht="12.75" customHeight="1" thickBot="1"/>
    <row r="27" spans="1:7">
      <c r="A27" s="1018"/>
      <c r="B27" s="1019"/>
      <c r="C27" s="1019"/>
      <c r="D27" s="1020"/>
    </row>
    <row r="28" spans="1:7">
      <c r="A28" s="1021" t="s">
        <v>681</v>
      </c>
      <c r="B28" s="1083"/>
      <c r="C28" s="1084"/>
      <c r="D28" s="1022"/>
    </row>
    <row r="29" spans="1:7">
      <c r="A29" s="1021"/>
      <c r="B29" s="1083"/>
      <c r="C29" s="1083"/>
      <c r="D29" s="1022"/>
    </row>
    <row r="30" spans="1:7">
      <c r="A30" s="1021" t="s">
        <v>682</v>
      </c>
      <c r="B30" s="1083"/>
      <c r="C30" s="1084"/>
      <c r="D30" s="1022"/>
    </row>
    <row r="31" spans="1:7">
      <c r="A31" s="1021"/>
      <c r="B31" s="1083"/>
      <c r="C31" s="1083"/>
      <c r="D31" s="1022"/>
    </row>
    <row r="32" spans="1:7">
      <c r="A32" s="518" t="s">
        <v>683</v>
      </c>
      <c r="B32" s="1086"/>
      <c r="C32" s="1085" t="s">
        <v>685</v>
      </c>
      <c r="D32" s="1022"/>
    </row>
    <row r="33" spans="1:4" ht="13" thickBot="1">
      <c r="A33" s="1087"/>
      <c r="B33" s="1088"/>
      <c r="C33" s="1089"/>
      <c r="D33" s="1090"/>
    </row>
    <row r="34" spans="1:4">
      <c r="B34" s="1023"/>
      <c r="C34" s="965"/>
    </row>
  </sheetData>
  <mergeCells count="1">
    <mergeCell ref="F9:G9"/>
  </mergeCells>
  <phoneticPr fontId="37" type="noConversion"/>
  <pageMargins left="0.75" right="0.75" top="1" bottom="1" header="0.5" footer="0.5"/>
  <pageSetup paperSize="8" scale="84" orientation="landscape" r:id="rId1"/>
  <headerFooter alignWithMargins="0">
    <oddFooter>&amp;RDate: March 2007
Version 10.0&amp;L&amp;"Calibri"&amp;11&amp;K000000Table 11 of 11_x000D_&amp;1#&amp;"Arial"&amp;11&amp;K000000SW Internal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SharedWithUsers xmlns="dfc5cf3b-63a0-41eb-9e2d-d2b6491b4379">
      <UserInfo>
        <DisplayName>Alan P Scott</DisplayName>
        <AccountId>5927</AccountId>
        <AccountType/>
      </UserInfo>
      <UserInfo>
        <DisplayName>Nikki Craig</DisplayName>
        <AccountId>826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Barbara Barbarito</DisplayName>
        <AccountId>309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Alan McLean</DisplayName>
        <AccountId>208</AccountId>
        <AccountType/>
      </UserInfo>
      <UserInfo>
        <DisplayName>Lindsay Selmes</DisplayName>
        <AccountId>5932</AccountId>
        <AccountType/>
      </UserInfo>
      <UserInfo>
        <DisplayName>Linda Jack</DisplayName>
        <AccountId>1725</AccountId>
        <AccountType/>
      </UserInfo>
      <UserInfo>
        <DisplayName>Kerry Davidson</DisplayName>
        <AccountId>328</AccountId>
        <AccountType/>
      </UserInfo>
      <UserInfo>
        <DisplayName>Gerti Youngson</DisplayName>
        <AccountId>1665</AccountId>
        <AccountType/>
      </UserInfo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  <UserInfo>
        <DisplayName>Graham Innes</DisplayName>
        <AccountId>1272</AccountId>
        <AccountType/>
      </UserInfo>
      <UserInfo>
        <DisplayName>Gillian Crighton</DisplayName>
        <AccountId>152</AccountId>
        <AccountType/>
      </UserInfo>
      <UserInfo>
        <DisplayName>Darren May</DisplayName>
        <AccountId>817</AccountId>
        <AccountType/>
      </UserInfo>
      <UserInfo>
        <DisplayName>Shirley Campbell</DisplayName>
        <AccountId>6090</AccountId>
        <AccountType/>
      </UserInfo>
      <UserInfo>
        <DisplayName>Rory Pamphilon</DisplayName>
        <AccountId>1147</AccountId>
        <AccountType/>
      </UserInfo>
      <UserInfo>
        <DisplayName>Lesley Haylock</DisplayName>
        <AccountId>1025</AccountId>
        <AccountType/>
      </UserInfo>
      <UserInfo>
        <DisplayName>Marie Paton</DisplayName>
        <AccountId>1885</AccountId>
        <AccountType/>
      </UserInfo>
      <UserInfo>
        <DisplayName>Joanne Melville</DisplayName>
        <AccountId>2050</AccountId>
        <AccountType/>
      </UserInfo>
      <UserInfo>
        <DisplayName>Kes Juskowiak</DisplayName>
        <AccountId>726</AccountId>
        <AccountType/>
      </UserInfo>
      <UserInfo>
        <DisplayName>Richard Lavery</DisplayName>
        <AccountId>2122</AccountId>
        <AccountType/>
      </UserInfo>
      <UserInfo>
        <DisplayName>Mark McCulloch</DisplayName>
        <AccountId>1761</AccountId>
        <AccountType/>
      </UserInfo>
      <UserInfo>
        <DisplayName>Paul Rodgers</DisplayName>
        <AccountId>313</AccountId>
        <AccountType/>
      </UserInfo>
      <UserInfo>
        <DisplayName>Craig Carr</DisplayName>
        <AccountId>1268</AccountId>
        <AccountType/>
      </UserInfo>
      <UserInfo>
        <DisplayName>Lindsay MacMillan</DisplayName>
        <AccountId>3558</AccountId>
        <AccountType/>
      </UserInfo>
      <UserInfo>
        <DisplayName>Andrew Dunbar (GM Water Srvs Strgy)</DisplayName>
        <AccountId>214</AccountId>
        <AccountType/>
      </UserInfo>
    </SharedWithUsers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ED66C573-519D-4CD7-8D8B-514088CC788F}"/>
</file>

<file path=customXml/itemProps2.xml><?xml version="1.0" encoding="utf-8"?>
<ds:datastoreItem xmlns:ds="http://schemas.openxmlformats.org/officeDocument/2006/customXml" ds:itemID="{F2342381-83FC-40F9-A696-2E01A0C36388}"/>
</file>

<file path=customXml/itemProps3.xml><?xml version="1.0" encoding="utf-8"?>
<ds:datastoreItem xmlns:ds="http://schemas.openxmlformats.org/officeDocument/2006/customXml" ds:itemID="{342B17B3-00E4-4C09-8D5E-AF29F1275807}"/>
</file>

<file path=customXml/itemProps4.xml><?xml version="1.0" encoding="utf-8"?>
<ds:datastoreItem xmlns:ds="http://schemas.openxmlformats.org/officeDocument/2006/customXml" ds:itemID="{3E6DB9B9-D374-4299-9922-BE22E444F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E3</vt:lpstr>
      <vt:lpstr>E3a</vt:lpstr>
      <vt:lpstr>E4</vt:lpstr>
      <vt:lpstr>E6</vt:lpstr>
      <vt:lpstr>E7</vt:lpstr>
      <vt:lpstr>E8</vt:lpstr>
      <vt:lpstr>E9</vt:lpstr>
      <vt:lpstr>E10</vt:lpstr>
      <vt:lpstr>E11</vt:lpstr>
      <vt:lpstr>'E10'!Print_Area</vt:lpstr>
      <vt:lpstr>'E11'!Print_Area</vt:lpstr>
      <vt:lpstr>'E3'!Print_Area</vt:lpstr>
      <vt:lpstr>E3a!Print_Area</vt:lpstr>
      <vt:lpstr>'E4'!Print_Area</vt:lpstr>
      <vt:lpstr>'E6'!Print_Area</vt:lpstr>
      <vt:lpstr>'E7'!Print_Area</vt:lpstr>
      <vt:lpstr>'E8'!Print_Area</vt:lpstr>
      <vt:lpstr>'E9'!Print_Area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2024-03-12T17:10:37Z</dcterms:created>
  <dcterms:modified xsi:type="dcterms:W3CDTF">2024-03-22T11:03:17Z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AuthorIds_UIVersion_512">
    <vt:lpwstr>283</vt:lpwstr>
  </property>
  <property fmtid="{D5CDD505-2E9C-101B-9397-08002B2CF9AE}" pid="4" name="MediaServiceImageTags">
    <vt:lpwstr/>
  </property>
  <property fmtid="{D5CDD505-2E9C-101B-9397-08002B2CF9AE}" pid="5" name="ContentTypeId">
    <vt:lpwstr>0x0101000673E8A027AD84478D085E8578848EF7</vt:lpwstr>
  </property>
  <property fmtid="{D5CDD505-2E9C-101B-9397-08002B2CF9AE}" pid="6" name="MSIP_Label_058726ee-aa22-4015-a145-38c9c7d44652_Method">
    <vt:lpwstr>Privileged</vt:lpwstr>
  </property>
  <property fmtid="{D5CDD505-2E9C-101B-9397-08002B2CF9AE}" pid="7" name="MSIP_Label_058726ee-aa22-4015-a145-38c9c7d44652_SiteId">
    <vt:lpwstr>f90bd2e7-b5c0-4b25-9e27-226ff8b6c17b</vt:lpwstr>
  </property>
  <property fmtid="{D5CDD505-2E9C-101B-9397-08002B2CF9AE}" pid="8" name="MSIP_Label_058726ee-aa22-4015-a145-38c9c7d44652_Name">
    <vt:lpwstr>058726ee-aa22-4015-a145-38c9c7d44652</vt:lpwstr>
  </property>
  <property fmtid="{D5CDD505-2E9C-101B-9397-08002B2CF9AE}" pid="9" name="_dlc_DocIdItemGuid">
    <vt:lpwstr>8051eb29-2fc1-4a71-beb3-74612bbf60b8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2022-09-27T13:43:29Z</vt:lpwstr>
  </property>
  <property fmtid="{D5CDD505-2E9C-101B-9397-08002B2CF9AE}" pid="12" name="MSIP_Label_058726ee-aa22-4015-a145-38c9c7d44652_ActionId">
    <vt:lpwstr>20a33e5a-7d4d-435c-9915-ae32ee833044</vt:lpwstr>
  </property>
  <property fmtid="{D5CDD505-2E9C-101B-9397-08002B2CF9AE}" pid="13" name="Data Area">
    <vt:lpwstr/>
  </property>
  <property fmtid="{D5CDD505-2E9C-101B-9397-08002B2CF9AE}" pid="14" name="MSIP_Label_058726ee-aa22-4015-a145-38c9c7d44652_Enabled">
    <vt:lpwstr>true</vt:lpwstr>
  </property>
</Properties>
</file>