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defaultThemeVersion="166925"/>
  <xr:revisionPtr revIDLastSave="0" documentId="8_{2618217E-6C7D-4CFB-B272-F246F3C19CDF}" xr6:coauthVersionLast="47" xr6:coauthVersionMax="47" xr10:uidLastSave="{00000000-0000-0000-0000-000000000000}"/>
  <bookViews>
    <workbookView xWindow="-110" yWindow="-110" windowWidth="38620" windowHeight="21220" tabRatio="849" xr2:uid="{A41D7350-FDC6-4042-847A-3F50907B574C}"/>
  </bookViews>
  <sheets>
    <sheet name="Original analysis updated" sheetId="8" r:id="rId1"/>
    <sheet name="Analysis using Ofwat investment" sheetId="42" r:id="rId2"/>
    <sheet name="Scottish Water" sheetId="17" r:id="rId3"/>
    <sheet name="WW CAPEX" sheetId="12" r:id="rId4"/>
    <sheet name="WW Population" sheetId="27" r:id="rId5"/>
    <sheet name="Ofwat reported capex" sheetId="40"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0" localSheetId="1">'Analysis using Ofwat investment'!#REF!</definedName>
    <definedName name="\0" localSheetId="0">#REF!</definedName>
    <definedName name="\0" localSheetId="3">#REF!</definedName>
    <definedName name="\0" localSheetId="4">#REF!</definedName>
    <definedName name="\0">#REF!</definedName>
    <definedName name="\A" localSheetId="1">'Analysis using Ofwat investment'!#REF!</definedName>
    <definedName name="\A" localSheetId="0">#REF!</definedName>
    <definedName name="\A">#REF!</definedName>
    <definedName name="\P" localSheetId="1">'Analysis using Ofwat investment'!#REF!</definedName>
    <definedName name="\P" localSheetId="0">#REF!</definedName>
    <definedName name="\P">#REF!</definedName>
    <definedName name="\Q" localSheetId="1">'Analysis using Ofwat investment'!#REF!</definedName>
    <definedName name="\Q" localSheetId="0">#REF!</definedName>
    <definedName name="\Q">#REF!</definedName>
    <definedName name="\S" localSheetId="1">'Analysis using Ofwat investment'!#REF!</definedName>
    <definedName name="\S" localSheetId="0">#REF!</definedName>
    <definedName name="\S">#REF!</definedName>
    <definedName name="\W" localSheetId="1">'Analysis using Ofwat investment'!#REF!</definedName>
    <definedName name="\W" localSheetId="0">#REF!</definedName>
    <definedName name="\W">#REF!</definedName>
    <definedName name="____net1" localSheetId="3" hidden="1">{"NET",#N/A,FALSE,"401C11"}</definedName>
    <definedName name="____net1" localSheetId="4" hidden="1">{"NET",#N/A,FALSE,"401C11"}</definedName>
    <definedName name="____net1" hidden="1">{"NET",#N/A,FALSE,"401C11"}</definedName>
    <definedName name="__123Graph_A" localSheetId="1" hidden="1">'[1]2002PCTs'!#REF!</definedName>
    <definedName name="__123Graph_A" localSheetId="0" hidden="1">'[1]2002PCTs'!#REF!</definedName>
    <definedName name="__123Graph_A" hidden="1">'[1]2002PCTs'!#REF!</definedName>
    <definedName name="__123Graph_B" localSheetId="1" hidden="1">[2]Dnurse!#REF!</definedName>
    <definedName name="__123Graph_B" localSheetId="0" hidden="1">[2]Dnurse!#REF!</definedName>
    <definedName name="__123Graph_B" hidden="1">[2]Dnurse!#REF!</definedName>
    <definedName name="__123Graph_C" localSheetId="1" hidden="1">[2]Dnurse!#REF!</definedName>
    <definedName name="__123Graph_C" localSheetId="0" hidden="1">[2]Dnurse!#REF!</definedName>
    <definedName name="__123Graph_C" hidden="1">[2]Dnurse!#REF!</definedName>
    <definedName name="__123Graph_X" localSheetId="1" hidden="1">[2]Dnurse!#REF!</definedName>
    <definedName name="__123Graph_X" localSheetId="0" hidden="1">[2]Dnurse!#REF!</definedName>
    <definedName name="__123Graph_X" hidden="1">[2]Dnurse!#REF!</definedName>
    <definedName name="__net1" localSheetId="3" hidden="1">{"NET",#N/A,FALSE,"401C11"}</definedName>
    <definedName name="__net1" localSheetId="4" hidden="1">{"NET",#N/A,FALSE,"401C11"}</definedName>
    <definedName name="__net1" hidden="1">{"NET",#N/A,FALSE,"401C11"}</definedName>
    <definedName name="_1_0__123Grap" localSheetId="1" hidden="1">'[3]#REF'!#REF!</definedName>
    <definedName name="_1_0__123Grap" localSheetId="0" hidden="1">'[3]#REF'!#REF!</definedName>
    <definedName name="_1_0__123Grap" hidden="1">'[3]#REF'!#REF!</definedName>
    <definedName name="_1_123Grap" localSheetId="1" hidden="1">'[4]#REF'!#REF!</definedName>
    <definedName name="_1_123Grap" localSheetId="0" hidden="1">'[4]#REF'!#REF!</definedName>
    <definedName name="_1_123Grap" hidden="1">'[4]#REF'!#REF!</definedName>
    <definedName name="_123Graph_F" hidden="1">'[5]Chelmsford '!$G$18:$G$28</definedName>
    <definedName name="_2_0__123Grap" localSheetId="1" hidden="1">'[4]#REF'!#REF!</definedName>
    <definedName name="_2_0__123Grap" localSheetId="0" hidden="1">'[4]#REF'!#REF!</definedName>
    <definedName name="_2_0__123Grap" localSheetId="3" hidden="1">'[4]#REF'!#REF!</definedName>
    <definedName name="_2_0__123Grap" localSheetId="4" hidden="1">'[4]#REF'!#REF!</definedName>
    <definedName name="_2_0__123Grap" hidden="1">'[4]#REF'!#REF!</definedName>
    <definedName name="_2_123Grap" localSheetId="1" hidden="1">'[2]#REF'!#REF!</definedName>
    <definedName name="_2_123Grap" localSheetId="0" hidden="1">'[2]#REF'!#REF!</definedName>
    <definedName name="_2_123Grap" localSheetId="3" hidden="1">'[2]#REF'!#REF!</definedName>
    <definedName name="_2_123Grap" hidden="1">'[2]#REF'!#REF!</definedName>
    <definedName name="_3_0_S" localSheetId="1" hidden="1">'[3]#REF'!#REF!</definedName>
    <definedName name="_3_0_S" localSheetId="0" hidden="1">'[3]#REF'!#REF!</definedName>
    <definedName name="_3_0_S" hidden="1">'[3]#REF'!#REF!</definedName>
    <definedName name="_3_123Grap" localSheetId="1" hidden="1">'[4]#REF'!#REF!</definedName>
    <definedName name="_3_123Grap" localSheetId="0" hidden="1">'[4]#REF'!#REF!</definedName>
    <definedName name="_3_123Grap" hidden="1">'[4]#REF'!#REF!</definedName>
    <definedName name="_34_123Grap" localSheetId="1" hidden="1">'[4]#REF'!#REF!</definedName>
    <definedName name="_34_123Grap" localSheetId="0" hidden="1">'[4]#REF'!#REF!</definedName>
    <definedName name="_34_123Grap" hidden="1">'[4]#REF'!#REF!</definedName>
    <definedName name="_42S" localSheetId="1" hidden="1">'[4]#REF'!#REF!</definedName>
    <definedName name="_42S" localSheetId="0" hidden="1">'[4]#REF'!#REF!</definedName>
    <definedName name="_42S" hidden="1">'[4]#REF'!#REF!</definedName>
    <definedName name="_4S" localSheetId="1" hidden="1">'[4]#REF'!#REF!</definedName>
    <definedName name="_4S" localSheetId="0" hidden="1">'[4]#REF'!#REF!</definedName>
    <definedName name="_4S" hidden="1">'[4]#REF'!#REF!</definedName>
    <definedName name="_5_0__123Grap" localSheetId="1" hidden="1">'[4]#REF'!#REF!</definedName>
    <definedName name="_5_0__123Grap" localSheetId="0" hidden="1">'[4]#REF'!#REF!</definedName>
    <definedName name="_5_0__123Grap" hidden="1">'[4]#REF'!#REF!</definedName>
    <definedName name="_6_0_S" localSheetId="1" hidden="1">'[4]#REF'!#REF!</definedName>
    <definedName name="_6_0_S" localSheetId="0" hidden="1">'[4]#REF'!#REF!</definedName>
    <definedName name="_6_0_S" hidden="1">'[4]#REF'!#REF!</definedName>
    <definedName name="_6_123Grap" localSheetId="1" hidden="1">'[2]#REF'!#REF!</definedName>
    <definedName name="_6_123Grap" localSheetId="0" hidden="1">'[2]#REF'!#REF!</definedName>
    <definedName name="_6_123Grap" hidden="1">'[2]#REF'!#REF!</definedName>
    <definedName name="_8_123Grap" localSheetId="1" hidden="1">'[4]#REF'!#REF!</definedName>
    <definedName name="_8_123Grap" localSheetId="0" hidden="1">'[4]#REF'!#REF!</definedName>
    <definedName name="_8_123Grap" hidden="1">'[4]#REF'!#REF!</definedName>
    <definedName name="_8S" localSheetId="1" hidden="1">'[2]#REF'!#REF!</definedName>
    <definedName name="_8S" localSheetId="0" hidden="1">'[2]#REF'!#REF!</definedName>
    <definedName name="_8S" hidden="1">'[2]#REF'!#REF!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localSheetId="5" hidden="1">0</definedName>
    <definedName name="_AtRisk_SimSetting_MacroRecalculationBehavior" hidden="1">1</definedName>
    <definedName name="_AtRisk_SimSetting_MaxAutoIterations" hidden="1">50000</definedName>
    <definedName name="_AtRisk_SimSetting_MultipleCPUCount" hidden="1">-1</definedName>
    <definedName name="_AtRisk_SimSetting_MultipleCPUManualCount" hidden="1">4</definedName>
    <definedName name="_AtRisk_SimSetting_MultipleCPUMode" hidden="1">1</definedName>
    <definedName name="_AtRisk_SimSetting_MultipleCPUModeV8" hidden="1">1</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0</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localSheetId="5" hidden="1">1</definedName>
    <definedName name="_AtRisk_SimSetting_ReportOptionReportMultiSimType" hidden="1">0</definedName>
    <definedName name="_AtRisk_SimSetting_ReportOptionReportPlacement" hidden="1">1</definedName>
    <definedName name="_AtRisk_SimSetting_ReportOptionReportSelection" localSheetId="5" hidden="1">257</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localSheetId="5" hidden="1">257</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localSheetId="5"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ist_Values" localSheetId="1" hidden="1">'Analysis using Ofwat investment'!#REF!</definedName>
    <definedName name="_Dist_Values" localSheetId="0" hidden="1">#REF!</definedName>
    <definedName name="_Dist_Values" hidden="1">#REF!</definedName>
    <definedName name="_Fill" localSheetId="1" hidden="1">'Analysis using Ofwat investment'!#REF!</definedName>
    <definedName name="_Fill" localSheetId="0" hidden="1">#REF!</definedName>
    <definedName name="_Fill" hidden="1">#REF!</definedName>
    <definedName name="_Key1" localSheetId="1" hidden="1">'[2]#REF'!#REF!</definedName>
    <definedName name="_Key1" localSheetId="0" hidden="1">'[2]#REF'!#REF!</definedName>
    <definedName name="_Key1" hidden="1">'[2]#REF'!#REF!</definedName>
    <definedName name="_Key2" localSheetId="1" hidden="1">'Analysis using Ofwat investment'!#REF!</definedName>
    <definedName name="_Key2" localSheetId="0" hidden="1">#REF!</definedName>
    <definedName name="_Key2" localSheetId="3" hidden="1">#REF!</definedName>
    <definedName name="_Key2" localSheetId="4" hidden="1">#REF!</definedName>
    <definedName name="_Key2" hidden="1">#REF!</definedName>
    <definedName name="_net1" localSheetId="3" hidden="1">{"NET",#N/A,FALSE,"401C11"}</definedName>
    <definedName name="_net1" localSheetId="4" hidden="1">{"NET",#N/A,FALSE,"401C11"}</definedName>
    <definedName name="_net1" hidden="1">{"NET",#N/A,FALSE,"401C11"}</definedName>
    <definedName name="_Order1" hidden="1">255</definedName>
    <definedName name="_Order2" hidden="1">255</definedName>
    <definedName name="_Sort" localSheetId="1" hidden="1">'Analysis using Ofwat investment'!#REF!</definedName>
    <definedName name="_Sort" localSheetId="0" hidden="1">#REF!</definedName>
    <definedName name="_Sort" localSheetId="3" hidden="1">#REF!</definedName>
    <definedName name="_Sort" localSheetId="4" hidden="1">#REF!</definedName>
    <definedName name="_Sort" hidden="1">#REF!</definedName>
    <definedName name="a" localSheetId="3" hidden="1">{"CHARGE",#N/A,FALSE,"401C11"}</definedName>
    <definedName name="a" localSheetId="4" hidden="1">{"CHARGE",#N/A,FALSE,"401C11"}</definedName>
    <definedName name="a" hidden="1">{"CHARGE",#N/A,FALSE,"401C11"}</definedName>
    <definedName name="aa" localSheetId="3" hidden="1">{"CHARGE",#N/A,FALSE,"401C11"}</definedName>
    <definedName name="aa" localSheetId="4" hidden="1">{"CHARGE",#N/A,FALSE,"401C11"}</definedName>
    <definedName name="aa" hidden="1">{"CHARGE",#N/A,FALSE,"401C11"}</definedName>
    <definedName name="aaa" localSheetId="3" hidden="1">{"CHARGE",#N/A,FALSE,"401C11"}</definedName>
    <definedName name="aaa" localSheetId="4" hidden="1">{"CHARGE",#N/A,FALSE,"401C11"}</definedName>
    <definedName name="aaa" hidden="1">{"CHARGE",#N/A,FALSE,"401C11"}</definedName>
    <definedName name="aaaa" localSheetId="3" hidden="1">{"CHARGE",#N/A,FALSE,"401C11"}</definedName>
    <definedName name="aaaa" localSheetId="4" hidden="1">{"CHARGE",#N/A,FALSE,"401C11"}</definedName>
    <definedName name="aaaa" hidden="1">{"CHARGE",#N/A,FALSE,"401C11"}</definedName>
    <definedName name="abc" localSheetId="3" hidden="1">{"NET",#N/A,FALSE,"401C11"}</definedName>
    <definedName name="abc" localSheetId="4" hidden="1">{"NET",#N/A,FALSE,"401C11"}</definedName>
    <definedName name="abc" hidden="1">{"NET",#N/A,FALSE,"401C11"}</definedName>
    <definedName name="ActBaseAPC">'[6]F_Inps_Act.APR20-25'!$H$73:$M$89</definedName>
    <definedName name="ActBaseBIO">'[6]F_Inps_Act.APR20-25'!$H$56:$M$72</definedName>
    <definedName name="ActBaseWNP">'[6]F_Inps_Act.APR20-25'!$H$22:$M$38</definedName>
    <definedName name="ActBaseWR">'[6]F_Inps_Act.APR20-25'!$H$5:$M$21</definedName>
    <definedName name="ActBaseWWNP">'[6]F_Inps_Act.APR20-25'!$H$39:$M$55</definedName>
    <definedName name="ActEnhAPC">'[6]F_Inps_Act.APR20-25'!$H$158:$M$174</definedName>
    <definedName name="ActEnhBIO">'[6]F_Inps_Act.APR20-25'!$H$141:$M$157</definedName>
    <definedName name="ActEnhWNP">'[6]F_Inps_Act.APR20-25'!$H$107:$M$123</definedName>
    <definedName name="ActEnhWR">'[6]F_Inps_Act.APR20-25'!$H$90:$M$106</definedName>
    <definedName name="ActEnhWWNP">'[6]F_Inps_Act.APR20-25'!$H$124:$M$140</definedName>
    <definedName name="ActGCAPC">'[6]F_Inps_Act.APR20-25'!$H$413:$M$429</definedName>
    <definedName name="ActGCBIO">'[6]F_Inps_Act.APR20-25'!$H$396:$M$412</definedName>
    <definedName name="ActGCWNP">'[6]F_Inps_Act.APR20-25'!$H$362:$M$378</definedName>
    <definedName name="ActGCWR">'[6]F_Inps_Act.APR20-25'!$H$345:$M$361</definedName>
    <definedName name="ActGCWWNP">'[6]F_Inps_Act.APR20-25'!$H$379:$M$395</definedName>
    <definedName name="ActGrowthAPC">'[6]F_Inps_Act.APR20-25'!$H$243:$M$259</definedName>
    <definedName name="ActGrowthBIO">'[6]F_Inps_Act.APR20-25'!$H$226:$M$242</definedName>
    <definedName name="ActGrowthWNP">'[6]F_Inps_Act.APR20-25'!$H$192:$M$208</definedName>
    <definedName name="ActGrowthWR">'[6]F_Inps_Act.APR20-25'!$H$175:$M$191</definedName>
    <definedName name="ActGrowthWWNP">'[6]F_Inps_Act.APR20-25'!$H$209:$M$225</definedName>
    <definedName name="ActThirdAPC">'[6]F_Inps_Act.APR20-25'!$H$328:$M$344</definedName>
    <definedName name="ActThirdBIO">'[6]F_Inps_Act.APR20-25'!$H$311:$M$327</definedName>
    <definedName name="ActThirdWNP">'[6]F_Inps_Act.APR20-25'!$H$277:$M$293</definedName>
    <definedName name="ActThirdWR">'[6]F_Inps_Act.APR20-25'!$H$260:$M$276</definedName>
    <definedName name="ActThirdWWNP">'[6]F_Inps_Act.APR20-25'!$H$294:$M$310</definedName>
    <definedName name="Actuals_Old">'[7]Actuals 1974-89'!$B$21:$S$23</definedName>
    <definedName name="adbr" localSheetId="3" hidden="1">{"CHARGE",#N/A,FALSE,"401C11"}</definedName>
    <definedName name="adbr" localSheetId="4" hidden="1">{"CHARGE",#N/A,FALSE,"401C11"}</definedName>
    <definedName name="adbr" hidden="1">{"CHARGE",#N/A,FALSE,"401C11"}</definedName>
    <definedName name="AddRWD">'[8]F-Additions'!$E$36:$R$66</definedName>
    <definedName name="AddRWD2">'[8]F-Additions'!$E$160:$R$190</definedName>
    <definedName name="AddRWDI">'[8]F-Additions'!$E$284:$R$314</definedName>
    <definedName name="AddSC">'[8]F-Additions'!$E$377:$R$407</definedName>
    <definedName name="AddSC2">'[8]F-Additions'!$E$501:$R$531</definedName>
    <definedName name="AddSCI">'[8]F-Additions'!$E$625:$R$655</definedName>
    <definedName name="AddSLD">'[8]F-Additions'!$E$470:$R$500</definedName>
    <definedName name="AddSLD2">'[8]F-Additions'!$E$594:$R$624</definedName>
    <definedName name="AddSLDI">'[8]F-Additions'!$E$718:$R$748</definedName>
    <definedName name="AddSLT">'[8]F-Additions'!$E$439:$R$469</definedName>
    <definedName name="AddSLT2">'[8]F-Additions'!$E$563:$R$593</definedName>
    <definedName name="AddSLTI">'[8]F-Additions'!$E$687:$R$717</definedName>
    <definedName name="AddST">'[8]F-Additions'!$E$408:$R$438</definedName>
    <definedName name="AddST2">'[8]F-Additions'!$E$532:$R$562</definedName>
    <definedName name="AddSTI">'[8]F-Additions'!$E$656:$R$686</definedName>
    <definedName name="AddTWD">'[8]F-Additions'!$E$98:$R$128</definedName>
    <definedName name="AddTWI">'[8]F-Additions'!$E$346:$R$376</definedName>
    <definedName name="AddWR">'[8]F-Additions'!$E$5:$R$35</definedName>
    <definedName name="AddWR2">'[8]F-Additions'!$E$129:$R$159</definedName>
    <definedName name="AddWRI">'[8]F-Additions'!$E$253:$R$283</definedName>
    <definedName name="AddWT">'[8]F-Additions'!$E$67:$R$97</definedName>
    <definedName name="AddWT2">'[8]F-Additions'!$E$191:$R$221</definedName>
    <definedName name="AddWTD2">'[8]F-Additions'!$E$222:$R$252</definedName>
    <definedName name="AddWTI">'[8]F-Additions'!$E$315:$R$345</definedName>
    <definedName name="AFWBPtrans">[9]F_Inputs!$B$1184:$K$1301</definedName>
    <definedName name="AFWtransition">#REF!</definedName>
    <definedName name="ANH" localSheetId="1">'Analysis using Ofwat investment'!#REF!</definedName>
    <definedName name="ANH" localSheetId="0">#REF!</definedName>
    <definedName name="ANH" localSheetId="3">#REF!</definedName>
    <definedName name="ANH" localSheetId="4">#REF!</definedName>
    <definedName name="ANH">#REF!</definedName>
    <definedName name="ANHBPtrans">[9]F_Inputs!$B$4:$K$121</definedName>
    <definedName name="ANHtransition">#REF!</definedName>
    <definedName name="APR19inrw">'[10]Actual capex 18-19 onwards'!$H$209:$M$225</definedName>
    <definedName name="APR19inrww">'[10]Actual capex 18-19 onwards'!$H$226:$M$242</definedName>
    <definedName name="APR19sgc">'[10]Actual capex 18-19 onwards'!$H$158:$M$174</definedName>
    <definedName name="APR19smi">'[10]Actual capex 18-19 onwards'!$H$90:$M$106</definedName>
    <definedName name="APR19smni">'[10]Actual capex 18-19 onwards'!$H$107:$M$123</definedName>
    <definedName name="APR19soi">'[10]Actual capex 18-19 onwards'!$H$124:$M$140</definedName>
    <definedName name="APR19soni">'[10]Actual capex 18-19 onwards'!$H$141:$M$157</definedName>
    <definedName name="APR19stps">'[10]Actual capex 18-19 onwards'!$H$192:$M$208</definedName>
    <definedName name="APR19wgc">'[10]Actual capex 18-19 onwards'!$H$73:$M$89</definedName>
    <definedName name="APR19wmi">'[10]Actual capex 18-19 onwards'!$H$5:$M$21</definedName>
    <definedName name="APR19wmni">'[10]Actual capex 18-19 onwards'!$H$22:$M$38</definedName>
    <definedName name="APR19woi">'[10]Actual capex 18-19 onwards'!$H$39:$M$55</definedName>
    <definedName name="APR19woni">'[10]Actual capex 18-19 onwards'!$H$56:$M$72</definedName>
    <definedName name="APR19wtps">'[10]Actual capex 18-19 onwards'!$H$175:$M$191</definedName>
    <definedName name="APRinrw">'[10]Actual capex 15-16 onwards'!$H$233:$M$251</definedName>
    <definedName name="APRinrww">'[10]Actual capex 15-16 onwards'!$H$252:$M$270</definedName>
    <definedName name="APRsgc">'[10]Actual capex 15-16 onwards'!$H$176:$M$194</definedName>
    <definedName name="APRsmi">'[10]Actual capex 15-16 onwards'!$H$100:$M$118</definedName>
    <definedName name="APRsmni">'[10]Actual capex 15-16 onwards'!$H$119:$M$137</definedName>
    <definedName name="APRsoi">'[10]Actual capex 15-16 onwards'!$H$138:$M$156</definedName>
    <definedName name="APRsoni">'[10]Actual capex 15-16 onwards'!$H$157:$M$175</definedName>
    <definedName name="APRstps">'[10]Actual capex 15-16 onwards'!$H$214:$M$232</definedName>
    <definedName name="APRwgc">'[10]Actual capex 15-16 onwards'!$H$81:$M$99</definedName>
    <definedName name="APRwmi">'[10]Actual capex 15-16 onwards'!$H$5:$M$23</definedName>
    <definedName name="APRwmni">'[10]Actual capex 15-16 onwards'!$H$24:$M$42</definedName>
    <definedName name="APRwoi">'[10]Actual capex 15-16 onwards'!$H$43:$M$61</definedName>
    <definedName name="APRwoni">'[10]Actual capex 15-16 onwards'!$H$62:$M$80</definedName>
    <definedName name="APRwtps">'[10]Actual capex 15-16 onwards'!$H$195:$M$213</definedName>
    <definedName name="b" localSheetId="3" hidden="1">{"CHARGE",#N/A,FALSE,"401C11"}</definedName>
    <definedName name="b" localSheetId="4" hidden="1">{"CHARGE",#N/A,FALSE,"401C11"}</definedName>
    <definedName name="b" hidden="1">{"CHARGE",#N/A,FALSE,"401C11"}</definedName>
    <definedName name="BASE_YEAR" localSheetId="1">'Analysis using Ofwat investment'!#REF!</definedName>
    <definedName name="BASE_YEAR" localSheetId="0">#REF!</definedName>
    <definedName name="BASE_YEAR" localSheetId="3">#REF!</definedName>
    <definedName name="BASE_YEAR" localSheetId="4">#REF!</definedName>
    <definedName name="BASE_YEAR">#REF!</definedName>
    <definedName name="BMGHIndex" hidden="1">"O"</definedName>
    <definedName name="BP09GC_NIM">[6]F_Inps_BP09!$H$55:$M$79</definedName>
    <definedName name="BP09GC_WIM">[6]F_Inps_BP09!$H$5:$M$29</definedName>
    <definedName name="BP09SGCIM">[6]F_Inps_BP09!$H$405:$M$429</definedName>
    <definedName name="BP09SGCNIM">[6]F_Inps_BP09!$H$455:$M$479</definedName>
    <definedName name="BP09Sgrants">[6]F_Inps_BP09!$H$630:$M$654</definedName>
    <definedName name="BP09SICs">[6]F_Inps_BP09!$H$655:$M$679</definedName>
    <definedName name="BP09SReqs">[6]F_Inps_BP09!$H$605:$M$629</definedName>
    <definedName name="BP09Wcomp">[6]F_Inps_BP09!$H$280:$M$304</definedName>
    <definedName name="BP09Wgrants">[6]F_Inps_BP09!$H$230:$M$254</definedName>
    <definedName name="BP09WICs">[6]F_Inps_BP09!$H$255:$M$279</definedName>
    <definedName name="BP09WReqs">[6]F_Inps_BP09!$H$205:$M$229</definedName>
    <definedName name="BP14SGC">[6]F_Inps_BP14!$H$293:$M$310</definedName>
    <definedName name="BP14SGCmi">[6]F_Inps_BP14!$H$239:$M$256</definedName>
    <definedName name="BP14SGCmni">[6]F_Inps_BP14!$H$257:$M$274</definedName>
    <definedName name="BP14SICs">[6]F_Inps_BP14!$H$275:$M$292</definedName>
    <definedName name="BP14SMi">[6]F_Inps_BP14!$H$131:$M$148</definedName>
    <definedName name="BP14SMmg">[6]F_Inps_BP14!$H$185:$M$202</definedName>
    <definedName name="BP14SMother">[6]F_Inps_BP14!$H$203:$M$220</definedName>
    <definedName name="BP14SMsps">[6]F_Inps_BP14!$H$167:$M$184</definedName>
    <definedName name="BP14SMstws">[6]F_Inps_BP14!$H$149:$M$166</definedName>
    <definedName name="BP14STOTALg">[6]F_Inps_BP14!$H$221:$M$238</definedName>
    <definedName name="BP14WGC">[6]F_Inps_BP14!$H$113:$M$130</definedName>
    <definedName name="BP14WGCmi">[6]F_Inps_BP14!$H$59:$M$76</definedName>
    <definedName name="BP14WGCmni">[6]F_Inps_BP14!$H$77:$M$94</definedName>
    <definedName name="BP14WICs">[6]F_Inps_BP14!$H$95:$M$112</definedName>
    <definedName name="BP14WMi">[6]F_Inps_BP14!$H$5:$M$22</definedName>
    <definedName name="BP14WMni">[6]F_Inps_BP14!$H$23:$M$40</definedName>
    <definedName name="BP14WTOTALg">[6]F_Inps_BP14!$H$41:$M$58</definedName>
    <definedName name="BP19SInr">[6]F_Inps_BP19!$H$192:$M$208</definedName>
    <definedName name="BP19SMi">[6]F_Inps_BP19!$H$124:$M$140</definedName>
    <definedName name="BP19SMni">[6]F_Inps_BP19!$H$141:$M$157</definedName>
    <definedName name="BP19SOi">[6]F_Inps_BP19!$H$158:$M$174</definedName>
    <definedName name="BP19SOni">[6]F_Inps_BP19!$H$175:$M$191</definedName>
    <definedName name="BP19STPS">[6]F_Inps_BP19!$H$209:$M$225</definedName>
    <definedName name="BP19WGC">[6]F_Inps_BP19!$H$107:$M$123</definedName>
    <definedName name="BP19WInr">[6]F_Inps_BP19!$H$73:$M$89</definedName>
    <definedName name="BP19WMi">[6]F_Inps_BP19!$H$5:$M$21</definedName>
    <definedName name="BP19WMni">[6]F_Inps_BP19!$H$22:$M$38</definedName>
    <definedName name="BP19WOi">[6]F_Inps_BP19!$H$39:$M$55</definedName>
    <definedName name="BP19WOni">[6]F_Inps_BP19!$H$56:$M$72</definedName>
    <definedName name="BP19WTPS">[6]F_Inps_BP19!$H$90:$M$106</definedName>
    <definedName name="BRL" localSheetId="1">'Analysis using Ofwat investment'!#REF!</definedName>
    <definedName name="BRL" localSheetId="0">#REF!</definedName>
    <definedName name="BRL" localSheetId="3">#REF!</definedName>
    <definedName name="BRL" localSheetId="4">#REF!</definedName>
    <definedName name="BRL">#REF!</definedName>
    <definedName name="BRLBPtrans">[9]F_Inputs!$B$1302:$K$1419</definedName>
    <definedName name="BRLtransition">#REF!</definedName>
    <definedName name="BWH" localSheetId="1">'Analysis using Ofwat investment'!#REF!</definedName>
    <definedName name="BWH" localSheetId="0">#REF!</definedName>
    <definedName name="BWH">#REF!</definedName>
    <definedName name="CAM" localSheetId="1">'Analysis using Ofwat investment'!#REF!</definedName>
    <definedName name="CAM" localSheetId="0">#REF!</definedName>
    <definedName name="CAM">#REF!</definedName>
    <definedName name="capex">'[11]Control Sheet'!$J$4</definedName>
    <definedName name="change1" localSheetId="3" hidden="1">{"CHARGE",#N/A,FALSE,"401C11"}</definedName>
    <definedName name="change1" localSheetId="4" hidden="1">{"CHARGE",#N/A,FALSE,"401C11"}</definedName>
    <definedName name="change1" hidden="1">{"CHARGE",#N/A,FALSE,"401C11"}</definedName>
    <definedName name="charge" localSheetId="3" hidden="1">{"CHARGE",#N/A,FALSE,"401C11"}</definedName>
    <definedName name="charge" localSheetId="4" hidden="1">{"CHARGE",#N/A,FALSE,"401C11"}</definedName>
    <definedName name="charge" hidden="1">{"CHARGE",#N/A,FALSE,"401C11"}</definedName>
    <definedName name="ChK_Tol">#REF!</definedName>
    <definedName name="CHK_TOL_TAX">[12]InpActive!$F$2030</definedName>
    <definedName name="CHOICES" localSheetId="1">'Analysis using Ofwat investment'!#REF!</definedName>
    <definedName name="CHOICES" localSheetId="0">#REF!</definedName>
    <definedName name="CHOICES" localSheetId="3">#REF!</definedName>
    <definedName name="CHOICES" localSheetId="4">#REF!</definedName>
    <definedName name="CHOICES">#REF!</definedName>
    <definedName name="CHOOSE" localSheetId="1">'Analysis using Ofwat investment'!#REF!</definedName>
    <definedName name="CHOOSE" localSheetId="0">#REF!</definedName>
    <definedName name="CHOOSE">#REF!</definedName>
    <definedName name="CISsie">'[6]Final CIS~outturn'!$H$212:$M$234</definedName>
    <definedName name="CISsire">'[6]Final CIS~outturn'!$H$166:$M$188</definedName>
    <definedName name="CISslip">'[6]Final CIS~outturn'!$H$258:$M$280</definedName>
    <definedName name="CISslnip">'[6]Final CIS~outturn'!$H$281:$M$303</definedName>
    <definedName name="CISsmni">'[6]Final CIS~outturn'!$H$189:$M$211</definedName>
    <definedName name="CISsnie">'[6]Final CIS~outturn'!$H$235:$M$257</definedName>
    <definedName name="CISwie">'[6]Final CIS~outturn'!$H$51:$M$73</definedName>
    <definedName name="CISwire">'[6]Final CIS~outturn'!$H$5:$M$27</definedName>
    <definedName name="CISwlip">'[6]Final CIS~outturn'!$H$97:$M$119</definedName>
    <definedName name="CISwlnip">'[6]Final CIS~outturn'!$H$120:$M$142</definedName>
    <definedName name="CISwmni">'[6]Final CIS~outturn'!$H$28:$M$50</definedName>
    <definedName name="CISwnie">'[6]Final CIS~outturn'!$H$74:$M$96</definedName>
    <definedName name="CM_SGCI">'[13]F-BP capex'!$E$224:$K$233</definedName>
    <definedName name="CM_SGCNI">'[13]F-BP capex'!$E$242:$K$251</definedName>
    <definedName name="CM_SI">'[13]F-BP capex'!$E$134:$K$143</definedName>
    <definedName name="CM_SMG">'[13]F-BP capex'!$E$188:$K$197</definedName>
    <definedName name="CM_SOther">'[13]F-BP capex'!$E$206:$K$215</definedName>
    <definedName name="CM_SPS">'[13]F-BP capex'!$E$170:$K$179</definedName>
    <definedName name="CM_STW">'[13]F-BP capex'!$E$152:$K$161</definedName>
    <definedName name="CM_WGCI">'[13]F-BP capex'!$E$44:$K$61</definedName>
    <definedName name="CM_WGCNI">'[13]F-BP capex'!$E$62:$K$79</definedName>
    <definedName name="CM_WI">'[13]F-BP capex'!$E$8:$K$25</definedName>
    <definedName name="CM_WNI">'[13]F-BP capex'!$E$26:$K$43</definedName>
    <definedName name="COMPANY_ACRONYM" localSheetId="1">'Analysis using Ofwat investment'!#REF!</definedName>
    <definedName name="COMPANY_ACRONYM" localSheetId="0">#REF!</definedName>
    <definedName name="COMPANY_ACRONYM">#REF!</definedName>
    <definedName name="COPI">[7]Index!$C$8:$AD$10</definedName>
    <definedName name="CURRENT_YEAR" localSheetId="1">'Analysis using Ofwat investment'!#REF!</definedName>
    <definedName name="CURRENT_YEAR" localSheetId="0">#REF!</definedName>
    <definedName name="CURRENT_YEAR">#REF!</definedName>
    <definedName name="da" localSheetId="1" hidden="1">'Analysis using Ofwat investment'!#REF!</definedName>
    <definedName name="da" localSheetId="0" hidden="1">#REF!</definedName>
    <definedName name="da" hidden="1">#REF!</definedName>
    <definedName name="dog" localSheetId="3" hidden="1">{"NET",#N/A,FALSE,"401C11"}</definedName>
    <definedName name="dog" localSheetId="4" hidden="1">{"NET",#N/A,FALSE,"401C11"}</definedName>
    <definedName name="dog" hidden="1">{"NET",#N/A,FALSE,"401C11"}</definedName>
    <definedName name="dsg" hidden="1">"$F$31"</definedName>
    <definedName name="dsga" hidden="1">1000</definedName>
    <definedName name="DVW" localSheetId="1">'Analysis using Ofwat investment'!#REF!</definedName>
    <definedName name="DVW" localSheetId="0">#REF!</definedName>
    <definedName name="DVW" localSheetId="3">#REF!</definedName>
    <definedName name="DVW" localSheetId="4">#REF!</definedName>
    <definedName name="DVW">#REF!</definedName>
    <definedName name="DVWBPinputs">[14]Inputs!$B$268:$P$289</definedName>
    <definedName name="DVWBPtrans">[9]F_Inputs!$B$1420:$K$1537</definedName>
    <definedName name="DVWtransition">#REF!</definedName>
    <definedName name="EV__LASTREFTIME__" hidden="1">40339.4799074074</definedName>
    <definedName name="Expired" hidden="1">FALSE</definedName>
    <definedName name="F" localSheetId="3" hidden="1">{"bal",#N/A,FALSE,"working papers";"income",#N/A,FALSE,"working papers"}</definedName>
    <definedName name="F" localSheetId="4" hidden="1">{"bal",#N/A,FALSE,"working papers";"income",#N/A,FALSE,"working papers"}</definedName>
    <definedName name="F" hidden="1">{"bal",#N/A,FALSE,"working papers";"income",#N/A,FALSE,"working papers"}</definedName>
    <definedName name="fdraf" localSheetId="3" hidden="1">{"bal",#N/A,FALSE,"working papers";"income",#N/A,FALSE,"working papers"}</definedName>
    <definedName name="fdraf" localSheetId="4" hidden="1">{"bal",#N/A,FALSE,"working papers";"income",#N/A,FALSE,"working papers"}</definedName>
    <definedName name="fdraf" hidden="1">{"bal",#N/A,FALSE,"working papers";"income",#N/A,FALSE,"working papers"}</definedName>
    <definedName name="Fdraft" localSheetId="3" hidden="1">{"bal",#N/A,FALSE,"working papers";"income",#N/A,FALSE,"working papers"}</definedName>
    <definedName name="Fdraft" localSheetId="4" hidden="1">{"bal",#N/A,FALSE,"working papers";"income",#N/A,FALSE,"working papers"}</definedName>
    <definedName name="Fdraft" hidden="1">{"bal",#N/A,FALSE,"working papers";"income",#N/A,FALSE,"working papers"}</definedName>
    <definedName name="FLK" localSheetId="1">'Analysis using Ofwat investment'!#REF!</definedName>
    <definedName name="FLK" localSheetId="0">#REF!</definedName>
    <definedName name="FLK" localSheetId="3">#REF!</definedName>
    <definedName name="FLK" localSheetId="4">#REF!</definedName>
    <definedName name="FLK">#REF!</definedName>
    <definedName name="FOLLOWING_YEAR" localSheetId="1">'Analysis using Ofwat investment'!#REF!</definedName>
    <definedName name="FOLLOWING_YEAR" localSheetId="0">#REF!</definedName>
    <definedName name="FOLLOWING_YEAR">#REF!</definedName>
    <definedName name="Foutput" localSheetId="1" hidden="1">'Analysis using Ofwat investment'!#REF!</definedName>
    <definedName name="Foutput" localSheetId="0" hidden="1">#REF!</definedName>
    <definedName name="Foutput" hidden="1">#REF!</definedName>
    <definedName name="fsdfffd" localSheetId="1" hidden="1">'Analysis using Ofwat investment'!#REF!</definedName>
    <definedName name="fsdfffd" localSheetId="0" hidden="1">#REF!</definedName>
    <definedName name="fsdfffd" hidden="1">#REF!</definedName>
    <definedName name="fsdfsd" localSheetId="1" hidden="1">'Analysis using Ofwat investment'!#REF!</definedName>
    <definedName name="fsdfsd" localSheetId="0" hidden="1">#REF!</definedName>
    <definedName name="fsdfsd" hidden="1">#REF!</definedName>
    <definedName name="fsfds" localSheetId="1" hidden="1">'Analysis using Ofwat investment'!#REF!</definedName>
    <definedName name="fsfds" localSheetId="0" hidden="1">#REF!</definedName>
    <definedName name="fsfds" hidden="1">#REF!</definedName>
    <definedName name="fsfsd" localSheetId="1" hidden="1">'Analysis using Ofwat investment'!#REF!</definedName>
    <definedName name="fsfsd" localSheetId="0" hidden="1">#REF!</definedName>
    <definedName name="fsfsd" hidden="1">#REF!</definedName>
    <definedName name="FY_1" localSheetId="1">'Analysis using Ofwat investment'!#REF!</definedName>
    <definedName name="FY_1" localSheetId="0">#REF!</definedName>
    <definedName name="FY_1">#REF!</definedName>
    <definedName name="FY_10" localSheetId="1">'Analysis using Ofwat investment'!#REF!</definedName>
    <definedName name="FY_10" localSheetId="0">#REF!</definedName>
    <definedName name="FY_10">#REF!</definedName>
    <definedName name="FY_11" localSheetId="1">'Analysis using Ofwat investment'!#REF!</definedName>
    <definedName name="FY_11" localSheetId="0">#REF!</definedName>
    <definedName name="FY_11">#REF!</definedName>
    <definedName name="FY_12" localSheetId="1">'Analysis using Ofwat investment'!#REF!</definedName>
    <definedName name="FY_12" localSheetId="0">#REF!</definedName>
    <definedName name="FY_12">#REF!</definedName>
    <definedName name="FY_13" localSheetId="1">'Analysis using Ofwat investment'!#REF!</definedName>
    <definedName name="FY_13" localSheetId="0">#REF!</definedName>
    <definedName name="FY_13">#REF!</definedName>
    <definedName name="FY_14" localSheetId="1">'Analysis using Ofwat investment'!#REF!</definedName>
    <definedName name="FY_14" localSheetId="0">#REF!</definedName>
    <definedName name="FY_14">#REF!</definedName>
    <definedName name="FY_15" localSheetId="1">'Analysis using Ofwat investment'!#REF!</definedName>
    <definedName name="FY_15" localSheetId="0">#REF!</definedName>
    <definedName name="FY_15">#REF!</definedName>
    <definedName name="FY_2" localSheetId="1">'Analysis using Ofwat investment'!#REF!</definedName>
    <definedName name="FY_2" localSheetId="0">#REF!</definedName>
    <definedName name="FY_2">#REF!</definedName>
    <definedName name="FY_3" localSheetId="1">'Analysis using Ofwat investment'!#REF!</definedName>
    <definedName name="FY_3" localSheetId="0">#REF!</definedName>
    <definedName name="FY_3">#REF!</definedName>
    <definedName name="FY_4" localSheetId="1">'Analysis using Ofwat investment'!#REF!</definedName>
    <definedName name="FY_4" localSheetId="0">#REF!</definedName>
    <definedName name="FY_4">#REF!</definedName>
    <definedName name="FY_5" localSheetId="1">'Analysis using Ofwat investment'!#REF!</definedName>
    <definedName name="FY_5" localSheetId="0">#REF!</definedName>
    <definedName name="FY_5">#REF!</definedName>
    <definedName name="FY_6" localSheetId="1">'Analysis using Ofwat investment'!#REF!</definedName>
    <definedName name="FY_6" localSheetId="0">#REF!</definedName>
    <definedName name="FY_6">#REF!</definedName>
    <definedName name="FY_7" localSheetId="1">'Analysis using Ofwat investment'!#REF!</definedName>
    <definedName name="FY_7" localSheetId="0">#REF!</definedName>
    <definedName name="FY_7">#REF!</definedName>
    <definedName name="FY_8" localSheetId="1">'Analysis using Ofwat investment'!#REF!</definedName>
    <definedName name="FY_8" localSheetId="0">#REF!</definedName>
    <definedName name="FY_8">#REF!</definedName>
    <definedName name="FY_9" localSheetId="1">'Analysis using Ofwat investment'!#REF!</definedName>
    <definedName name="FY_9" localSheetId="0">#REF!</definedName>
    <definedName name="FY_9">#REF!</definedName>
    <definedName name="gfff" localSheetId="3" hidden="1">{"CHARGE",#N/A,FALSE,"401C11"}</definedName>
    <definedName name="gfff" localSheetId="4" hidden="1">{"CHARGE",#N/A,FALSE,"401C11"}</definedName>
    <definedName name="gfff" hidden="1">{"CHARGE",#N/A,FALSE,"401C11"}</definedName>
    <definedName name="GOHOME" localSheetId="1">'Analysis using Ofwat investment'!#REF!</definedName>
    <definedName name="GOHOME" localSheetId="0">#REF!</definedName>
    <definedName name="GOHOME" localSheetId="3">#REF!</definedName>
    <definedName name="GOHOME" localSheetId="4">#REF!</definedName>
    <definedName name="GOHOME">#REF!</definedName>
    <definedName name="gross" localSheetId="3" hidden="1">{"GROSS",#N/A,FALSE,"401C11"}</definedName>
    <definedName name="gross" localSheetId="4" hidden="1">{"GROSS",#N/A,FALSE,"401C11"}</definedName>
    <definedName name="gross" hidden="1">{"GROSS",#N/A,FALSE,"401C11"}</definedName>
    <definedName name="gross1" localSheetId="3" hidden="1">{"GROSS",#N/A,FALSE,"401C11"}</definedName>
    <definedName name="gross1" localSheetId="4" hidden="1">{"GROSS",#N/A,FALSE,"401C11"}</definedName>
    <definedName name="gross1" hidden="1">{"GROSS",#N/A,FALSE,"401C11"}</definedName>
    <definedName name="hasdfjklhklj" localSheetId="3" hidden="1">{"NET",#N/A,FALSE,"401C11"}</definedName>
    <definedName name="hasdfjklhklj" localSheetId="4" hidden="1">{"NET",#N/A,FALSE,"401C11"}</definedName>
    <definedName name="hasdfjklhklj" hidden="1">{"NET",#N/A,FALSE,"401C11"}</definedName>
    <definedName name="help" localSheetId="3" hidden="1">{"CHARGE",#N/A,FALSE,"401C11"}</definedName>
    <definedName name="help" localSheetId="4" hidden="1">{"CHARGE",#N/A,FALSE,"401C11"}</definedName>
    <definedName name="help" hidden="1">{"CHARGE",#N/A,FALSE,"401C11"}</definedName>
    <definedName name="hghghhj" localSheetId="3" hidden="1">{"CHARGE",#N/A,FALSE,"401C11"}</definedName>
    <definedName name="hghghhj" localSheetId="4" hidden="1">{"CHARGE",#N/A,FALSE,"401C11"}</definedName>
    <definedName name="hghghhj" hidden="1">{"CHARGE",#N/A,FALSE,"401C11"}</definedName>
    <definedName name="HOMER" localSheetId="1">'Analysis using Ofwat investment'!#REF!</definedName>
    <definedName name="HOMER" localSheetId="0">#REF!</definedName>
    <definedName name="HOMER" localSheetId="3">#REF!</definedName>
    <definedName name="HOMER" localSheetId="4">#REF!</definedName>
    <definedName name="HOMER">#REF!</definedName>
    <definedName name="HTML_CodePage" hidden="1">1252</definedName>
    <definedName name="HTML_Control" localSheetId="3" hidden="1">{"'Trust by name'!$A$6:$E$350","'Trust by name'!$A$1:$D$348"}</definedName>
    <definedName name="HTML_Control" localSheetId="4" hidden="1">{"'Trust by name'!$A$6:$E$350","'Trust by name'!$A$1:$D$348"}</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NDICES" localSheetId="1">'Analysis using Ofwat investment'!#REF!</definedName>
    <definedName name="INDICES" localSheetId="0">#REF!</definedName>
    <definedName name="INDICES" localSheetId="3">#REF!</definedName>
    <definedName name="INDICES" localSheetId="4">#REF!</definedName>
    <definedName name="INDICES">#REF!</definedName>
    <definedName name="Industrytransition">#REF!</definedName>
    <definedName name="IQ_CH" hidden="1">110000</definedName>
    <definedName name="IQ_CQ" hidden="1">5000</definedName>
    <definedName name="IQ_CY" hidden="1">10000</definedName>
    <definedName name="IQ_DAILY" hidden="1">500000</definedName>
    <definedName name="IQ_DNTM" hidden="1">700000</definedName>
    <definedName name="IQ_EXPENSE_CODE_" hidden="1">80019595006</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41366.3748958333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RCSC">'[8]F-Additions'!$E$873:$R$903</definedName>
    <definedName name="IRCSDD">'[8]F-Additions'!$E$966:$R$996</definedName>
    <definedName name="IRCSDT">'[8]F-Additions'!$E$935:$R$965</definedName>
    <definedName name="IRCST">'[8]F-Additions'!$E$904:$R$934</definedName>
    <definedName name="IRCTWD">'[8]F-Additions'!$E$842:$R$872</definedName>
    <definedName name="IRCWD">'[8]F-Additions'!$E$780:$R$810</definedName>
    <definedName name="IRCWR">'[8]F-Additions'!$E$749:$R$779</definedName>
    <definedName name="IRCWT">'[8]F-Additions'!$E$811:$R$841</definedName>
    <definedName name="JFELL" localSheetId="1" hidden="1">'Analysis using Ofwat investment'!#REF!</definedName>
    <definedName name="JFELL" localSheetId="0" hidden="1">#REF!</definedName>
    <definedName name="JFELL" hidden="1">#REF!</definedName>
    <definedName name="JR_LAST_YEAR" localSheetId="1">'Analysis using Ofwat investment'!#REF!</definedName>
    <definedName name="JR_LAST_YEAR" localSheetId="0">#REF!</definedName>
    <definedName name="JR_LAST_YEAR">#REF!</definedName>
    <definedName name="JR_REPORT_YEAR" localSheetId="1">'Analysis using Ofwat investment'!#REF!</definedName>
    <definedName name="JR_REPORT_YEAR" localSheetId="0">#REF!</definedName>
    <definedName name="JR_REPORT_YEAR">#REF!</definedName>
    <definedName name="JR_YEAR_B4_LAST" localSheetId="1">'Analysis using Ofwat investment'!#REF!</definedName>
    <definedName name="JR_YEAR_B4_LAST" localSheetId="0">#REF!</definedName>
    <definedName name="JR_YEAR_B4_LAST">#REF!</definedName>
    <definedName name="JR_YEAR_B5_LAST" localSheetId="1">'Analysis using Ofwat investment'!#REF!</definedName>
    <definedName name="JR_YEAR_B5_LAST" localSheetId="0">#REF!</definedName>
    <definedName name="JR_YEAR_B5_LAST">#REF!</definedName>
    <definedName name="LAST_YEAR" localSheetId="1">'Analysis using Ofwat investment'!#REF!</definedName>
    <definedName name="LAST_YEAR" localSheetId="0">#REF!</definedName>
    <definedName name="LAST_YEAR">#REF!</definedName>
    <definedName name="MKT" localSheetId="1">'Analysis using Ofwat investment'!#REF!</definedName>
    <definedName name="MKT" localSheetId="0">#REF!</definedName>
    <definedName name="MKT">#REF!</definedName>
    <definedName name="MSE" localSheetId="1">'Analysis using Ofwat investment'!#REF!</definedName>
    <definedName name="MSE" localSheetId="0">#REF!</definedName>
    <definedName name="MSE">#REF!</definedName>
    <definedName name="NES" localSheetId="1">'Analysis using Ofwat investment'!#REF!</definedName>
    <definedName name="NES" localSheetId="0">#REF!</definedName>
    <definedName name="NES">#REF!</definedName>
    <definedName name="NESBPinputs">[14]Inputs!$B$48:$P$69</definedName>
    <definedName name="NESBPtrans">[9]F_Inputs!$B$240:$K$357</definedName>
    <definedName name="NEStransition">#REF!</definedName>
    <definedName name="New" localSheetId="1" hidden="1">'Analysis using Ofwat investment'!#REF!</definedName>
    <definedName name="New" localSheetId="0" hidden="1">#REF!</definedName>
    <definedName name="New" hidden="1">#REF!</definedName>
    <definedName name="nne" localSheetId="1">'Analysis using Ofwat investment'!#REF!</definedName>
    <definedName name="nne" localSheetId="0">#REF!</definedName>
    <definedName name="nne">#REF!</definedName>
    <definedName name="NWT" localSheetId="1">'Analysis using Ofwat investment'!#REF!</definedName>
    <definedName name="NWT" localSheetId="0">#REF!</definedName>
    <definedName name="NWT">#REF!</definedName>
    <definedName name="NWTBPinputs">[14]Inputs!$B$158:$P$179</definedName>
    <definedName name="NWTBPtrans">[9]F_Inputs!$B$830:$K$947</definedName>
    <definedName name="NWTtransition">#REF!</definedName>
    <definedName name="OISIII" localSheetId="1" hidden="1">'Analysis using Ofwat investment'!#REF!</definedName>
    <definedName name="OISIII" localSheetId="0" hidden="1">#REF!</definedName>
    <definedName name="OISIII" hidden="1">#REF!</definedName>
    <definedName name="Pal_Workbook_GUID" hidden="1">"J64CBSKJM2SLQEYWC33D9S93"</definedName>
    <definedName name="Pct_Tol">#REF!</definedName>
    <definedName name="price">'[11]Control Sheet'!$E$27</definedName>
    <definedName name="Print_Area_MI">'[15]Monthly actuals'!$BN$1:$CA$52</definedName>
    <definedName name="PRT" localSheetId="1">'Analysis using Ofwat investment'!#REF!</definedName>
    <definedName name="PRT" localSheetId="0">#REF!</definedName>
    <definedName name="PRT" localSheetId="3">#REF!</definedName>
    <definedName name="PRT" localSheetId="4">#REF!</definedName>
    <definedName name="PRT">#REF!</definedName>
    <definedName name="PRTBPinputs">[14]Inputs!$B$290:$P$311</definedName>
    <definedName name="PRTBPtrans">[9]F_Inputs!$B$1538:$K$1655</definedName>
    <definedName name="PRTCOUNT" localSheetId="1">'Analysis using Ofwat investment'!#REF!</definedName>
    <definedName name="PRTCOUNT" localSheetId="0">#REF!</definedName>
    <definedName name="PRTCOUNT">#REF!</definedName>
    <definedName name="PRTEND" localSheetId="1">'Analysis using Ofwat investment'!#REF!</definedName>
    <definedName name="PRTEND" localSheetId="0">#REF!</definedName>
    <definedName name="PRTEND">#REF!</definedName>
    <definedName name="PRTSTART" localSheetId="1">'Analysis using Ofwat investment'!#REF!</definedName>
    <definedName name="PRTSTART" localSheetId="0">#REF!</definedName>
    <definedName name="PRTSTART">#REF!</definedName>
    <definedName name="PRTtransition">#REF!</definedName>
    <definedName name="PSETUP" localSheetId="1">'Analysis using Ofwat investment'!#REF!</definedName>
    <definedName name="PSETUP" localSheetId="0">#REF!</definedName>
    <definedName name="PSETUP">#REF!</definedName>
    <definedName name="PTABLE" localSheetId="1">'Analysis using Ofwat investment'!#REF!</definedName>
    <definedName name="PTABLE" localSheetId="0">#REF!</definedName>
    <definedName name="PTABLE">#REF!</definedName>
    <definedName name="qfx" localSheetId="3" hidden="1">{"NET",#N/A,FALSE,"401C11"}</definedName>
    <definedName name="qfx" localSheetId="4" hidden="1">{"NET",#N/A,FALSE,"401C11"}</definedName>
    <definedName name="qfx" hidden="1">{"NET",#N/A,FALSE,"401C11"}</definedName>
    <definedName name="qwefqefa" localSheetId="1" hidden="1">'Analysis using Ofwat investment'!#REF!</definedName>
    <definedName name="qwefqefa" localSheetId="0" hidden="1">#REF!</definedName>
    <definedName name="qwefqefa" localSheetId="3" hidden="1">#REF!</definedName>
    <definedName name="qwefqefa" localSheetId="4" hidden="1">#REF!</definedName>
    <definedName name="qwefqefa" hidden="1">#REF!</definedName>
    <definedName name="real" localSheetId="1" hidden="1">'Analysis using Ofwat investment'!#REF!</definedName>
    <definedName name="real" localSheetId="0" hidden="1">#REF!</definedName>
    <definedName name="real" hidden="1">#REF!</definedName>
    <definedName name="REPORT_YEAR" localSheetId="1">'Analysis using Ofwat investment'!#REF!</definedName>
    <definedName name="REPORT_YEAR" localSheetId="0">#REF!</definedName>
    <definedName name="REPORT_YEAR">#REF!</definedName>
    <definedName name="reportminus1">'[16]report year index'!$C$6</definedName>
    <definedName name="reportminus2">'[16]report year index'!$C$5</definedName>
    <definedName name="reportminus3">'[16]report year index'!$C$4</definedName>
    <definedName name="reportminus4">'[16]report year index'!$C$3</definedName>
    <definedName name="reportyear">'[16]report year index'!$C$7</definedName>
    <definedName name="RESULT" localSheetId="1">'Analysis using Ofwat investment'!#REF!</definedName>
    <definedName name="RESULT" localSheetId="0">#REF!</definedName>
    <definedName name="RESULT" localSheetId="3">#REF!</definedName>
    <definedName name="RESULT" localSheetId="4">#REF!</definedName>
    <definedName name="RESULT">#REF!</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localSheetId="5" hidden="1">7</definedName>
    <definedName name="RiskHasSettings" hidden="1">8</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localSheetId="5" hidden="1">1000</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electedCell" hidden="1">"$J$3"</definedName>
    <definedName name="RiskSelectedNameCell1" hidden="1">"$B$12"</definedName>
    <definedName name="RiskSelectedNameCell2" hidden="1">"$G$2"</definedName>
    <definedName name="RiskStandardRecalc" localSheetId="5" hidden="1">2</definedName>
    <definedName name="RiskStandardRecalc" hidden="1">1</definedName>
    <definedName name="RiskSwapState" hidden="1">TRUE</definedName>
    <definedName name="RiskUpdateDisplay" hidden="1">FALSE</definedName>
    <definedName name="RiskUseDifferentSeedForEachSim" hidden="1">FALSE</definedName>
    <definedName name="RiskUseFixedSeed" hidden="1">FALSE</definedName>
    <definedName name="RiskUseMultipleCPUs" hidden="1">TRUE</definedName>
    <definedName name="RPI">[7]Index!$C$3:$AD$5</definedName>
    <definedName name="rytry" localSheetId="3" hidden="1">{"NET",#N/A,FALSE,"401C11"}</definedName>
    <definedName name="rytry" localSheetId="4" hidden="1">{"NET",#N/A,FALSE,"401C11"}</definedName>
    <definedName name="rytry" hidden="1">{"NET",#N/A,FALSE,"401C11"}</definedName>
    <definedName name="S3P.3">[6]F_Inps_Act.APR2!$H$293:$Q$316</definedName>
    <definedName name="sadg" hidden="1">"$J$31"</definedName>
    <definedName name="SAPBEXrevision" hidden="1">1</definedName>
    <definedName name="SAPBEXsysID" hidden="1">"BWB"</definedName>
    <definedName name="SAPBEXwbID" hidden="1">"49ZLUKBQR0WG29D9LLI3IBIIT"</definedName>
    <definedName name="SBaseG_Act">'[7]Actual - Master'!$B$671:$AI$681</definedName>
    <definedName name="SBaseG_BP">'[7]BP - Master'!$B$671:$AI$681</definedName>
    <definedName name="SBaseG_FD">'[7]FD - Master'!$B$671:$AI$681</definedName>
    <definedName name="SBaseN_Act">'[7]Actual - Master'!$B$654:$AI$664</definedName>
    <definedName name="SBaseN_FD">'[7]FD - Master'!$B$654:$AI$664</definedName>
    <definedName name="SBWBPinputs">[14]Inputs!$B$312:$P$333</definedName>
    <definedName name="SBWBPtrans">[9]F_Inputs!$B$1656:$K$1773</definedName>
    <definedName name="SBWtransition">#REF!</definedName>
    <definedName name="SEnhG_BP">'[7]BP - Master'!$B$705:$AI$715</definedName>
    <definedName name="SEnhG_FD">'[7]FD - Master'!$B$705:$AI$715</definedName>
    <definedName name="SENHin.3">[6]F_Inps_Act.APR2!$H$221:$Q$244</definedName>
    <definedName name="SEnhN_Act">'[7]Actual - Master'!$B$688:$AI$698</definedName>
    <definedName name="SEnhN_FD">'[7]FD - Master'!$B$688:$AI$698</definedName>
    <definedName name="SENHni.3">[6]F_Inps_Act.APR2!$H$245:$Q$268</definedName>
    <definedName name="SES" localSheetId="1">'Analysis using Ofwat investment'!#REF!</definedName>
    <definedName name="SES" localSheetId="0">#REF!</definedName>
    <definedName name="SES" localSheetId="3">#REF!</definedName>
    <definedName name="SES" localSheetId="4">#REF!</definedName>
    <definedName name="SES">#REF!</definedName>
    <definedName name="SESBPinputs">[14]Inputs!$B$378:$P$399</definedName>
    <definedName name="SESBPtrans">[9]F_Inputs!$B$2010:$K$2127</definedName>
    <definedName name="SESL.1">[6]F_Inps_Act.JRoverrides!$H$1229:$AA$1264</definedName>
    <definedName name="SESL.2">[6]F_Inps_Act.JRoverrides!$H$1265:$AA$1300</definedName>
    <definedName name="SEStransition">#REF!</definedName>
    <definedName name="SEW" localSheetId="1">'Analysis using Ofwat investment'!#REF!</definedName>
    <definedName name="SEW" localSheetId="0">#REF!</definedName>
    <definedName name="SEW">#REF!</definedName>
    <definedName name="SEWBPinputs">[14]Inputs!$B$334:$P$355</definedName>
    <definedName name="SEWBPtrans">[9]F_Inputs!$B$1774:$K$1891</definedName>
    <definedName name="SewGC">'[8]F-Total capex'!$E$107:$AH$140</definedName>
    <definedName name="sewIRE">'[8]F-IRE'!$E$79:$AH$115</definedName>
    <definedName name="SewMNIgc">'[8]F-Total capex'!$E$243:$AH$276</definedName>
    <definedName name="SEWtransition">#REF!</definedName>
    <definedName name="sgag">'[17]Control Sheet'!$J$4</definedName>
    <definedName name="SGC.1">[6]F_Inps_Act.JRoverrides!$H$1373:$AA$1408</definedName>
    <definedName name="SGC.2">[6]F_Inps_Act.JRoverrides!$H$1409:$AA$1444</definedName>
    <definedName name="SGC.3">[6]F_Inps_Act.CA!$H$265:$Q$284</definedName>
    <definedName name="SGC.5">[6]F_Inps_Act.APR2!$H$317:$Q$340</definedName>
    <definedName name="SGross_Act">'[7]Actual - Master'!$B$739:$AI$749</definedName>
    <definedName name="SINR.3">[6]F_Inps_Act.APR2!$H$269:$Q$292</definedName>
    <definedName name="SIREN_Act">'[7]Actual - Master'!$B$501:$AI$511</definedName>
    <definedName name="SMIg.1">[6]F_Inps_Act.JRoverrides!$H$833:$AA$868</definedName>
    <definedName name="SMIg.4">[6]F_Inps_Act.APR2!$H$173:$Q$196</definedName>
    <definedName name="SMIn.1">[6]F_Inps_Act.JRoverrides!$H$761:$AA$796</definedName>
    <definedName name="SMIn.2">[6]F_Inps_Act.JRoverrides!$H$797:$AA$832</definedName>
    <definedName name="SMNIg.1">[6]F_Inps_Act.JRoverrides!$H$869:$AA$904</definedName>
    <definedName name="SMNIg.2">[6]F_Inps_Act.JRoverrides!$H$941:$AA$976</definedName>
    <definedName name="SMNIg.5">[6]F_Inps_Act.APR2!$H$197:$Q$220</definedName>
    <definedName name="SMNIn.1">[6]F_Inps_Act.JRoverrides!$H$905:$AA$940</definedName>
    <definedName name="SMNIn.2">[6]F_Inps_Act.JRoverrides!$H$905:$AA$940</definedName>
    <definedName name="SMNIN_Act">'[7]Actual - Master'!$B$535:$AI$545</definedName>
    <definedName name="SNet_Act">'[7]Actual - Master'!$B$722:$AI$732</definedName>
    <definedName name="SNet_BP">'[7]BP - Master'!$B$739:$AI$749</definedName>
    <definedName name="SNet_FD">'[7]FD - Master'!$B$739:$AI$749</definedName>
    <definedName name="SO.1">[6]F_Inps_Act.JRoverrides!$H$977:$AA$1012</definedName>
    <definedName name="sort" localSheetId="1" hidden="1">'Analysis using Ofwat investment'!#REF!</definedName>
    <definedName name="sort" localSheetId="0" hidden="1">#REF!</definedName>
    <definedName name="sort" localSheetId="3" hidden="1">#REF!</definedName>
    <definedName name="sort" localSheetId="4" hidden="1">#REF!</definedName>
    <definedName name="sort" hidden="1">#REF!</definedName>
    <definedName name="SQ.1">[6]F_Inps_Act.JRoverrides!$H$1049:$AA$1084</definedName>
    <definedName name="SQ.2">[6]F_Inps_Act.JRoverrides!$H$1085:$AA$1120</definedName>
    <definedName name="SQNO.1">[6]F_Inps_Act.JRoverrides!$H$1157:$AA$1192</definedName>
    <definedName name="SQNO.2">[6]F_Inps_Act.JRoverrides!$H$1193:$AA$1228</definedName>
    <definedName name="SRN" localSheetId="1">'Analysis using Ofwat investment'!#REF!</definedName>
    <definedName name="SRN" localSheetId="0">#REF!</definedName>
    <definedName name="SRN">#REF!</definedName>
    <definedName name="SRNBPinputs">[14]Inputs!$B$114:$P$135</definedName>
    <definedName name="SRNBPtrans">[9]F_Inputs!$B$594:$K$711</definedName>
    <definedName name="SRNtransition">#REF!</definedName>
    <definedName name="SSCBPinputs">[14]Inputs!$B$356:$P$377</definedName>
    <definedName name="SSCBPtrans">[9]F_Inputs!$B$1892:$K$2009</definedName>
    <definedName name="SSCtransition">#REF!</definedName>
    <definedName name="SSDB.1">[6]F_Inps_Act.JRoverrides!$H$1301:$AA$1336</definedName>
    <definedName name="SSDB.2">[6]F_Inps_Act.JRoverrides!$H$1337:$AA$1372</definedName>
    <definedName name="SST" localSheetId="1">'Analysis using Ofwat investment'!#REF!</definedName>
    <definedName name="SST" localSheetId="0">#REF!</definedName>
    <definedName name="SST">#REF!</definedName>
    <definedName name="STotalgross">'[13]F-BP capex'!$E$260:$K$269</definedName>
    <definedName name="SVT" localSheetId="1">'Analysis using Ofwat investment'!#REF!</definedName>
    <definedName name="SVT" localSheetId="0">#REF!</definedName>
    <definedName name="SVT">#REF!</definedName>
    <definedName name="SVTBPinputs">[14]Inputs!$B$70:$P$91</definedName>
    <definedName name="SVTBPtrans">[9]F_Inputs!$B$358:$K$475</definedName>
    <definedName name="SVTtransition">#REF!</definedName>
    <definedName name="SWT" localSheetId="1">'Analysis using Ofwat investment'!#REF!</definedName>
    <definedName name="SWT" localSheetId="0">#REF!</definedName>
    <definedName name="SWT">#REF!</definedName>
    <definedName name="SWTBPinputs">[14]Inputs!$B$92:$P$113</definedName>
    <definedName name="SWTBPtrans">[9]F_Inputs!$B$476:$K$593</definedName>
    <definedName name="SWTtransition">#REF!</definedName>
    <definedName name="TABLE0" localSheetId="1">'Analysis using Ofwat investment'!#REF!</definedName>
    <definedName name="TABLE0" localSheetId="0">#REF!</definedName>
    <definedName name="TABLE0">#REF!</definedName>
    <definedName name="TABLE11" localSheetId="1">'Analysis using Ofwat investment'!#REF!</definedName>
    <definedName name="TABLE11" localSheetId="0">#REF!</definedName>
    <definedName name="TABLE11">#REF!</definedName>
    <definedName name="TABLE15" localSheetId="1">'Analysis using Ofwat investment'!#REF!</definedName>
    <definedName name="TABLE15" localSheetId="0">#REF!</definedName>
    <definedName name="TABLE15">#REF!</definedName>
    <definedName name="TABLE16" localSheetId="1">'Analysis using Ofwat investment'!#REF!</definedName>
    <definedName name="TABLE16" localSheetId="0">#REF!</definedName>
    <definedName name="TABLE16">#REF!</definedName>
    <definedName name="TABLE18" localSheetId="1">'Analysis using Ofwat investment'!#REF!</definedName>
    <definedName name="TABLE18" localSheetId="0">#REF!</definedName>
    <definedName name="TABLE18">#REF!</definedName>
    <definedName name="TABLE19" localSheetId="1">'Analysis using Ofwat investment'!#REF!</definedName>
    <definedName name="TABLE19" localSheetId="0">#REF!</definedName>
    <definedName name="TABLE19">#REF!</definedName>
    <definedName name="TABLE24" localSheetId="1">'Analysis using Ofwat investment'!#REF!</definedName>
    <definedName name="TABLE24" localSheetId="0">#REF!</definedName>
    <definedName name="TABLE24">#REF!</definedName>
    <definedName name="TABLE25" localSheetId="1">'Analysis using Ofwat investment'!#REF!</definedName>
    <definedName name="TABLE25" localSheetId="0">#REF!</definedName>
    <definedName name="TABLE25">#REF!</definedName>
    <definedName name="TABLE26" localSheetId="1">'Analysis using Ofwat investment'!#REF!</definedName>
    <definedName name="TABLE26" localSheetId="0">#REF!</definedName>
    <definedName name="TABLE26">#REF!</definedName>
    <definedName name="TABLE27" localSheetId="1">'Analysis using Ofwat investment'!#REF!</definedName>
    <definedName name="TABLE27" localSheetId="0">#REF!</definedName>
    <definedName name="TABLE27">#REF!</definedName>
    <definedName name="TABLE28" localSheetId="1">'Analysis using Ofwat investment'!#REF!</definedName>
    <definedName name="TABLE28" localSheetId="0">#REF!</definedName>
    <definedName name="TABLE28">#REF!</definedName>
    <definedName name="TABLE29" localSheetId="1">'Analysis using Ofwat investment'!#REF!</definedName>
    <definedName name="TABLE29" localSheetId="0">#REF!</definedName>
    <definedName name="TABLE29">#REF!</definedName>
    <definedName name="Table3.4" localSheetId="3" hidden="1">{"CHARGE",#N/A,FALSE,"401C11"}</definedName>
    <definedName name="Table3.4" localSheetId="4" hidden="1">{"CHARGE",#N/A,FALSE,"401C11"}</definedName>
    <definedName name="Table3.4" hidden="1">{"CHARGE",#N/A,FALSE,"401C11"}</definedName>
    <definedName name="TABLE30" localSheetId="1">'Analysis using Ofwat investment'!#REF!</definedName>
    <definedName name="TABLE30" localSheetId="0">#REF!</definedName>
    <definedName name="TABLE30" localSheetId="3">#REF!</definedName>
    <definedName name="TABLE30" localSheetId="4">#REF!</definedName>
    <definedName name="TABLE30">#REF!</definedName>
    <definedName name="TABLE31" localSheetId="1">'Analysis using Ofwat investment'!#REF!</definedName>
    <definedName name="TABLE31" localSheetId="0">#REF!</definedName>
    <definedName name="TABLE31">#REF!</definedName>
    <definedName name="TABLE32A" localSheetId="1">'Analysis using Ofwat investment'!#REF!</definedName>
    <definedName name="TABLE32A" localSheetId="0">#REF!</definedName>
    <definedName name="TABLE32A">#REF!</definedName>
    <definedName name="TABLE34" localSheetId="1">'Analysis using Ofwat investment'!#REF!</definedName>
    <definedName name="TABLE34" localSheetId="0">#REF!</definedName>
    <definedName name="TABLE34">#REF!</definedName>
    <definedName name="TABLE35A" localSheetId="1">'Analysis using Ofwat investment'!#REF!</definedName>
    <definedName name="TABLE35A" localSheetId="0">#REF!</definedName>
    <definedName name="TABLE35A">#REF!</definedName>
    <definedName name="TABLE35B" localSheetId="1">'Analysis using Ofwat investment'!#REF!</definedName>
    <definedName name="TABLE35B" localSheetId="0">#REF!</definedName>
    <definedName name="TABLE35B">#REF!</definedName>
    <definedName name="TABLE36A" localSheetId="1">'Analysis using Ofwat investment'!#REF!</definedName>
    <definedName name="TABLE36A" localSheetId="0">#REF!</definedName>
    <definedName name="TABLE36A">#REF!</definedName>
    <definedName name="TABLE36B" localSheetId="1">'Analysis using Ofwat investment'!#REF!</definedName>
    <definedName name="TABLE36B" localSheetId="0">#REF!</definedName>
    <definedName name="TABLE36B">#REF!</definedName>
    <definedName name="TABLE37" localSheetId="1">'Analysis using Ofwat investment'!#REF!</definedName>
    <definedName name="TABLE37" localSheetId="0">#REF!</definedName>
    <definedName name="TABLE37">#REF!</definedName>
    <definedName name="TABLE38" localSheetId="1">'Analysis using Ofwat investment'!#REF!</definedName>
    <definedName name="TABLE38" localSheetId="0">#REF!</definedName>
    <definedName name="TABLE38">#REF!</definedName>
    <definedName name="TABLE39" localSheetId="1">'Analysis using Ofwat investment'!#REF!</definedName>
    <definedName name="TABLE39" localSheetId="0">#REF!</definedName>
    <definedName name="TABLE39">#REF!</definedName>
    <definedName name="TABLE41" localSheetId="1">'Analysis using Ofwat investment'!#REF!</definedName>
    <definedName name="TABLE41" localSheetId="0">#REF!</definedName>
    <definedName name="TABLE41">#REF!</definedName>
    <definedName name="TABLE41TOTALS" localSheetId="1">'Analysis using Ofwat investment'!#REF!</definedName>
    <definedName name="TABLE41TOTALS" localSheetId="0">#REF!</definedName>
    <definedName name="TABLE41TOTALS">#REF!</definedName>
    <definedName name="TABLE9" localSheetId="1">'Analysis using Ofwat investment'!#REF!</definedName>
    <definedName name="TABLE9" localSheetId="0">#REF!</definedName>
    <definedName name="TABLE9">#REF!</definedName>
    <definedName name="TABLEX" localSheetId="1">'Analysis using Ofwat investment'!#REF!</definedName>
    <definedName name="TABLEX" localSheetId="0">#REF!</definedName>
    <definedName name="TABLEX">#REF!</definedName>
    <definedName name="tbl_Exportdata_17A" localSheetId="1">'Analysis using Ofwat investment'!#REF!</definedName>
    <definedName name="tbl_Exportdata_17A" localSheetId="0">#REF!</definedName>
    <definedName name="tbl_Exportdata_17A">#REF!</definedName>
    <definedName name="tbl_Exportdata_17B" localSheetId="1">'Analysis using Ofwat investment'!#REF!</definedName>
    <definedName name="tbl_Exportdata_17B" localSheetId="0">#REF!</definedName>
    <definedName name="tbl_Exportdata_17B">#REF!</definedName>
    <definedName name="Test23" localSheetId="3" hidden="1">{"NET",#N/A,FALSE,"401C11"}</definedName>
    <definedName name="Test23" localSheetId="4" hidden="1">{"NET",#N/A,FALSE,"401C11"}</definedName>
    <definedName name="Test23" hidden="1">{"NET",#N/A,FALSE,"401C11"}</definedName>
    <definedName name="THD" localSheetId="1">'Analysis using Ofwat investment'!#REF!</definedName>
    <definedName name="THD" localSheetId="0">#REF!</definedName>
    <definedName name="THD" localSheetId="3">#REF!</definedName>
    <definedName name="THD" localSheetId="4">#REF!</definedName>
    <definedName name="THD">#REF!</definedName>
    <definedName name="TITLES" localSheetId="1">'Analysis using Ofwat investment'!#REF!</definedName>
    <definedName name="TITLES" localSheetId="0">#REF!</definedName>
    <definedName name="TITLES">#REF!</definedName>
    <definedName name="TMS" localSheetId="1">'Analysis using Ofwat investment'!#REF!</definedName>
    <definedName name="TMS" localSheetId="0">#REF!</definedName>
    <definedName name="TMS">#REF!</definedName>
    <definedName name="TMSBPinputs">[14]Inputs!$B$136:$P$157</definedName>
    <definedName name="TMSBPtrans">[9]F_Inputs!$B$712:$K$829</definedName>
    <definedName name="TMStransition">#REF!</definedName>
    <definedName name="TotalNETScapex">'[13]F-BP capex'!$E$332:$K$341</definedName>
    <definedName name="TotalNETwcapex">'[13]F-BP capex'!$E$314:$K$331</definedName>
    <definedName name="TOTgrosscapsew">'[8]F-Total capex'!$E$73:$AH$106</definedName>
    <definedName name="TOTgrosscapwat">'[8]F-Total capex'!$E$5:$AH$38</definedName>
    <definedName name="TOTnetcapsew2">'[8]F-Total capex'!$E$175:$AH$208</definedName>
    <definedName name="TOTnetcapwat2">'[8]F-Total capex'!$E$141:$AH$174</definedName>
    <definedName name="Transition">'[10]Final transition 2014-15'!$B$12:$K$29</definedName>
    <definedName name="transition_years">'[11]Control Sheet'!$E$4</definedName>
    <definedName name="trdhtr" localSheetId="1" hidden="1">'Analysis using Ofwat investment'!#REF!</definedName>
    <definedName name="trdhtr" localSheetId="0" hidden="1">#REF!</definedName>
    <definedName name="trdhtr" localSheetId="3" hidden="1">#REF!</definedName>
    <definedName name="trdhtr" localSheetId="4" hidden="1">#REF!</definedName>
    <definedName name="trdhtr" hidden="1">#REF!</definedName>
    <definedName name="Trk_Tol">#REF!</definedName>
    <definedName name="TVN" localSheetId="1">'Analysis using Ofwat investment'!#REF!</definedName>
    <definedName name="TVN" localSheetId="0">#REF!</definedName>
    <definedName name="TVN">#REF!</definedName>
    <definedName name="TVW">[18]Database!$Q$317:$V$344</definedName>
    <definedName name="UU" localSheetId="1">'Analysis using Ofwat investment'!#REF!</definedName>
    <definedName name="UU" localSheetId="0">#REF!</definedName>
    <definedName name="UU" localSheetId="3">#REF!</definedName>
    <definedName name="UU" localSheetId="4">#REF!</definedName>
    <definedName name="UU">#REF!</definedName>
    <definedName name="W3P.3">[6]F_Inps_Act.APR2!$H$125:$Q$148</definedName>
    <definedName name="WaSCstransition">#REF!</definedName>
    <definedName name="WaterGC">'[8]F-Total capex'!$E$39:$AH$72</definedName>
    <definedName name="watIRE">'[8]F-IRE'!$E$5:$AH$41</definedName>
    <definedName name="WatMNIgc">'[8]F-Total capex'!$E$209:$AH$242</definedName>
    <definedName name="WBaseG_Act">'[7]Actual - Master'!$B$319:$AI$342</definedName>
    <definedName name="WBaseG_BP">'[7]BP - Master'!$B$319:$AI$342</definedName>
    <definedName name="WBaseG_FD">'[7]FD - Master'!$B$319:$AI$342</definedName>
    <definedName name="WBaseN_Act">'[7]Actual - Master'!$B$289:$AI$312</definedName>
    <definedName name="WBaseN_FD">'[7]FD - Master'!$B$289:$AI$312</definedName>
    <definedName name="WEnhG_BP">'[7]BP - Master'!$B$379:$AI$402</definedName>
    <definedName name="WEnhG_FD">'[7]FD - Master'!$B$379:$AI$402</definedName>
    <definedName name="WENHin.3">[6]F_Inps_Act.APR2!$H$53:$Q$76</definedName>
    <definedName name="WEnhN_Act">'[7]Actual - Master'!$B$349:$AI$372</definedName>
    <definedName name="WEnhN_FD">'[7]FD - Master'!$B$349:$AI$372</definedName>
    <definedName name="WENHni.3">[6]F_Inps_Act.APR2!$H$77:$Q$100</definedName>
    <definedName name="wert" localSheetId="3" hidden="1">{"GROSS",#N/A,FALSE,"401C11"}</definedName>
    <definedName name="wert" localSheetId="4" hidden="1">{"GROSS",#N/A,FALSE,"401C11"}</definedName>
    <definedName name="wert" hidden="1">{"GROSS",#N/A,FALSE,"401C11"}</definedName>
    <definedName name="WESL.1">[6]F_Inps_Act.JRoverrides!$H$473:$AA$508</definedName>
    <definedName name="WESL.2">[6]F_Inps_Act.JRoverrides!$H$509:$AA$544</definedName>
    <definedName name="WESLSoS.1">[6]F_Inps_Act.JRoverrides!$H$545:$AA$580</definedName>
    <definedName name="WESLSoS.2">[6]F_Inps_Act.JRoverrides!$H$581:$AA$616</definedName>
    <definedName name="WGC.1">[6]F_Inps_Act.JRoverrides!$H$689:$AA$724</definedName>
    <definedName name="WGC.2">[6]F_Inps_Act.JRoverrides!$H$725:$AA$760</definedName>
    <definedName name="WGC.3">[6]F_Inps_Act.CA!$H$125:$Q$144</definedName>
    <definedName name="WGC.5">[6]F_Inps_Act.APR2!$H$149:$Q$172</definedName>
    <definedName name="WGross_Act">'[7]Actual - Master'!$B$439:$AI$462</definedName>
    <definedName name="WINR.3">[6]F_Inps_Act.APR2!$H$101:$Q$124</definedName>
    <definedName name="WIREN_Act">'[7]Actual - Master'!$B$19:$AI$42</definedName>
    <definedName name="WMIg.1">[6]F_Inps_Act.JRoverrides!$H$77:$AA$112</definedName>
    <definedName name="WMIg.4">[6]F_Inps_Act.APR2!$H$5:$Q$28</definedName>
    <definedName name="WMIn.1">[6]F_Inps_Act.JRoverrides!$H$5:$AA$40</definedName>
    <definedName name="WMIn.2">[6]F_Inps_Act.JRoverrides!$H$41:$AA$76</definedName>
    <definedName name="WMNIg.1">[6]F_Inps_Act.JRoverrides!$H$113:$AA$148</definedName>
    <definedName name="WMNIg.2">[6]F_Inps_Act.JRoverrides!$H$149:$AA$184</definedName>
    <definedName name="WMNIg.5">[6]F_Inps_Act.APR2!$H$29:$Q$52</definedName>
    <definedName name="WMNIn.1">[6]F_Inps_Act.JRoverrides!$H$185:$AA$220</definedName>
    <definedName name="WMNIN_Act">'[7]Actual - Master'!$B$79:$AI$102</definedName>
    <definedName name="WNet_Act">'[7]Actual - Master'!$B$409:$AI$432</definedName>
    <definedName name="WNet_BP">'[7]BP - Master'!$B$409:$AI$432</definedName>
    <definedName name="WNet_FD">'[7]FD - Master'!$B$409:$AI$432</definedName>
    <definedName name="WO.1">[6]F_Inps_Act.JRoverrides!$H$221:$AA$256</definedName>
    <definedName name="WoCstransition">#REF!</definedName>
    <definedName name="wombat" localSheetId="1" hidden="1">'Analysis using Ofwat investment'!#REF!</definedName>
    <definedName name="wombat" localSheetId="0" hidden="1">#REF!</definedName>
    <definedName name="wombat" localSheetId="3" hidden="1">#REF!</definedName>
    <definedName name="wombat" localSheetId="4" hidden="1">#REF!</definedName>
    <definedName name="wombat" hidden="1">#REF!</definedName>
    <definedName name="wotsthis" localSheetId="3" hidden="1">{"P&amp;L phased",#N/A,FALSE,"P and L";"Interest phased",#N/A,FALSE,"Interest";"Cshf phased",#N/A,FALSE,"Cashflow";"BSheet phased",#N/A,FALSE,"B Sheet";"Capex phased",#N/A,FALSE,"Capex"}</definedName>
    <definedName name="wotsthis" localSheetId="4" hidden="1">{"P&amp;L phased",#N/A,FALSE,"P and L";"Interest phased",#N/A,FALSE,"Interest";"Cshf phased",#N/A,FALSE,"Cashflow";"BSheet phased",#N/A,FALSE,"B Sheet";"Capex phased",#N/A,FALSE,"Capex"}</definedName>
    <definedName name="wotsthis" hidden="1">{"P&amp;L phased",#N/A,FALSE,"P and L";"Interest phased",#N/A,FALSE,"Interest";"Cshf phased",#N/A,FALSE,"Cashflow";"BSheet phased",#N/A,FALSE,"B Sheet";"Capex phased",#N/A,FALSE,"Capex"}</definedName>
    <definedName name="WQ.1">[6]F_Inps_Act.JRoverrides!$H$293:$AA$328</definedName>
    <definedName name="WQ.2">[6]F_Inps_Act.JRoverrides!$H$329:$AA$364</definedName>
    <definedName name="WQNO.1">[6]F_Inps_Act.JRoverrides!$H$401:$AA$436</definedName>
    <definedName name="WQNO.2">[6]F_Inps_Act.JRoverrides!$H$437:$AA$472</definedName>
    <definedName name="wrn.CHARGE." localSheetId="3" hidden="1">{"CHARGE",#N/A,FALSE,"401C11"}</definedName>
    <definedName name="wrn.CHARGE." localSheetId="4" hidden="1">{"CHARGE",#N/A,FALSE,"401C11"}</definedName>
    <definedName name="wrn.CHARGE." hidden="1">{"CHARGE",#N/A,FALSE,"401C11"}</definedName>
    <definedName name="wrn.GROSS." localSheetId="3" hidden="1">{"GROSS",#N/A,FALSE,"401C11"}</definedName>
    <definedName name="wrn.GROSS." localSheetId="4" hidden="1">{"GROSS",#N/A,FALSE,"401C11"}</definedName>
    <definedName name="wrn.GROSS." hidden="1">{"GROSS",#N/A,FALSE,"401C11"}</definedName>
    <definedName name="wrn.NET." localSheetId="3" hidden="1">{"NET",#N/A,FALSE,"401C11"}</definedName>
    <definedName name="wrn.NET." localSheetId="4" hidden="1">{"NET",#N/A,FALSE,"401C11"}</definedName>
    <definedName name="wrn.NET." hidden="1">{"NET",#N/A,FALSE,"401C11"}</definedName>
    <definedName name="wrn.papersdraft" localSheetId="3" hidden="1">{"bal",#N/A,FALSE,"working papers";"income",#N/A,FALSE,"working papers"}</definedName>
    <definedName name="wrn.papersdraft" localSheetId="4" hidden="1">{"bal",#N/A,FALSE,"working papers";"income",#N/A,FALSE,"working papers"}</definedName>
    <definedName name="wrn.papersdraft" hidden="1">{"bal",#N/A,FALSE,"working papers";"income",#N/A,FALSE,"working papers"}</definedName>
    <definedName name="wrn.Print._.5._.and._.12." localSheetId="3"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5._.and._.12." localSheetId="4"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5._.and._.12."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Phased." localSheetId="3" hidden="1">{"P&amp;L phased",#N/A,FALSE,"P and L";"Interest phased",#N/A,FALSE,"Interest";"Cshf phased",#N/A,FALSE,"Cashflow";"BSheet phased",#N/A,FALSE,"B Sheet";"Capex phased",#N/A,FALSE,"Capex"}</definedName>
    <definedName name="wrn.Print._.Phased." localSheetId="4" hidden="1">{"P&amp;L phased",#N/A,FALSE,"P and L";"Interest phased",#N/A,FALSE,"Interest";"Cshf phased",#N/A,FALSE,"Cashflow";"BSheet phased",#N/A,FALSE,"B Sheet";"Capex phased",#N/A,FALSE,"Capex"}</definedName>
    <definedName name="wrn.Print._.Phased." hidden="1">{"P&amp;L phased",#N/A,FALSE,"P and L";"Interest phased",#N/A,FALSE,"Interest";"Cshf phased",#N/A,FALSE,"Cashflow";"BSheet phased",#N/A,FALSE,"B Sheet";"Capex phased",#N/A,FALSE,"Capex"}</definedName>
    <definedName name="wrn.wpapers." localSheetId="3" hidden="1">{"bal",#N/A,FALSE,"working papers";"income",#N/A,FALSE,"working papers"}</definedName>
    <definedName name="wrn.wpapers." localSheetId="4" hidden="1">{"bal",#N/A,FALSE,"working papers";"income",#N/A,FALSE,"working papers"}</definedName>
    <definedName name="wrn.wpapers." hidden="1">{"bal",#N/A,FALSE,"working papers";"income",#N/A,FALSE,"working papers"}</definedName>
    <definedName name="WSDB.1">[6]F_Inps_Act.JRoverrides!$H$617:$AA$652</definedName>
    <definedName name="WSDB.2">[6]F_Inps_Act.JRoverrides!$H$653:$AA$688</definedName>
    <definedName name="WSH" localSheetId="1">'Analysis using Ofwat investment'!#REF!</definedName>
    <definedName name="WSH" localSheetId="0">#REF!</definedName>
    <definedName name="WSH" localSheetId="3">#REF!</definedName>
    <definedName name="WSH" localSheetId="4">#REF!</definedName>
    <definedName name="WSH">#REF!</definedName>
    <definedName name="WSHBPinputs">[14]Inputs!$B$26:$P$47</definedName>
    <definedName name="WSHBPtrans">[9]F_Inputs!$B$122:$K$239</definedName>
    <definedName name="WSHtransition">#REF!</definedName>
    <definedName name="WSX" localSheetId="1">'Analysis using Ofwat investment'!#REF!</definedName>
    <definedName name="WSX" localSheetId="0">#REF!</definedName>
    <definedName name="WSX">#REF!</definedName>
    <definedName name="WSXBPinputs">[14]Inputs!$B$180:$P$201</definedName>
    <definedName name="WSXBPtrans">[9]F_Inputs!$B$948:$K$1065</definedName>
    <definedName name="WSXtransition">#REF!</definedName>
    <definedName name="Wtotalgrosscapx">'[13]F-BP capex'!$E$80:$K$97</definedName>
    <definedName name="xxx" localSheetId="3" hidden="1">{"CHARGE",#N/A,FALSE,"401C11"}</definedName>
    <definedName name="xxx" localSheetId="4" hidden="1">{"CHARGE",#N/A,FALSE,"401C11"}</definedName>
    <definedName name="xxx" hidden="1">{"CHARGE",#N/A,FALSE,"401C11"}</definedName>
    <definedName name="YEAR_B4_LAST" localSheetId="1">'Analysis using Ofwat investment'!#REF!</definedName>
    <definedName name="YEAR_B4_LAST" localSheetId="0">#REF!</definedName>
    <definedName name="YEAR_B4_LAST" localSheetId="3">#REF!</definedName>
    <definedName name="YEAR_B4_LAST" localSheetId="4">#REF!</definedName>
    <definedName name="YEAR_B4_LAST">#REF!</definedName>
    <definedName name="YEAR_B4B4_LAST" localSheetId="1">'Analysis using Ofwat investment'!#REF!</definedName>
    <definedName name="YEAR_B4B4_LAST" localSheetId="0">#REF!</definedName>
    <definedName name="YEAR_B4B4_LAST">#REF!</definedName>
    <definedName name="YEAR_B5_LAST" localSheetId="1">'Analysis using Ofwat investment'!#REF!</definedName>
    <definedName name="YEAR_B5_LAST" localSheetId="0">#REF!</definedName>
    <definedName name="YEAR_B5_LAST">#REF!</definedName>
    <definedName name="yks" localSheetId="1">'Analysis using Ofwat investment'!#REF!</definedName>
    <definedName name="yks" localSheetId="0">#REF!</definedName>
    <definedName name="yks">#REF!</definedName>
    <definedName name="YKY" localSheetId="1">'Analysis using Ofwat investment'!#REF!</definedName>
    <definedName name="YKY" localSheetId="0">#REF!</definedName>
    <definedName name="YKY">#REF!</definedName>
    <definedName name="YKYBPinputs">[14]Inputs!$B$202:$P$223</definedName>
    <definedName name="YKYBPtrans">[9]F_Inputs!$B$1066:$K$1183</definedName>
    <definedName name="YKYtransition">#REF!</definedName>
    <definedName name="yyy" localSheetId="3" hidden="1">{"GROSS",#N/A,FALSE,"401C11"}</definedName>
    <definedName name="yyy" localSheetId="4" hidden="1">{"GROSS",#N/A,FALSE,"401C11"}</definedName>
    <definedName name="yyy" hidden="1">{"GROSS",#N/A,FALSE,"401C11"}</definedName>
    <definedName name="zzz" localSheetId="3" hidden="1">{"NET",#N/A,FALSE,"401C11"}</definedName>
    <definedName name="zzz" localSheetId="4" hidden="1">{"NET",#N/A,FALSE,"401C11"}</definedName>
    <definedName name="zzz" hidden="1">{"NET",#N/A,FALSE,"401C11"}</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40" l="1"/>
  <c r="W30" i="17"/>
  <c r="W26" i="17"/>
  <c r="W20" i="17"/>
  <c r="V20" i="17"/>
  <c r="U5" i="42"/>
  <c r="V5" i="8"/>
  <c r="D5" i="8" s="1"/>
  <c r="W5" i="8"/>
  <c r="E5" i="17"/>
  <c r="E30" i="17" s="1"/>
  <c r="J5" i="17"/>
  <c r="J30" i="17" s="1"/>
  <c r="K5" i="17"/>
  <c r="K30" i="17" s="1"/>
  <c r="M5" i="17"/>
  <c r="M30" i="17" s="1"/>
  <c r="R5" i="17"/>
  <c r="R30" i="17" s="1"/>
  <c r="S5" i="17"/>
  <c r="S30" i="17" s="1"/>
  <c r="U5" i="17"/>
  <c r="U30" i="17" s="1"/>
  <c r="V5" i="17"/>
  <c r="D5" i="17" s="1"/>
  <c r="W5" i="17"/>
  <c r="R5" i="8" l="1"/>
  <c r="Q5" i="17"/>
  <c r="Q30" i="17" s="1"/>
  <c r="I5" i="17"/>
  <c r="I30" i="17" s="1"/>
  <c r="P5" i="8"/>
  <c r="V30" i="17"/>
  <c r="P5" i="17"/>
  <c r="P30" i="17" s="1"/>
  <c r="H5" i="17"/>
  <c r="K5" i="8"/>
  <c r="S5" i="8"/>
  <c r="U5" i="8"/>
  <c r="O5" i="17"/>
  <c r="O30" i="17" s="1"/>
  <c r="G5" i="17"/>
  <c r="G30" i="17" s="1"/>
  <c r="J5" i="8"/>
  <c r="N5" i="17"/>
  <c r="N30" i="17" s="1"/>
  <c r="F5" i="17"/>
  <c r="F30" i="17" s="1"/>
  <c r="H5" i="8"/>
  <c r="T5" i="17"/>
  <c r="T30" i="17" s="1"/>
  <c r="L5" i="17"/>
  <c r="L30" i="17" s="1"/>
  <c r="Q5" i="8"/>
  <c r="I5" i="8"/>
  <c r="O5" i="8"/>
  <c r="G5" i="8"/>
  <c r="N5" i="8"/>
  <c r="F5" i="8"/>
  <c r="M5" i="8"/>
  <c r="E5" i="8"/>
  <c r="T5" i="8"/>
  <c r="L5" i="8"/>
  <c r="V6" i="40" l="1"/>
  <c r="W6" i="40"/>
  <c r="X6" i="40"/>
  <c r="Y6" i="40"/>
  <c r="Z6" i="40"/>
  <c r="AA6" i="40"/>
  <c r="AB6" i="40"/>
  <c r="AC6" i="40"/>
  <c r="AD6" i="40"/>
  <c r="AE6" i="40"/>
  <c r="AF6" i="40"/>
  <c r="AG6" i="40"/>
  <c r="AH6" i="40"/>
  <c r="AI6" i="40"/>
  <c r="AJ6" i="40"/>
  <c r="AK6" i="40"/>
  <c r="AL6" i="40"/>
  <c r="AM6" i="40"/>
  <c r="AN6" i="40"/>
  <c r="P26" i="42" l="1"/>
  <c r="D28" i="17"/>
  <c r="D30" i="17" s="1"/>
  <c r="H28" i="17"/>
  <c r="H30" i="17" s="1"/>
  <c r="X164" i="40" l="1"/>
  <c r="Y164" i="40"/>
  <c r="Z164" i="40"/>
  <c r="AA164" i="40"/>
  <c r="AB164" i="40"/>
  <c r="AC164" i="40"/>
  <c r="AD164" i="40"/>
  <c r="AE164" i="40"/>
  <c r="AF164" i="40"/>
  <c r="AG164" i="40"/>
  <c r="AH164" i="40"/>
  <c r="AI164" i="40"/>
  <c r="AJ164" i="40"/>
  <c r="AK164" i="40"/>
  <c r="AL164" i="40"/>
  <c r="AM164" i="40"/>
  <c r="AN164" i="40"/>
  <c r="AO164" i="40"/>
  <c r="AP164" i="40"/>
  <c r="W164" i="40"/>
  <c r="E71" i="42"/>
  <c r="F71" i="42"/>
  <c r="G71" i="42"/>
  <c r="H71" i="42"/>
  <c r="I71" i="42"/>
  <c r="J71" i="42"/>
  <c r="K71" i="42"/>
  <c r="L71" i="42"/>
  <c r="M71" i="42"/>
  <c r="N71" i="42"/>
  <c r="O71" i="42"/>
  <c r="P71" i="42"/>
  <c r="Q71" i="42"/>
  <c r="R71" i="42"/>
  <c r="S71" i="42"/>
  <c r="T71" i="42"/>
  <c r="U71" i="42"/>
  <c r="V71" i="42"/>
  <c r="W71" i="42"/>
  <c r="E107" i="42"/>
  <c r="F107" i="42"/>
  <c r="G107" i="42"/>
  <c r="H107" i="42"/>
  <c r="I107" i="42"/>
  <c r="J107" i="42"/>
  <c r="K107" i="42"/>
  <c r="L107" i="42"/>
  <c r="M107" i="42"/>
  <c r="N107" i="42"/>
  <c r="O107" i="42"/>
  <c r="P107" i="42"/>
  <c r="Q107" i="42"/>
  <c r="R107" i="42"/>
  <c r="S107" i="42"/>
  <c r="T107" i="42"/>
  <c r="U107" i="42"/>
  <c r="V107" i="42"/>
  <c r="W107" i="42"/>
  <c r="D107" i="42"/>
  <c r="E98" i="42"/>
  <c r="F98" i="42"/>
  <c r="G98" i="42"/>
  <c r="H98" i="42"/>
  <c r="I98" i="42"/>
  <c r="J98" i="42"/>
  <c r="K98" i="42"/>
  <c r="L98" i="42"/>
  <c r="M98" i="42"/>
  <c r="N98" i="42"/>
  <c r="O98" i="42"/>
  <c r="P98" i="42"/>
  <c r="Q98" i="42"/>
  <c r="R98" i="42"/>
  <c r="S98" i="42"/>
  <c r="T98" i="42"/>
  <c r="U98" i="42"/>
  <c r="V98" i="42"/>
  <c r="W98" i="42"/>
  <c r="D98" i="42"/>
  <c r="E89" i="42"/>
  <c r="F89" i="42"/>
  <c r="G89" i="42"/>
  <c r="H89" i="42"/>
  <c r="I89" i="42"/>
  <c r="J89" i="42"/>
  <c r="K89" i="42"/>
  <c r="L89" i="42"/>
  <c r="M89" i="42"/>
  <c r="N89" i="42"/>
  <c r="O89" i="42"/>
  <c r="P89" i="42"/>
  <c r="Q89" i="42"/>
  <c r="R89" i="42"/>
  <c r="S89" i="42"/>
  <c r="T89" i="42"/>
  <c r="U89" i="42"/>
  <c r="V89" i="42"/>
  <c r="W89" i="42"/>
  <c r="D89" i="42"/>
  <c r="E80" i="42"/>
  <c r="F80" i="42"/>
  <c r="G80" i="42"/>
  <c r="G84" i="42" s="1"/>
  <c r="H80" i="42"/>
  <c r="I80" i="42"/>
  <c r="J80" i="42"/>
  <c r="K80" i="42"/>
  <c r="L80" i="42"/>
  <c r="M80" i="42"/>
  <c r="N80" i="42"/>
  <c r="O80" i="42"/>
  <c r="O84" i="42" s="1"/>
  <c r="P80" i="42"/>
  <c r="Q80" i="42"/>
  <c r="R80" i="42"/>
  <c r="S80" i="42"/>
  <c r="T80" i="42"/>
  <c r="U80" i="42"/>
  <c r="V80" i="42"/>
  <c r="W80" i="42"/>
  <c r="W84" i="42" s="1"/>
  <c r="D80" i="42"/>
  <c r="D71" i="42"/>
  <c r="E62" i="42"/>
  <c r="F62" i="42"/>
  <c r="G62" i="42"/>
  <c r="H62" i="42"/>
  <c r="I62" i="42"/>
  <c r="J62" i="42"/>
  <c r="K62" i="42"/>
  <c r="L62" i="42"/>
  <c r="M62" i="42"/>
  <c r="N62" i="42"/>
  <c r="O62" i="42"/>
  <c r="P62" i="42"/>
  <c r="Q62" i="42"/>
  <c r="R62" i="42"/>
  <c r="S62" i="42"/>
  <c r="T62" i="42"/>
  <c r="U62" i="42"/>
  <c r="V62" i="42"/>
  <c r="W62" i="42"/>
  <c r="D62" i="42"/>
  <c r="U53" i="42"/>
  <c r="V53" i="42"/>
  <c r="W53" i="42"/>
  <c r="T53" i="42"/>
  <c r="E53" i="42"/>
  <c r="F53" i="42"/>
  <c r="G53" i="42"/>
  <c r="H53" i="42"/>
  <c r="I53" i="42"/>
  <c r="J53" i="42"/>
  <c r="K53" i="42"/>
  <c r="L53" i="42"/>
  <c r="M53" i="42"/>
  <c r="N53" i="42"/>
  <c r="O53" i="42"/>
  <c r="P53" i="42"/>
  <c r="Q53" i="42"/>
  <c r="R53" i="42"/>
  <c r="S53" i="42"/>
  <c r="D53" i="42"/>
  <c r="E44" i="42"/>
  <c r="F44" i="42"/>
  <c r="G44" i="42"/>
  <c r="H44" i="42"/>
  <c r="I44" i="42"/>
  <c r="J44" i="42"/>
  <c r="K44" i="42"/>
  <c r="L44" i="42"/>
  <c r="M44" i="42"/>
  <c r="N44" i="42"/>
  <c r="O44" i="42"/>
  <c r="P44" i="42"/>
  <c r="Q44" i="42"/>
  <c r="R44" i="42"/>
  <c r="S44" i="42"/>
  <c r="T44" i="42"/>
  <c r="U44" i="42"/>
  <c r="V44" i="42"/>
  <c r="W44" i="42"/>
  <c r="D44" i="42"/>
  <c r="E35" i="42"/>
  <c r="F35" i="42"/>
  <c r="G35" i="42"/>
  <c r="H35" i="42"/>
  <c r="I35" i="42"/>
  <c r="J35" i="42"/>
  <c r="K35" i="42"/>
  <c r="L35" i="42"/>
  <c r="M35" i="42"/>
  <c r="N35" i="42"/>
  <c r="O35" i="42"/>
  <c r="P35" i="42"/>
  <c r="P116" i="42" s="1"/>
  <c r="Q35" i="42"/>
  <c r="R35" i="42"/>
  <c r="S35" i="42"/>
  <c r="T35" i="42"/>
  <c r="U35" i="42"/>
  <c r="V35" i="42"/>
  <c r="W35" i="42"/>
  <c r="D35" i="42"/>
  <c r="V5" i="42"/>
  <c r="W5" i="42"/>
  <c r="E26" i="42"/>
  <c r="E116" i="42" s="1"/>
  <c r="F26" i="42"/>
  <c r="G26" i="42"/>
  <c r="G116" i="42" s="1"/>
  <c r="H26" i="42"/>
  <c r="H116" i="42" s="1"/>
  <c r="I26" i="42"/>
  <c r="I116" i="42" s="1"/>
  <c r="J26" i="42"/>
  <c r="K26" i="42"/>
  <c r="L26" i="42"/>
  <c r="L116" i="42" s="1"/>
  <c r="M26" i="42"/>
  <c r="M116" i="42" s="1"/>
  <c r="N26" i="42"/>
  <c r="O26" i="42"/>
  <c r="O116" i="42" s="1"/>
  <c r="Q26" i="42"/>
  <c r="Q116" i="42" s="1"/>
  <c r="R26" i="42"/>
  <c r="S26" i="42"/>
  <c r="T26" i="42"/>
  <c r="T116" i="42" s="1"/>
  <c r="U26" i="42"/>
  <c r="U116" i="42" s="1"/>
  <c r="V26" i="42"/>
  <c r="W26" i="42"/>
  <c r="D26" i="42"/>
  <c r="D116" i="42" s="1"/>
  <c r="D46" i="42"/>
  <c r="E46" i="42"/>
  <c r="F46" i="42"/>
  <c r="G46" i="42"/>
  <c r="H46" i="42"/>
  <c r="I46" i="42"/>
  <c r="J46" i="42"/>
  <c r="K46" i="42"/>
  <c r="K48" i="42" s="1"/>
  <c r="L46" i="42"/>
  <c r="L48" i="42" s="1"/>
  <c r="M46" i="42"/>
  <c r="N46" i="42"/>
  <c r="O46" i="42"/>
  <c r="P46" i="42"/>
  <c r="Q46" i="42"/>
  <c r="R46" i="42"/>
  <c r="S46" i="42"/>
  <c r="S48" i="42" s="1"/>
  <c r="T46" i="42"/>
  <c r="U46" i="42"/>
  <c r="V46" i="42"/>
  <c r="W46" i="42"/>
  <c r="D55" i="42"/>
  <c r="E55" i="42"/>
  <c r="F55" i="42"/>
  <c r="G55" i="42"/>
  <c r="H55" i="42"/>
  <c r="I55" i="42"/>
  <c r="J55" i="42"/>
  <c r="K55" i="42"/>
  <c r="L55" i="42"/>
  <c r="M55" i="42"/>
  <c r="N55" i="42"/>
  <c r="O55" i="42"/>
  <c r="P55" i="42"/>
  <c r="Q55" i="42"/>
  <c r="R55" i="42"/>
  <c r="S55" i="42"/>
  <c r="T55" i="42"/>
  <c r="U55" i="42"/>
  <c r="V55" i="42"/>
  <c r="W55" i="42"/>
  <c r="D64" i="42"/>
  <c r="E64" i="42"/>
  <c r="F64" i="42"/>
  <c r="G64" i="42"/>
  <c r="H64" i="42"/>
  <c r="I64" i="42"/>
  <c r="J64" i="42"/>
  <c r="K64" i="42"/>
  <c r="L64" i="42"/>
  <c r="L66" i="42" s="1"/>
  <c r="M64" i="42"/>
  <c r="N64" i="42"/>
  <c r="O64" i="42"/>
  <c r="P64" i="42"/>
  <c r="Q64" i="42"/>
  <c r="R64" i="42"/>
  <c r="S64" i="42"/>
  <c r="S66" i="42" s="1"/>
  <c r="T64" i="42"/>
  <c r="T66" i="42" s="1"/>
  <c r="U64" i="42"/>
  <c r="V64" i="42"/>
  <c r="W64" i="42"/>
  <c r="D73" i="42"/>
  <c r="E73" i="42"/>
  <c r="F73" i="42"/>
  <c r="G73" i="42"/>
  <c r="G75" i="42" s="1"/>
  <c r="H73" i="42"/>
  <c r="H75" i="42" s="1"/>
  <c r="I73" i="42"/>
  <c r="I75" i="42" s="1"/>
  <c r="J73" i="42"/>
  <c r="K73" i="42"/>
  <c r="L73" i="42"/>
  <c r="M73" i="42"/>
  <c r="M75" i="42" s="1"/>
  <c r="N73" i="42"/>
  <c r="O73" i="42"/>
  <c r="O75" i="42" s="1"/>
  <c r="P73" i="42"/>
  <c r="P75" i="42" s="1"/>
  <c r="Q73" i="42"/>
  <c r="Q75" i="42" s="1"/>
  <c r="R73" i="42"/>
  <c r="R75" i="42" s="1"/>
  <c r="S73" i="42"/>
  <c r="T73" i="42"/>
  <c r="U73" i="42"/>
  <c r="V73" i="42"/>
  <c r="W73" i="42"/>
  <c r="W75" i="42" s="1"/>
  <c r="D82" i="42"/>
  <c r="E82" i="42"/>
  <c r="F82" i="42"/>
  <c r="G82" i="42"/>
  <c r="H82" i="42"/>
  <c r="I82" i="42"/>
  <c r="J82" i="42"/>
  <c r="K82" i="42"/>
  <c r="L82" i="42"/>
  <c r="M82" i="42"/>
  <c r="N82" i="42"/>
  <c r="O82" i="42"/>
  <c r="P82" i="42"/>
  <c r="Q82" i="42"/>
  <c r="R82" i="42"/>
  <c r="S82" i="42"/>
  <c r="T82" i="42"/>
  <c r="U82" i="42"/>
  <c r="V82" i="42"/>
  <c r="W82" i="42"/>
  <c r="D91" i="42"/>
  <c r="E91" i="42"/>
  <c r="F91" i="42"/>
  <c r="F93" i="42" s="1"/>
  <c r="G91" i="42"/>
  <c r="H91" i="42"/>
  <c r="I91" i="42"/>
  <c r="I93" i="42" s="1"/>
  <c r="J91" i="42"/>
  <c r="J93" i="42" s="1"/>
  <c r="K91" i="42"/>
  <c r="L91" i="42"/>
  <c r="M91" i="42"/>
  <c r="N91" i="42"/>
  <c r="N93" i="42" s="1"/>
  <c r="O91" i="42"/>
  <c r="P91" i="42"/>
  <c r="Q91" i="42"/>
  <c r="R91" i="42"/>
  <c r="S91" i="42"/>
  <c r="T91" i="42"/>
  <c r="U91" i="42"/>
  <c r="V91" i="42"/>
  <c r="V93" i="42" s="1"/>
  <c r="W91" i="42"/>
  <c r="D100" i="42"/>
  <c r="D102" i="42" s="1"/>
  <c r="E100" i="42"/>
  <c r="F100" i="42"/>
  <c r="G100" i="42"/>
  <c r="H100" i="42"/>
  <c r="I100" i="42"/>
  <c r="J100" i="42"/>
  <c r="J102" i="42" s="1"/>
  <c r="K100" i="42"/>
  <c r="L100" i="42"/>
  <c r="M100" i="42"/>
  <c r="M102" i="42" s="1"/>
  <c r="N100" i="42"/>
  <c r="O100" i="42"/>
  <c r="P100" i="42"/>
  <c r="Q100" i="42"/>
  <c r="R100" i="42"/>
  <c r="R102" i="42" s="1"/>
  <c r="S100" i="42"/>
  <c r="T100" i="42"/>
  <c r="U100" i="42"/>
  <c r="V100" i="42"/>
  <c r="W100" i="42"/>
  <c r="D109" i="42"/>
  <c r="E109" i="42"/>
  <c r="F109" i="42"/>
  <c r="F111" i="42" s="1"/>
  <c r="G109" i="42"/>
  <c r="H109" i="42"/>
  <c r="I109" i="42"/>
  <c r="J109" i="42"/>
  <c r="K109" i="42"/>
  <c r="L109" i="42"/>
  <c r="M109" i="42"/>
  <c r="N109" i="42"/>
  <c r="N111" i="42" s="1"/>
  <c r="O109" i="42"/>
  <c r="P109" i="42"/>
  <c r="Q109" i="42"/>
  <c r="R109" i="42"/>
  <c r="R111" i="42" s="1"/>
  <c r="S109" i="42"/>
  <c r="T109" i="42"/>
  <c r="U109" i="42"/>
  <c r="V109" i="42"/>
  <c r="V111" i="42" s="1"/>
  <c r="W109" i="42"/>
  <c r="D133" i="42"/>
  <c r="E133" i="42"/>
  <c r="F133" i="42"/>
  <c r="G133" i="42"/>
  <c r="H133" i="42"/>
  <c r="I133" i="42"/>
  <c r="J133" i="42"/>
  <c r="K133" i="42"/>
  <c r="L133" i="42"/>
  <c r="M133" i="42"/>
  <c r="N133" i="42"/>
  <c r="O133" i="42"/>
  <c r="P133" i="42"/>
  <c r="Q133" i="42"/>
  <c r="R133" i="42"/>
  <c r="S133" i="42"/>
  <c r="T133" i="42"/>
  <c r="U133" i="42"/>
  <c r="V133" i="42"/>
  <c r="W133" i="42"/>
  <c r="D37" i="42"/>
  <c r="E37" i="42"/>
  <c r="F37" i="42"/>
  <c r="G37" i="42"/>
  <c r="H37" i="42"/>
  <c r="I37" i="42"/>
  <c r="J37" i="42"/>
  <c r="K37" i="42"/>
  <c r="L37" i="42"/>
  <c r="M37" i="42"/>
  <c r="N37" i="42"/>
  <c r="O37" i="42"/>
  <c r="P37" i="42"/>
  <c r="Q37" i="42"/>
  <c r="R37" i="42"/>
  <c r="R39" i="42" s="1"/>
  <c r="S37" i="42"/>
  <c r="T37" i="42"/>
  <c r="T39" i="42" s="1"/>
  <c r="U37" i="42"/>
  <c r="V37" i="42"/>
  <c r="W37" i="42"/>
  <c r="D28" i="42"/>
  <c r="E28" i="42"/>
  <c r="E118" i="42" s="1"/>
  <c r="E125" i="42" s="1"/>
  <c r="F28" i="42"/>
  <c r="G28" i="42"/>
  <c r="H28" i="42"/>
  <c r="I28" i="42"/>
  <c r="J28" i="42"/>
  <c r="K28" i="42"/>
  <c r="L28" i="42"/>
  <c r="M28" i="42"/>
  <c r="M118" i="42" s="1"/>
  <c r="M125" i="42" s="1"/>
  <c r="N28" i="42"/>
  <c r="O28" i="42"/>
  <c r="P28" i="42"/>
  <c r="Q28" i="42"/>
  <c r="R28" i="42"/>
  <c r="S28" i="42"/>
  <c r="T28" i="42"/>
  <c r="U28" i="42"/>
  <c r="V28" i="42"/>
  <c r="W28" i="42"/>
  <c r="D84" i="42" l="1"/>
  <c r="P84" i="42"/>
  <c r="H84" i="42"/>
  <c r="R66" i="42"/>
  <c r="J66" i="42"/>
  <c r="V57" i="42"/>
  <c r="R48" i="42"/>
  <c r="J48" i="42"/>
  <c r="W116" i="42"/>
  <c r="N116" i="42"/>
  <c r="F116" i="42"/>
  <c r="V84" i="42"/>
  <c r="N84" i="42"/>
  <c r="F84" i="42"/>
  <c r="V116" i="42"/>
  <c r="V124" i="42" s="1"/>
  <c r="D48" i="42"/>
  <c r="U84" i="42"/>
  <c r="M84" i="42"/>
  <c r="E84" i="42"/>
  <c r="W48" i="42"/>
  <c r="O48" i="42"/>
  <c r="G48" i="42"/>
  <c r="O57" i="42"/>
  <c r="G57" i="42"/>
  <c r="W66" i="42"/>
  <c r="O66" i="42"/>
  <c r="G66" i="42"/>
  <c r="T84" i="42"/>
  <c r="L84" i="42"/>
  <c r="D93" i="42"/>
  <c r="D111" i="42"/>
  <c r="S75" i="42"/>
  <c r="K75" i="42"/>
  <c r="S111" i="42"/>
  <c r="W102" i="42"/>
  <c r="O102" i="42"/>
  <c r="G102" i="42"/>
  <c r="S93" i="42"/>
  <c r="K93" i="42"/>
  <c r="K116" i="42"/>
  <c r="V48" i="42"/>
  <c r="S84" i="42"/>
  <c r="K84" i="42"/>
  <c r="J75" i="42"/>
  <c r="J57" i="42"/>
  <c r="S116" i="42"/>
  <c r="J116" i="42"/>
  <c r="J124" i="42" s="1"/>
  <c r="R84" i="42"/>
  <c r="J84" i="42"/>
  <c r="R116" i="42"/>
  <c r="Q84" i="42"/>
  <c r="I84" i="42"/>
  <c r="L39" i="42"/>
  <c r="P48" i="42"/>
  <c r="H48" i="42"/>
  <c r="P57" i="42"/>
  <c r="H57" i="42"/>
  <c r="D66" i="42"/>
  <c r="P66" i="42"/>
  <c r="H66" i="42"/>
  <c r="Q93" i="42"/>
  <c r="U102" i="42"/>
  <c r="E102" i="42"/>
  <c r="Q111" i="42"/>
  <c r="I111" i="42"/>
  <c r="T75" i="42"/>
  <c r="L75" i="42"/>
  <c r="U118" i="42"/>
  <c r="U125" i="42" s="1"/>
  <c r="N48" i="42"/>
  <c r="W111" i="42"/>
  <c r="O111" i="42"/>
  <c r="G111" i="42"/>
  <c r="S102" i="42"/>
  <c r="K102" i="42"/>
  <c r="W93" i="42"/>
  <c r="O93" i="42"/>
  <c r="G93" i="42"/>
  <c r="P39" i="42"/>
  <c r="T48" i="42"/>
  <c r="L57" i="42"/>
  <c r="N57" i="42"/>
  <c r="F57" i="42"/>
  <c r="K57" i="42"/>
  <c r="K66" i="42"/>
  <c r="D5" i="42"/>
  <c r="L5" i="42"/>
  <c r="T5" i="42"/>
  <c r="N5" i="42"/>
  <c r="K5" i="42"/>
  <c r="E5" i="42"/>
  <c r="M5" i="42"/>
  <c r="F5" i="42"/>
  <c r="S5" i="42"/>
  <c r="G5" i="42"/>
  <c r="O5" i="42"/>
  <c r="Q5" i="42"/>
  <c r="J5" i="42"/>
  <c r="H5" i="42"/>
  <c r="P5" i="42"/>
  <c r="I5" i="42"/>
  <c r="R5" i="42"/>
  <c r="F48" i="42"/>
  <c r="K111" i="42"/>
  <c r="J39" i="42"/>
  <c r="Q57" i="42"/>
  <c r="I57" i="42"/>
  <c r="U57" i="42"/>
  <c r="Q66" i="42"/>
  <c r="I66" i="42"/>
  <c r="R93" i="42"/>
  <c r="V102" i="42"/>
  <c r="N102" i="42"/>
  <c r="F102" i="42"/>
  <c r="J111" i="42"/>
  <c r="U75" i="42"/>
  <c r="E75" i="42"/>
  <c r="H39" i="42"/>
  <c r="P102" i="42"/>
  <c r="H102" i="42"/>
  <c r="D57" i="42"/>
  <c r="S57" i="42"/>
  <c r="S39" i="42"/>
  <c r="Q39" i="42"/>
  <c r="I39" i="42"/>
  <c r="U48" i="42"/>
  <c r="M48" i="42"/>
  <c r="E48" i="42"/>
  <c r="V66" i="42"/>
  <c r="N66" i="42"/>
  <c r="F66" i="42"/>
  <c r="P111" i="42"/>
  <c r="D39" i="42"/>
  <c r="M57" i="42"/>
  <c r="E57" i="42"/>
  <c r="U66" i="42"/>
  <c r="M66" i="42"/>
  <c r="E66" i="42"/>
  <c r="W39" i="42"/>
  <c r="O39" i="42"/>
  <c r="G39" i="42"/>
  <c r="T57" i="42"/>
  <c r="D75" i="42"/>
  <c r="U93" i="42"/>
  <c r="M93" i="42"/>
  <c r="E93" i="42"/>
  <c r="Q102" i="42"/>
  <c r="I102" i="42"/>
  <c r="U111" i="42"/>
  <c r="M111" i="42"/>
  <c r="E111" i="42"/>
  <c r="P93" i="42"/>
  <c r="T102" i="42"/>
  <c r="H111" i="42"/>
  <c r="V39" i="42"/>
  <c r="N39" i="42"/>
  <c r="F39" i="42"/>
  <c r="W57" i="42"/>
  <c r="T93" i="42"/>
  <c r="L93" i="42"/>
  <c r="T111" i="42"/>
  <c r="L111" i="42"/>
  <c r="K39" i="42"/>
  <c r="H93" i="42"/>
  <c r="L102" i="42"/>
  <c r="U39" i="42"/>
  <c r="M39" i="42"/>
  <c r="E39" i="42"/>
  <c r="Q48" i="42"/>
  <c r="I48" i="42"/>
  <c r="R57" i="42"/>
  <c r="V75" i="42"/>
  <c r="N75" i="42"/>
  <c r="F75" i="42"/>
  <c r="Q30" i="42"/>
  <c r="I30" i="42"/>
  <c r="S30" i="42"/>
  <c r="K30" i="42"/>
  <c r="R30" i="42"/>
  <c r="J30" i="42"/>
  <c r="T30" i="42"/>
  <c r="L30" i="42"/>
  <c r="D30" i="42"/>
  <c r="P30" i="42"/>
  <c r="H30" i="42"/>
  <c r="W30" i="42"/>
  <c r="O30" i="42"/>
  <c r="G30" i="42"/>
  <c r="R118" i="42"/>
  <c r="R125" i="42" s="1"/>
  <c r="J118" i="42"/>
  <c r="J125" i="42" s="1"/>
  <c r="V30" i="42"/>
  <c r="N30" i="42"/>
  <c r="F30" i="42"/>
  <c r="U30" i="42"/>
  <c r="M30" i="42"/>
  <c r="E30" i="42"/>
  <c r="I118" i="42"/>
  <c r="I125" i="42" s="1"/>
  <c r="Q118" i="42"/>
  <c r="Q125" i="42" s="1"/>
  <c r="H118" i="42"/>
  <c r="H125" i="42" s="1"/>
  <c r="P118" i="42"/>
  <c r="P125" i="42" s="1"/>
  <c r="V118" i="42"/>
  <c r="V125" i="42" s="1"/>
  <c r="N118" i="42"/>
  <c r="N125" i="42" s="1"/>
  <c r="F118" i="42"/>
  <c r="F125" i="42" s="1"/>
  <c r="P124" i="42"/>
  <c r="H124" i="42"/>
  <c r="W124" i="42"/>
  <c r="O124" i="42"/>
  <c r="G124" i="42"/>
  <c r="Q124" i="42"/>
  <c r="U124" i="42"/>
  <c r="M124" i="42"/>
  <c r="E124" i="42"/>
  <c r="R124" i="42"/>
  <c r="W118" i="42"/>
  <c r="W125" i="42" s="1"/>
  <c r="O118" i="42"/>
  <c r="O125" i="42" s="1"/>
  <c r="G118" i="42"/>
  <c r="G125" i="42" s="1"/>
  <c r="I124" i="42"/>
  <c r="N124" i="42"/>
  <c r="F124" i="42"/>
  <c r="T124" i="42"/>
  <c r="L124" i="42"/>
  <c r="D124" i="42"/>
  <c r="T118" i="42"/>
  <c r="T125" i="42" s="1"/>
  <c r="L118" i="42"/>
  <c r="L125" i="42" s="1"/>
  <c r="D118" i="42"/>
  <c r="D125" i="42" s="1"/>
  <c r="S118" i="42"/>
  <c r="S125" i="42" s="1"/>
  <c r="K118" i="42"/>
  <c r="K125" i="42" s="1"/>
  <c r="S124" i="42"/>
  <c r="K124" i="42"/>
  <c r="L120" i="42" l="1"/>
  <c r="J120" i="42"/>
  <c r="S120" i="42"/>
  <c r="T120" i="42"/>
  <c r="R120" i="42"/>
  <c r="F120" i="42"/>
  <c r="I120" i="42"/>
  <c r="N120" i="42"/>
  <c r="V120" i="42"/>
  <c r="D120" i="42"/>
  <c r="K120" i="42"/>
  <c r="G120" i="42"/>
  <c r="O120" i="42"/>
  <c r="P120" i="42"/>
  <c r="Q120" i="42"/>
  <c r="E120" i="42"/>
  <c r="W120" i="42"/>
  <c r="U120" i="42"/>
  <c r="M120" i="42"/>
  <c r="H120" i="42"/>
  <c r="D112" i="42" l="1"/>
  <c r="C19" i="42" s="1"/>
  <c r="D103" i="42"/>
  <c r="C18" i="42" s="1"/>
  <c r="D76" i="42"/>
  <c r="C15" i="42" s="1"/>
  <c r="D85" i="42"/>
  <c r="C16" i="42" s="1"/>
  <c r="D94" i="42"/>
  <c r="C17" i="42" s="1"/>
  <c r="D40" i="42"/>
  <c r="C11" i="42" s="1"/>
  <c r="D58" i="42"/>
  <c r="C13" i="42" s="1"/>
  <c r="D67" i="42"/>
  <c r="C14" i="42" s="1"/>
  <c r="D49" i="42"/>
  <c r="C12" i="42" s="1"/>
  <c r="W154" i="8"/>
  <c r="W129" i="8"/>
  <c r="W125" i="8"/>
  <c r="W118" i="8"/>
  <c r="W114" i="8"/>
  <c r="W107" i="8"/>
  <c r="W103" i="8"/>
  <c r="W96" i="8"/>
  <c r="W92" i="8"/>
  <c r="W85" i="8"/>
  <c r="W81" i="8"/>
  <c r="W74" i="8"/>
  <c r="W70" i="8"/>
  <c r="W63" i="8"/>
  <c r="W59" i="8"/>
  <c r="W52" i="8"/>
  <c r="W48" i="8"/>
  <c r="W41" i="8"/>
  <c r="W37" i="8"/>
  <c r="W26" i="8"/>
  <c r="W30" i="8"/>
  <c r="W127" i="8" l="1"/>
  <c r="W131" i="8" s="1"/>
  <c r="W140" i="8"/>
  <c r="W148" i="8" s="1"/>
  <c r="W136" i="8"/>
  <c r="D31" i="42"/>
  <c r="C10" i="42" s="1"/>
  <c r="W61" i="8"/>
  <c r="W65" i="8" s="1"/>
  <c r="W116" i="8"/>
  <c r="W120" i="8" s="1"/>
  <c r="W39" i="8"/>
  <c r="W43" i="8" s="1"/>
  <c r="W72" i="8"/>
  <c r="W76" i="8" s="1"/>
  <c r="W83" i="8"/>
  <c r="W87" i="8" s="1"/>
  <c r="W105" i="8"/>
  <c r="W109" i="8" s="1"/>
  <c r="W50" i="8"/>
  <c r="W54" i="8" s="1"/>
  <c r="W28" i="8"/>
  <c r="W32" i="8" s="1"/>
  <c r="W94" i="8"/>
  <c r="W98" i="8" s="1"/>
  <c r="W46" i="17" l="1"/>
  <c r="D121" i="42"/>
  <c r="C20" i="42" s="1"/>
  <c r="W138" i="8"/>
  <c r="V19" i="27"/>
  <c r="V17" i="12"/>
  <c r="W147" i="8" l="1"/>
  <c r="W142" i="8"/>
  <c r="W145" i="8"/>
  <c r="D38" i="17"/>
  <c r="C38" i="17"/>
  <c r="E38" i="17" l="1"/>
  <c r="F41" i="17" s="1"/>
  <c r="J41" i="17"/>
  <c r="S41" i="17"/>
  <c r="L41" i="17"/>
  <c r="T41" i="17"/>
  <c r="V41" i="17"/>
  <c r="O41" i="17"/>
  <c r="E41" i="17"/>
  <c r="U41" i="17"/>
  <c r="N41" i="17"/>
  <c r="W41" i="17"/>
  <c r="W45" i="17" s="1"/>
  <c r="W47" i="17" s="1"/>
  <c r="D26" i="17"/>
  <c r="U20" i="17"/>
  <c r="T20" i="17"/>
  <c r="S20" i="17"/>
  <c r="R20" i="17"/>
  <c r="Q20" i="17"/>
  <c r="P20" i="17"/>
  <c r="O20" i="17"/>
  <c r="N20" i="17"/>
  <c r="M20" i="17"/>
  <c r="L20" i="17"/>
  <c r="W56" i="17" l="1"/>
  <c r="W58" i="17" s="1"/>
  <c r="W129" i="42" s="1"/>
  <c r="W131" i="42" s="1"/>
  <c r="W135" i="42" s="1"/>
  <c r="Q41" i="17"/>
  <c r="I41" i="17"/>
  <c r="D41" i="17"/>
  <c r="P41" i="17"/>
  <c r="H41" i="17"/>
  <c r="K41" i="17"/>
  <c r="G41" i="17"/>
  <c r="M41" i="17"/>
  <c r="R41" i="17"/>
  <c r="D46" i="17"/>
  <c r="W52" i="17"/>
  <c r="W152" i="8"/>
  <c r="W156" i="8" s="1"/>
  <c r="C19" i="27" l="1"/>
  <c r="U17" i="12" l="1"/>
  <c r="T17" i="12"/>
  <c r="S17" i="12"/>
  <c r="R17" i="12"/>
  <c r="C17" i="12"/>
  <c r="J19" i="27"/>
  <c r="K19" i="27"/>
  <c r="L19" i="27"/>
  <c r="M19" i="27"/>
  <c r="N19" i="27"/>
  <c r="O19" i="27"/>
  <c r="P19" i="27"/>
  <c r="Q19" i="27"/>
  <c r="R19" i="27"/>
  <c r="S19" i="27"/>
  <c r="T19" i="27"/>
  <c r="U19" i="27"/>
  <c r="H19" i="27"/>
  <c r="G19" i="27"/>
  <c r="F19" i="27"/>
  <c r="E19" i="27"/>
  <c r="D19" i="27"/>
  <c r="E154" i="8"/>
  <c r="F154" i="8"/>
  <c r="G154" i="8"/>
  <c r="H154" i="8"/>
  <c r="I154" i="8"/>
  <c r="J154" i="8"/>
  <c r="K154" i="8"/>
  <c r="L154" i="8"/>
  <c r="M154" i="8"/>
  <c r="N154" i="8"/>
  <c r="O154" i="8"/>
  <c r="P154" i="8"/>
  <c r="Q154" i="8"/>
  <c r="R154" i="8"/>
  <c r="S154" i="8"/>
  <c r="T154" i="8"/>
  <c r="U154" i="8"/>
  <c r="V154" i="8"/>
  <c r="D154" i="8"/>
  <c r="E50" i="17" l="1"/>
  <c r="F50" i="17"/>
  <c r="G50" i="17"/>
  <c r="H50" i="17"/>
  <c r="I50" i="17"/>
  <c r="J50" i="17"/>
  <c r="K50" i="17"/>
  <c r="L50" i="17"/>
  <c r="M50" i="17"/>
  <c r="N50" i="17"/>
  <c r="O50" i="17"/>
  <c r="P50" i="17"/>
  <c r="Q50" i="17"/>
  <c r="R50" i="17"/>
  <c r="S50" i="17"/>
  <c r="T50" i="17"/>
  <c r="U50" i="17"/>
  <c r="V50" i="17"/>
  <c r="D50" i="17"/>
  <c r="I19" i="27"/>
  <c r="D125" i="8"/>
  <c r="D85" i="8"/>
  <c r="D70" i="8"/>
  <c r="D59" i="8"/>
  <c r="L24" i="17"/>
  <c r="L26" i="17" s="1"/>
  <c r="K26" i="17"/>
  <c r="J26" i="17"/>
  <c r="I26" i="17"/>
  <c r="H26" i="17"/>
  <c r="G26" i="17"/>
  <c r="F26" i="17"/>
  <c r="E26" i="17"/>
  <c r="S63" i="8"/>
  <c r="T63" i="8"/>
  <c r="U63" i="8"/>
  <c r="V63" i="8"/>
  <c r="G46" i="17" l="1"/>
  <c r="F46" i="17"/>
  <c r="J46" i="17"/>
  <c r="H46" i="17"/>
  <c r="I46" i="17"/>
  <c r="K46" i="17"/>
  <c r="E46" i="17"/>
  <c r="L46" i="17"/>
  <c r="D26" i="8"/>
  <c r="E129" i="8" l="1"/>
  <c r="F129" i="8"/>
  <c r="G129" i="8"/>
  <c r="H129" i="8"/>
  <c r="I129" i="8"/>
  <c r="J129" i="8"/>
  <c r="K129" i="8"/>
  <c r="L129" i="8"/>
  <c r="M129" i="8"/>
  <c r="N129" i="8"/>
  <c r="O129" i="8"/>
  <c r="P129" i="8"/>
  <c r="Q129" i="8"/>
  <c r="R129" i="8"/>
  <c r="S129" i="8"/>
  <c r="T129" i="8"/>
  <c r="U129" i="8"/>
  <c r="V129" i="8"/>
  <c r="D129" i="8"/>
  <c r="E118" i="8"/>
  <c r="F118" i="8"/>
  <c r="G118" i="8"/>
  <c r="H118" i="8"/>
  <c r="I118" i="8"/>
  <c r="J118" i="8"/>
  <c r="K118" i="8"/>
  <c r="L118" i="8"/>
  <c r="M118" i="8"/>
  <c r="N118" i="8"/>
  <c r="O118" i="8"/>
  <c r="P118" i="8"/>
  <c r="Q118" i="8"/>
  <c r="R118" i="8"/>
  <c r="S118" i="8"/>
  <c r="T118" i="8"/>
  <c r="U118" i="8"/>
  <c r="V118" i="8"/>
  <c r="D118" i="8"/>
  <c r="E107" i="8"/>
  <c r="F107" i="8"/>
  <c r="G107" i="8"/>
  <c r="H107" i="8"/>
  <c r="I107" i="8"/>
  <c r="J107" i="8"/>
  <c r="K107" i="8"/>
  <c r="L107" i="8"/>
  <c r="M107" i="8"/>
  <c r="N107" i="8"/>
  <c r="O107" i="8"/>
  <c r="P107" i="8"/>
  <c r="Q107" i="8"/>
  <c r="R107" i="8"/>
  <c r="S107" i="8"/>
  <c r="T107" i="8"/>
  <c r="U107" i="8"/>
  <c r="V107" i="8"/>
  <c r="D107" i="8"/>
  <c r="D96" i="8"/>
  <c r="E96" i="8"/>
  <c r="F96" i="8"/>
  <c r="G96" i="8"/>
  <c r="H96" i="8"/>
  <c r="I96" i="8"/>
  <c r="J96" i="8"/>
  <c r="K96" i="8"/>
  <c r="L96" i="8"/>
  <c r="M96" i="8"/>
  <c r="N96" i="8"/>
  <c r="O96" i="8"/>
  <c r="P96" i="8"/>
  <c r="Q96" i="8"/>
  <c r="R96" i="8"/>
  <c r="S96" i="8"/>
  <c r="T96" i="8"/>
  <c r="U96" i="8"/>
  <c r="V96" i="8"/>
  <c r="E85" i="8"/>
  <c r="F85" i="8"/>
  <c r="G85" i="8"/>
  <c r="H85" i="8"/>
  <c r="I85" i="8"/>
  <c r="J85" i="8"/>
  <c r="K85" i="8"/>
  <c r="L85" i="8"/>
  <c r="M85" i="8"/>
  <c r="N85" i="8"/>
  <c r="O85" i="8"/>
  <c r="P85" i="8"/>
  <c r="Q85" i="8"/>
  <c r="R85" i="8"/>
  <c r="S85" i="8"/>
  <c r="T85" i="8"/>
  <c r="U85" i="8"/>
  <c r="V85" i="8"/>
  <c r="E74" i="8"/>
  <c r="F74" i="8"/>
  <c r="G74" i="8"/>
  <c r="H74" i="8"/>
  <c r="I74" i="8"/>
  <c r="J74" i="8"/>
  <c r="K74" i="8"/>
  <c r="L74" i="8"/>
  <c r="M74" i="8"/>
  <c r="N74" i="8"/>
  <c r="O74" i="8"/>
  <c r="P74" i="8"/>
  <c r="Q74" i="8"/>
  <c r="R74" i="8"/>
  <c r="S74" i="8"/>
  <c r="T74" i="8"/>
  <c r="U74" i="8"/>
  <c r="V74" i="8"/>
  <c r="D74" i="8"/>
  <c r="E63" i="8"/>
  <c r="F63" i="8"/>
  <c r="G63" i="8"/>
  <c r="H63" i="8"/>
  <c r="I63" i="8"/>
  <c r="J63" i="8"/>
  <c r="K63" i="8"/>
  <c r="L63" i="8"/>
  <c r="M63" i="8"/>
  <c r="N63" i="8"/>
  <c r="O63" i="8"/>
  <c r="P63" i="8"/>
  <c r="Q63" i="8"/>
  <c r="R63" i="8"/>
  <c r="D63" i="8"/>
  <c r="E52" i="8"/>
  <c r="F52" i="8"/>
  <c r="G52" i="8"/>
  <c r="H52" i="8"/>
  <c r="I52" i="8"/>
  <c r="J52" i="8"/>
  <c r="K52" i="8"/>
  <c r="L52" i="8"/>
  <c r="M52" i="8"/>
  <c r="N52" i="8"/>
  <c r="O52" i="8"/>
  <c r="P52" i="8"/>
  <c r="Q52" i="8"/>
  <c r="R52" i="8"/>
  <c r="S52" i="8"/>
  <c r="T52" i="8"/>
  <c r="U52" i="8"/>
  <c r="V52" i="8"/>
  <c r="D52" i="8"/>
  <c r="E41" i="8"/>
  <c r="F41" i="8"/>
  <c r="G41" i="8"/>
  <c r="H41" i="8"/>
  <c r="I41" i="8"/>
  <c r="J41" i="8"/>
  <c r="K41" i="8"/>
  <c r="L41" i="8"/>
  <c r="M41" i="8"/>
  <c r="N41" i="8"/>
  <c r="O41" i="8"/>
  <c r="P41" i="8"/>
  <c r="Q41" i="8"/>
  <c r="R41" i="8"/>
  <c r="S41" i="8"/>
  <c r="T41" i="8"/>
  <c r="U41" i="8"/>
  <c r="V41" i="8"/>
  <c r="D41" i="8"/>
  <c r="E30" i="8"/>
  <c r="F30" i="8"/>
  <c r="G30" i="8"/>
  <c r="H30" i="8"/>
  <c r="I30" i="8"/>
  <c r="J30" i="8"/>
  <c r="K30" i="8"/>
  <c r="L30" i="8"/>
  <c r="M30" i="8"/>
  <c r="N30" i="8"/>
  <c r="O30" i="8"/>
  <c r="P30" i="8"/>
  <c r="Q30" i="8"/>
  <c r="R30" i="8"/>
  <c r="S30" i="8"/>
  <c r="T30" i="8"/>
  <c r="U30" i="8"/>
  <c r="V30" i="8"/>
  <c r="D30" i="8"/>
  <c r="S59" i="8"/>
  <c r="T59" i="8"/>
  <c r="U59" i="8"/>
  <c r="V59" i="8"/>
  <c r="W17" i="27" l="1"/>
  <c r="W16" i="27"/>
  <c r="W15" i="27"/>
  <c r="W14" i="27"/>
  <c r="W13" i="27"/>
  <c r="W12" i="27"/>
  <c r="W11" i="27"/>
  <c r="W10" i="27"/>
  <c r="W9" i="27"/>
  <c r="W8" i="27"/>
  <c r="W7" i="27"/>
  <c r="W6" i="27"/>
  <c r="W5" i="27"/>
  <c r="V48" i="8" l="1"/>
  <c r="U48" i="8"/>
  <c r="T48" i="8"/>
  <c r="W6" i="12" l="1"/>
  <c r="W7" i="12"/>
  <c r="W8" i="12"/>
  <c r="W11" i="12"/>
  <c r="W12" i="12"/>
  <c r="W13" i="12"/>
  <c r="W14" i="12"/>
  <c r="W15" i="12"/>
  <c r="W16" i="12"/>
  <c r="W9" i="12"/>
  <c r="W10" i="12"/>
  <c r="W17" i="12"/>
  <c r="W5" i="12"/>
  <c r="V24" i="17" l="1"/>
  <c r="V26" i="17" s="1"/>
  <c r="U24" i="17"/>
  <c r="U26" i="17" s="1"/>
  <c r="T24" i="17"/>
  <c r="T26" i="17" s="1"/>
  <c r="S24" i="17"/>
  <c r="S26" i="17" s="1"/>
  <c r="R24" i="17"/>
  <c r="R26" i="17" s="1"/>
  <c r="Q24" i="17"/>
  <c r="Q26" i="17" s="1"/>
  <c r="P24" i="17"/>
  <c r="P26" i="17" s="1"/>
  <c r="O24" i="17"/>
  <c r="O26" i="17" s="1"/>
  <c r="N24" i="17"/>
  <c r="N26" i="17" s="1"/>
  <c r="M24" i="17"/>
  <c r="M26" i="17" s="1"/>
  <c r="E125" i="8"/>
  <c r="F125" i="8"/>
  <c r="G125" i="8"/>
  <c r="H125" i="8"/>
  <c r="I125" i="8"/>
  <c r="J125" i="8"/>
  <c r="K125" i="8"/>
  <c r="L125" i="8"/>
  <c r="M125" i="8"/>
  <c r="N125" i="8"/>
  <c r="O125" i="8"/>
  <c r="P125" i="8"/>
  <c r="Q125" i="8"/>
  <c r="R125" i="8"/>
  <c r="S125" i="8"/>
  <c r="T125" i="8"/>
  <c r="U125" i="8"/>
  <c r="V125" i="8"/>
  <c r="E114" i="8"/>
  <c r="F114" i="8"/>
  <c r="G114" i="8"/>
  <c r="H114" i="8"/>
  <c r="I114" i="8"/>
  <c r="J114" i="8"/>
  <c r="K114" i="8"/>
  <c r="L114" i="8"/>
  <c r="M114" i="8"/>
  <c r="N114" i="8"/>
  <c r="O114" i="8"/>
  <c r="P114" i="8"/>
  <c r="Q114" i="8"/>
  <c r="R114" i="8"/>
  <c r="S114" i="8"/>
  <c r="T114" i="8"/>
  <c r="U114" i="8"/>
  <c r="V114" i="8"/>
  <c r="D114" i="8"/>
  <c r="E103" i="8"/>
  <c r="F103" i="8"/>
  <c r="G103" i="8"/>
  <c r="H103" i="8"/>
  <c r="I103" i="8"/>
  <c r="J103" i="8"/>
  <c r="K103" i="8"/>
  <c r="L103" i="8"/>
  <c r="M103" i="8"/>
  <c r="N103" i="8"/>
  <c r="O103" i="8"/>
  <c r="P103" i="8"/>
  <c r="Q103" i="8"/>
  <c r="R103" i="8"/>
  <c r="S103" i="8"/>
  <c r="T103" i="8"/>
  <c r="U103" i="8"/>
  <c r="V103" i="8"/>
  <c r="D103" i="8"/>
  <c r="E92" i="8"/>
  <c r="F92" i="8"/>
  <c r="G92" i="8"/>
  <c r="H92" i="8"/>
  <c r="I92" i="8"/>
  <c r="J92" i="8"/>
  <c r="K92" i="8"/>
  <c r="L92" i="8"/>
  <c r="M92" i="8"/>
  <c r="N92" i="8"/>
  <c r="O92" i="8"/>
  <c r="P92" i="8"/>
  <c r="Q92" i="8"/>
  <c r="R92" i="8"/>
  <c r="S92" i="8"/>
  <c r="T92" i="8"/>
  <c r="U92" i="8"/>
  <c r="V92" i="8"/>
  <c r="D92" i="8"/>
  <c r="O46" i="17" l="1"/>
  <c r="R46" i="17"/>
  <c r="P46" i="17"/>
  <c r="T46" i="17"/>
  <c r="U46" i="17"/>
  <c r="Q46" i="17"/>
  <c r="S46" i="17"/>
  <c r="M46" i="17"/>
  <c r="N46" i="17"/>
  <c r="V46" i="17"/>
  <c r="D45" i="17"/>
  <c r="D47" i="17" s="1"/>
  <c r="H45" i="17"/>
  <c r="H47" i="17" s="1"/>
  <c r="F45" i="17"/>
  <c r="F47" i="17" s="1"/>
  <c r="L45" i="17"/>
  <c r="L47" i="17" s="1"/>
  <c r="K45" i="17"/>
  <c r="K47" i="17" s="1"/>
  <c r="O45" i="17"/>
  <c r="V45" i="17"/>
  <c r="U45" i="17"/>
  <c r="M45" i="17"/>
  <c r="P45" i="17"/>
  <c r="I45" i="17"/>
  <c r="I47" i="17" s="1"/>
  <c r="J45" i="17"/>
  <c r="J47" i="17" s="1"/>
  <c r="S45" i="17"/>
  <c r="T45" i="17"/>
  <c r="N45" i="17"/>
  <c r="G45" i="17"/>
  <c r="G47" i="17" s="1"/>
  <c r="E81" i="8"/>
  <c r="F81" i="8"/>
  <c r="G81" i="8"/>
  <c r="H81" i="8"/>
  <c r="I81" i="8"/>
  <c r="J81" i="8"/>
  <c r="K81" i="8"/>
  <c r="L81" i="8"/>
  <c r="M81" i="8"/>
  <c r="N81" i="8"/>
  <c r="O81" i="8"/>
  <c r="P81" i="8"/>
  <c r="Q81" i="8"/>
  <c r="R81" i="8"/>
  <c r="S81" i="8"/>
  <c r="T81" i="8"/>
  <c r="U81" i="8"/>
  <c r="V81" i="8"/>
  <c r="D81" i="8"/>
  <c r="E70" i="8"/>
  <c r="F70" i="8"/>
  <c r="G70" i="8"/>
  <c r="H70" i="8"/>
  <c r="I70" i="8"/>
  <c r="J70" i="8"/>
  <c r="K70" i="8"/>
  <c r="L70" i="8"/>
  <c r="M70" i="8"/>
  <c r="N70" i="8"/>
  <c r="O70" i="8"/>
  <c r="P70" i="8"/>
  <c r="Q70" i="8"/>
  <c r="R70" i="8"/>
  <c r="S70" i="8"/>
  <c r="T70" i="8"/>
  <c r="U70" i="8"/>
  <c r="V70" i="8"/>
  <c r="E59" i="8"/>
  <c r="F59" i="8"/>
  <c r="G59" i="8"/>
  <c r="H59" i="8"/>
  <c r="I59" i="8"/>
  <c r="J59" i="8"/>
  <c r="K59" i="8"/>
  <c r="L59" i="8"/>
  <c r="M59" i="8"/>
  <c r="N59" i="8"/>
  <c r="O59" i="8"/>
  <c r="P59" i="8"/>
  <c r="Q59" i="8"/>
  <c r="R59" i="8"/>
  <c r="E48" i="8"/>
  <c r="F48" i="8"/>
  <c r="G48" i="8"/>
  <c r="H48" i="8"/>
  <c r="I48" i="8"/>
  <c r="J48" i="8"/>
  <c r="K48" i="8"/>
  <c r="L48" i="8"/>
  <c r="M48" i="8"/>
  <c r="N48" i="8"/>
  <c r="O48" i="8"/>
  <c r="P48" i="8"/>
  <c r="Q48" i="8"/>
  <c r="R48" i="8"/>
  <c r="S48" i="8"/>
  <c r="D48" i="8"/>
  <c r="E37" i="8"/>
  <c r="F37" i="8"/>
  <c r="G37" i="8"/>
  <c r="H37" i="8"/>
  <c r="I37" i="8"/>
  <c r="J37" i="8"/>
  <c r="K37" i="8"/>
  <c r="L37" i="8"/>
  <c r="M37" i="8"/>
  <c r="N37" i="8"/>
  <c r="O37" i="8"/>
  <c r="P37" i="8"/>
  <c r="Q37" i="8"/>
  <c r="R37" i="8"/>
  <c r="S37" i="8"/>
  <c r="T37" i="8"/>
  <c r="U37" i="8"/>
  <c r="V37" i="8"/>
  <c r="D37" i="8"/>
  <c r="E26" i="8"/>
  <c r="F26" i="8"/>
  <c r="G26" i="8"/>
  <c r="H26" i="8"/>
  <c r="I26" i="8"/>
  <c r="J26" i="8"/>
  <c r="J28" i="8" s="1"/>
  <c r="K26" i="8"/>
  <c r="L26" i="8"/>
  <c r="M26" i="8"/>
  <c r="N26" i="8"/>
  <c r="O26" i="8"/>
  <c r="P26" i="8"/>
  <c r="Q26" i="8"/>
  <c r="R26" i="8"/>
  <c r="S26" i="8"/>
  <c r="T26" i="8"/>
  <c r="U26" i="8"/>
  <c r="V26" i="8"/>
  <c r="J56" i="17" l="1"/>
  <c r="J58" i="17" s="1"/>
  <c r="J129" i="42" s="1"/>
  <c r="J131" i="42" s="1"/>
  <c r="J135" i="42" s="1"/>
  <c r="L56" i="17"/>
  <c r="L58" i="17" s="1"/>
  <c r="L129" i="42" s="1"/>
  <c r="L131" i="42" s="1"/>
  <c r="L135" i="42" s="1"/>
  <c r="I56" i="17"/>
  <c r="I58" i="17" s="1"/>
  <c r="I129" i="42" s="1"/>
  <c r="I131" i="42" s="1"/>
  <c r="I135" i="42" s="1"/>
  <c r="F56" i="17"/>
  <c r="F58" i="17" s="1"/>
  <c r="F129" i="42" s="1"/>
  <c r="F131" i="42" s="1"/>
  <c r="F135" i="42" s="1"/>
  <c r="K56" i="17"/>
  <c r="K58" i="17" s="1"/>
  <c r="K129" i="42" s="1"/>
  <c r="K131" i="42" s="1"/>
  <c r="K135" i="42" s="1"/>
  <c r="H56" i="17"/>
  <c r="H58" i="17" s="1"/>
  <c r="H129" i="42" s="1"/>
  <c r="H131" i="42" s="1"/>
  <c r="H135" i="42" s="1"/>
  <c r="G56" i="17"/>
  <c r="G58" i="17" s="1"/>
  <c r="G129" i="42" s="1"/>
  <c r="G131" i="42" s="1"/>
  <c r="G135" i="42" s="1"/>
  <c r="D56" i="17"/>
  <c r="D58" i="17" s="1"/>
  <c r="D129" i="42" s="1"/>
  <c r="D131" i="42" s="1"/>
  <c r="D135" i="42" s="1"/>
  <c r="P47" i="17"/>
  <c r="V47" i="17"/>
  <c r="U47" i="17"/>
  <c r="N47" i="17"/>
  <c r="O47" i="17"/>
  <c r="M47" i="17"/>
  <c r="T47" i="17"/>
  <c r="S47" i="17"/>
  <c r="D136" i="8"/>
  <c r="D147" i="8" s="1"/>
  <c r="R45" i="17"/>
  <c r="R47" i="17" s="1"/>
  <c r="E45" i="17"/>
  <c r="E47" i="17" s="1"/>
  <c r="Q45" i="17"/>
  <c r="Q47" i="17" s="1"/>
  <c r="Q17" i="12"/>
  <c r="P17" i="12"/>
  <c r="O17" i="12"/>
  <c r="N17" i="12"/>
  <c r="M17" i="12"/>
  <c r="L17" i="12"/>
  <c r="K17" i="12"/>
  <c r="J17" i="12"/>
  <c r="I17" i="12"/>
  <c r="H17" i="12"/>
  <c r="G17" i="12"/>
  <c r="F17" i="12"/>
  <c r="E17" i="12"/>
  <c r="D17" i="12"/>
  <c r="M56" i="17" l="1"/>
  <c r="M58" i="17" s="1"/>
  <c r="M129" i="42" s="1"/>
  <c r="M131" i="42" s="1"/>
  <c r="M135" i="42" s="1"/>
  <c r="S56" i="17"/>
  <c r="S58" i="17" s="1"/>
  <c r="S129" i="42" s="1"/>
  <c r="S131" i="42" s="1"/>
  <c r="S135" i="42" s="1"/>
  <c r="O56" i="17"/>
  <c r="O58" i="17" s="1"/>
  <c r="O129" i="42" s="1"/>
  <c r="O131" i="42" s="1"/>
  <c r="O135" i="42" s="1"/>
  <c r="Q58" i="17"/>
  <c r="Q129" i="42" s="1"/>
  <c r="Q131" i="42" s="1"/>
  <c r="Q135" i="42" s="1"/>
  <c r="Q56" i="17"/>
  <c r="N56" i="17"/>
  <c r="N58" i="17" s="1"/>
  <c r="N129" i="42" s="1"/>
  <c r="N131" i="42" s="1"/>
  <c r="N135" i="42" s="1"/>
  <c r="U56" i="17"/>
  <c r="U58" i="17" s="1"/>
  <c r="U129" i="42" s="1"/>
  <c r="U131" i="42" s="1"/>
  <c r="U135" i="42" s="1"/>
  <c r="R56" i="17"/>
  <c r="R58" i="17" s="1"/>
  <c r="R129" i="42" s="1"/>
  <c r="R131" i="42" s="1"/>
  <c r="R135" i="42" s="1"/>
  <c r="T58" i="17"/>
  <c r="T129" i="42" s="1"/>
  <c r="T131" i="42" s="1"/>
  <c r="T135" i="42" s="1"/>
  <c r="T56" i="17"/>
  <c r="E56" i="17"/>
  <c r="E58" i="17" s="1"/>
  <c r="E129" i="42" s="1"/>
  <c r="E131" i="42" s="1"/>
  <c r="E135" i="42" s="1"/>
  <c r="V56" i="17"/>
  <c r="V58" i="17" s="1"/>
  <c r="V129" i="42" s="1"/>
  <c r="V131" i="42" s="1"/>
  <c r="V135" i="42" s="1"/>
  <c r="P56" i="17"/>
  <c r="P58" i="17" s="1"/>
  <c r="P129" i="42" s="1"/>
  <c r="P131" i="42" s="1"/>
  <c r="P135" i="42" s="1"/>
  <c r="J152" i="8"/>
  <c r="J156" i="8" s="1"/>
  <c r="J52" i="17"/>
  <c r="U152" i="8"/>
  <c r="U156" i="8" s="1"/>
  <c r="U52" i="17"/>
  <c r="I152" i="8"/>
  <c r="I156" i="8" s="1"/>
  <c r="I52" i="17"/>
  <c r="V52" i="17"/>
  <c r="V152" i="8"/>
  <c r="V156" i="8" s="1"/>
  <c r="T152" i="8"/>
  <c r="T156" i="8" s="1"/>
  <c r="T52" i="17"/>
  <c r="P52" i="17"/>
  <c r="P152" i="8"/>
  <c r="P156" i="8" s="1"/>
  <c r="K52" i="17"/>
  <c r="K152" i="8"/>
  <c r="K156" i="8" s="1"/>
  <c r="N52" i="17"/>
  <c r="N152" i="8"/>
  <c r="N156" i="8" s="1"/>
  <c r="Q52" i="17"/>
  <c r="Q152" i="8"/>
  <c r="Q156" i="8" s="1"/>
  <c r="L152" i="8"/>
  <c r="L156" i="8" s="1"/>
  <c r="L52" i="17"/>
  <c r="M152" i="8"/>
  <c r="M156" i="8" s="1"/>
  <c r="M52" i="17"/>
  <c r="E152" i="8"/>
  <c r="E156" i="8" s="1"/>
  <c r="E52" i="17"/>
  <c r="S52" i="17"/>
  <c r="S152" i="8"/>
  <c r="S156" i="8" s="1"/>
  <c r="D152" i="8"/>
  <c r="D156" i="8" s="1"/>
  <c r="D52" i="17"/>
  <c r="G152" i="8"/>
  <c r="G156" i="8" s="1"/>
  <c r="G52" i="17"/>
  <c r="F52" i="17"/>
  <c r="F152" i="8"/>
  <c r="F156" i="8" s="1"/>
  <c r="O152" i="8"/>
  <c r="O156" i="8" s="1"/>
  <c r="O52" i="17"/>
  <c r="H52" i="17"/>
  <c r="H152" i="8"/>
  <c r="H156" i="8" s="1"/>
  <c r="D136" i="42" l="1"/>
  <c r="C21" i="42" s="1"/>
  <c r="R152" i="8"/>
  <c r="R156" i="8" s="1"/>
  <c r="R52" i="17"/>
  <c r="D53" i="17" s="1"/>
  <c r="D157" i="8" l="1"/>
  <c r="C21" i="8" s="1"/>
  <c r="V28" i="8"/>
  <c r="F140" i="8"/>
  <c r="F148" i="8" s="1"/>
  <c r="P140" i="8"/>
  <c r="P148" i="8" s="1"/>
  <c r="H140" i="8"/>
  <c r="H148" i="8" s="1"/>
  <c r="H136" i="8"/>
  <c r="H147" i="8" s="1"/>
  <c r="P136" i="8"/>
  <c r="P147" i="8" s="1"/>
  <c r="E140" i="8"/>
  <c r="E148" i="8" s="1"/>
  <c r="Q136" i="8"/>
  <c r="Q147" i="8" s="1"/>
  <c r="I136" i="8"/>
  <c r="I147" i="8" s="1"/>
  <c r="J136" i="8"/>
  <c r="J147" i="8" s="1"/>
  <c r="R136" i="8"/>
  <c r="R147" i="8" s="1"/>
  <c r="D140" i="8"/>
  <c r="D148" i="8" s="1"/>
  <c r="L140" i="8"/>
  <c r="L148" i="8" s="1"/>
  <c r="T140" i="8"/>
  <c r="T148" i="8" s="1"/>
  <c r="U140" i="8"/>
  <c r="U148" i="8" s="1"/>
  <c r="M140" i="8"/>
  <c r="M148" i="8" s="1"/>
  <c r="N140" i="8"/>
  <c r="N148" i="8" s="1"/>
  <c r="V140" i="8"/>
  <c r="K136" i="8"/>
  <c r="K147" i="8" s="1"/>
  <c r="S136" i="8"/>
  <c r="S147" i="8" s="1"/>
  <c r="G140" i="8"/>
  <c r="G148" i="8" s="1"/>
  <c r="O140" i="8"/>
  <c r="O148" i="8" s="1"/>
  <c r="U28" i="8"/>
  <c r="R28" i="8"/>
  <c r="D28" i="8"/>
  <c r="T28" i="8"/>
  <c r="G28" i="8"/>
  <c r="S28" i="8"/>
  <c r="H28" i="8"/>
  <c r="P28" i="8"/>
  <c r="Q28" i="8"/>
  <c r="I28" i="8"/>
  <c r="E136" i="8"/>
  <c r="E147" i="8" s="1"/>
  <c r="M136" i="8"/>
  <c r="M147" i="8" s="1"/>
  <c r="U136" i="8"/>
  <c r="U147" i="8" s="1"/>
  <c r="L136" i="8"/>
  <c r="L147" i="8" s="1"/>
  <c r="F136" i="8"/>
  <c r="F147" i="8" s="1"/>
  <c r="N136" i="8"/>
  <c r="N147" i="8" s="1"/>
  <c r="V136" i="8"/>
  <c r="V147" i="8" s="1"/>
  <c r="T136" i="8"/>
  <c r="T147" i="8" s="1"/>
  <c r="G136" i="8"/>
  <c r="G147" i="8" s="1"/>
  <c r="O136" i="8"/>
  <c r="O147" i="8" s="1"/>
  <c r="I140" i="8"/>
  <c r="I148" i="8" s="1"/>
  <c r="Q140" i="8"/>
  <c r="Q148" i="8" s="1"/>
  <c r="J140" i="8"/>
  <c r="J148" i="8" s="1"/>
  <c r="R140" i="8"/>
  <c r="R148" i="8" s="1"/>
  <c r="K140" i="8"/>
  <c r="K148" i="8" s="1"/>
  <c r="S140" i="8"/>
  <c r="S148" i="8" s="1"/>
  <c r="E61" i="8" l="1"/>
  <c r="E28" i="8"/>
  <c r="E32" i="8" s="1"/>
  <c r="F61" i="8"/>
  <c r="F65" i="8" s="1"/>
  <c r="F28" i="8"/>
  <c r="F32" i="8" s="1"/>
  <c r="V148" i="8"/>
  <c r="L28" i="8"/>
  <c r="D32" i="8"/>
  <c r="D116" i="8"/>
  <c r="D120" i="8" s="1"/>
  <c r="D94" i="8"/>
  <c r="D98" i="8" s="1"/>
  <c r="D61" i="8"/>
  <c r="D65" i="8" s="1"/>
  <c r="D127" i="8"/>
  <c r="D131" i="8" s="1"/>
  <c r="D105" i="8"/>
  <c r="D109" i="8" s="1"/>
  <c r="D83" i="8"/>
  <c r="D87" i="8" s="1"/>
  <c r="D72" i="8"/>
  <c r="D76" i="8" s="1"/>
  <c r="D50" i="8"/>
  <c r="D54" i="8" s="1"/>
  <c r="D39" i="8"/>
  <c r="D43" i="8" s="1"/>
  <c r="H32" i="8"/>
  <c r="V32" i="8"/>
  <c r="V116" i="8"/>
  <c r="V120" i="8" s="1"/>
  <c r="V72" i="8"/>
  <c r="V76" i="8" s="1"/>
  <c r="V94" i="8"/>
  <c r="V98" i="8" s="1"/>
  <c r="V61" i="8"/>
  <c r="V65" i="8" s="1"/>
  <c r="V127" i="8"/>
  <c r="V131" i="8" s="1"/>
  <c r="V83" i="8"/>
  <c r="V87" i="8" s="1"/>
  <c r="V105" i="8"/>
  <c r="V109" i="8" s="1"/>
  <c r="V50" i="8"/>
  <c r="V54" i="8" s="1"/>
  <c r="V39" i="8"/>
  <c r="V43" i="8" s="1"/>
  <c r="Q32" i="8"/>
  <c r="P83" i="8"/>
  <c r="P87" i="8" s="1"/>
  <c r="P32" i="8"/>
  <c r="R32" i="8"/>
  <c r="N127" i="8"/>
  <c r="N131" i="8" s="1"/>
  <c r="N28" i="8"/>
  <c r="N32" i="8" s="1"/>
  <c r="S127" i="8"/>
  <c r="S131" i="8" s="1"/>
  <c r="S32" i="8"/>
  <c r="F127" i="8"/>
  <c r="F131" i="8" s="1"/>
  <c r="O39" i="8"/>
  <c r="O43" i="8" s="1"/>
  <c r="O28" i="8"/>
  <c r="O32" i="8" s="1"/>
  <c r="U32" i="8"/>
  <c r="K83" i="8"/>
  <c r="K87" i="8" s="1"/>
  <c r="K28" i="8"/>
  <c r="G39" i="8"/>
  <c r="G43" i="8" s="1"/>
  <c r="G32" i="8"/>
  <c r="M28" i="8"/>
  <c r="M32" i="8" s="1"/>
  <c r="J32" i="8"/>
  <c r="T32" i="8"/>
  <c r="H83" i="8"/>
  <c r="H87" i="8" s="1"/>
  <c r="Q105" i="8"/>
  <c r="Q109" i="8" s="1"/>
  <c r="T83" i="8"/>
  <c r="T87" i="8" s="1"/>
  <c r="J50" i="8"/>
  <c r="J54" i="8" s="1"/>
  <c r="T116" i="8"/>
  <c r="T120" i="8" s="1"/>
  <c r="N105" i="8"/>
  <c r="N109" i="8" s="1"/>
  <c r="P61" i="8"/>
  <c r="P65" i="8" s="1"/>
  <c r="R116" i="8"/>
  <c r="R120" i="8" s="1"/>
  <c r="P72" i="8"/>
  <c r="P76" i="8" s="1"/>
  <c r="P105" i="8"/>
  <c r="P109" i="8" s="1"/>
  <c r="S116" i="8"/>
  <c r="S120" i="8" s="1"/>
  <c r="I127" i="8"/>
  <c r="I131" i="8" s="1"/>
  <c r="F39" i="8"/>
  <c r="F43" i="8" s="1"/>
  <c r="F50" i="8"/>
  <c r="F54" i="8" s="1"/>
  <c r="O83" i="8"/>
  <c r="O87" i="8" s="1"/>
  <c r="O105" i="8"/>
  <c r="O109" i="8" s="1"/>
  <c r="F72" i="8"/>
  <c r="F76" i="8" s="1"/>
  <c r="F116" i="8"/>
  <c r="F120" i="8" s="1"/>
  <c r="O127" i="8"/>
  <c r="O131" i="8" s="1"/>
  <c r="F105" i="8"/>
  <c r="F109" i="8" s="1"/>
  <c r="M116" i="8"/>
  <c r="M120" i="8" s="1"/>
  <c r="F83" i="8"/>
  <c r="F87" i="8" s="1"/>
  <c r="O94" i="8"/>
  <c r="O98" i="8" s="1"/>
  <c r="F94" i="8"/>
  <c r="F98" i="8" s="1"/>
  <c r="U116" i="8"/>
  <c r="U120" i="8" s="1"/>
  <c r="G116" i="8"/>
  <c r="G120" i="8" s="1"/>
  <c r="K39" i="8"/>
  <c r="K43" i="8" s="1"/>
  <c r="Q83" i="8"/>
  <c r="Q87" i="8" s="1"/>
  <c r="Q61" i="8"/>
  <c r="Q65" i="8" s="1"/>
  <c r="Q39" i="8"/>
  <c r="Q43" i="8" s="1"/>
  <c r="Q116" i="8"/>
  <c r="Q120" i="8" s="1"/>
  <c r="Q94" i="8"/>
  <c r="Q98" i="8" s="1"/>
  <c r="Q127" i="8"/>
  <c r="Q131" i="8" s="1"/>
  <c r="N94" i="8"/>
  <c r="N98" i="8" s="1"/>
  <c r="Q72" i="8"/>
  <c r="Q76" i="8" s="1"/>
  <c r="H72" i="8"/>
  <c r="H76" i="8" s="1"/>
  <c r="R105" i="8"/>
  <c r="R109" i="8" s="1"/>
  <c r="M105" i="8"/>
  <c r="M109" i="8" s="1"/>
  <c r="M83" i="8"/>
  <c r="M87" i="8" s="1"/>
  <c r="R127" i="8"/>
  <c r="R131" i="8" s="1"/>
  <c r="R72" i="8"/>
  <c r="R76" i="8" s="1"/>
  <c r="N116" i="8"/>
  <c r="N120" i="8" s="1"/>
  <c r="P94" i="8"/>
  <c r="P98" i="8" s="1"/>
  <c r="P116" i="8"/>
  <c r="P120" i="8" s="1"/>
  <c r="R50" i="8"/>
  <c r="R54" i="8" s="1"/>
  <c r="R39" i="8"/>
  <c r="R43" i="8" s="1"/>
  <c r="T105" i="8"/>
  <c r="T109" i="8" s="1"/>
  <c r="R94" i="8"/>
  <c r="R98" i="8" s="1"/>
  <c r="H94" i="8"/>
  <c r="H98" i="8" s="1"/>
  <c r="N50" i="8"/>
  <c r="N54" i="8" s="1"/>
  <c r="S50" i="8"/>
  <c r="S54" i="8" s="1"/>
  <c r="H61" i="8"/>
  <c r="H65" i="8" s="1"/>
  <c r="N83" i="8"/>
  <c r="N87" i="8" s="1"/>
  <c r="S105" i="8"/>
  <c r="S109" i="8" s="1"/>
  <c r="S39" i="8"/>
  <c r="S43" i="8" s="1"/>
  <c r="H105" i="8"/>
  <c r="H109" i="8" s="1"/>
  <c r="H39" i="8"/>
  <c r="H43" i="8" s="1"/>
  <c r="S94" i="8"/>
  <c r="S98" i="8" s="1"/>
  <c r="J94" i="8"/>
  <c r="J98" i="8" s="1"/>
  <c r="O116" i="8"/>
  <c r="O120" i="8" s="1"/>
  <c r="H116" i="8"/>
  <c r="H120" i="8" s="1"/>
  <c r="S72" i="8"/>
  <c r="S76" i="8" s="1"/>
  <c r="S61" i="8"/>
  <c r="S65" i="8" s="1"/>
  <c r="S83" i="8"/>
  <c r="S87" i="8" s="1"/>
  <c r="T72" i="8"/>
  <c r="T76" i="8" s="1"/>
  <c r="K105" i="8"/>
  <c r="K109" i="8" s="1"/>
  <c r="U127" i="8"/>
  <c r="U131" i="8" s="1"/>
  <c r="G94" i="8"/>
  <c r="G98" i="8" s="1"/>
  <c r="G127" i="8"/>
  <c r="G131" i="8" s="1"/>
  <c r="M72" i="8"/>
  <c r="M76" i="8" s="1"/>
  <c r="U83" i="8"/>
  <c r="U87" i="8" s="1"/>
  <c r="G105" i="8"/>
  <c r="G109" i="8" s="1"/>
  <c r="M50" i="8"/>
  <c r="M54" i="8" s="1"/>
  <c r="K94" i="8"/>
  <c r="K98" i="8" s="1"/>
  <c r="K50" i="8"/>
  <c r="K54" i="8" s="1"/>
  <c r="J105" i="8"/>
  <c r="J109" i="8" s="1"/>
  <c r="G61" i="8"/>
  <c r="G65" i="8" s="1"/>
  <c r="J127" i="8"/>
  <c r="J131" i="8" s="1"/>
  <c r="J72" i="8"/>
  <c r="J76" i="8" s="1"/>
  <c r="M94" i="8"/>
  <c r="M98" i="8" s="1"/>
  <c r="G50" i="8"/>
  <c r="G54" i="8" s="1"/>
  <c r="T50" i="8"/>
  <c r="T54" i="8" s="1"/>
  <c r="T39" i="8"/>
  <c r="T43" i="8" s="1"/>
  <c r="U105" i="8"/>
  <c r="U109" i="8" s="1"/>
  <c r="U61" i="8"/>
  <c r="U65" i="8" s="1"/>
  <c r="K61" i="8"/>
  <c r="K65" i="8" s="1"/>
  <c r="K116" i="8"/>
  <c r="K120" i="8" s="1"/>
  <c r="J61" i="8"/>
  <c r="J65" i="8" s="1"/>
  <c r="U94" i="8"/>
  <c r="U98" i="8" s="1"/>
  <c r="M39" i="8"/>
  <c r="M43" i="8" s="1"/>
  <c r="T127" i="8"/>
  <c r="T131" i="8" s="1"/>
  <c r="M127" i="8"/>
  <c r="M131" i="8" s="1"/>
  <c r="K72" i="8"/>
  <c r="K76" i="8" s="1"/>
  <c r="J116" i="8"/>
  <c r="J120" i="8" s="1"/>
  <c r="G83" i="8"/>
  <c r="G87" i="8" s="1"/>
  <c r="J39" i="8"/>
  <c r="J43" i="8" s="1"/>
  <c r="M61" i="8"/>
  <c r="M65" i="8" s="1"/>
  <c r="O72" i="8"/>
  <c r="O76" i="8" s="1"/>
  <c r="U72" i="8"/>
  <c r="U76" i="8" s="1"/>
  <c r="T61" i="8"/>
  <c r="T65" i="8" s="1"/>
  <c r="U50" i="8"/>
  <c r="U54" i="8" s="1"/>
  <c r="T94" i="8"/>
  <c r="T98" i="8" s="1"/>
  <c r="K127" i="8"/>
  <c r="K131" i="8" s="1"/>
  <c r="G72" i="8"/>
  <c r="G76" i="8" s="1"/>
  <c r="O61" i="8"/>
  <c r="O65" i="8" s="1"/>
  <c r="I32" i="8"/>
  <c r="E50" i="8"/>
  <c r="E54" i="8" s="1"/>
  <c r="I72" i="8"/>
  <c r="I76" i="8" s="1"/>
  <c r="I83" i="8"/>
  <c r="I87" i="8" s="1"/>
  <c r="E39" i="8"/>
  <c r="E43" i="8" s="1"/>
  <c r="R61" i="8"/>
  <c r="R65" i="8" s="1"/>
  <c r="L116" i="8"/>
  <c r="L120" i="8" s="1"/>
  <c r="P39" i="8"/>
  <c r="P43" i="8" s="1"/>
  <c r="R83" i="8"/>
  <c r="R87" i="8" s="1"/>
  <c r="I94" i="8"/>
  <c r="I98" i="8" s="1"/>
  <c r="L127" i="8"/>
  <c r="L131" i="8" s="1"/>
  <c r="I116" i="8"/>
  <c r="I120" i="8" s="1"/>
  <c r="I61" i="8"/>
  <c r="I65" i="8" s="1"/>
  <c r="I105" i="8"/>
  <c r="I109" i="8" s="1"/>
  <c r="L50" i="8"/>
  <c r="L54" i="8" s="1"/>
  <c r="L105" i="8"/>
  <c r="L109" i="8" s="1"/>
  <c r="L39" i="8"/>
  <c r="L43" i="8" s="1"/>
  <c r="Q50" i="8"/>
  <c r="Q54" i="8" s="1"/>
  <c r="L94" i="8"/>
  <c r="L98" i="8" s="1"/>
  <c r="P127" i="8"/>
  <c r="P131" i="8" s="1"/>
  <c r="L32" i="8"/>
  <c r="N61" i="8"/>
  <c r="N65" i="8" s="1"/>
  <c r="N72" i="8"/>
  <c r="N76" i="8" s="1"/>
  <c r="I50" i="8"/>
  <c r="I54" i="8" s="1"/>
  <c r="E105" i="8"/>
  <c r="E109" i="8" s="1"/>
  <c r="E83" i="8"/>
  <c r="E87" i="8" s="1"/>
  <c r="E72" i="8"/>
  <c r="E76" i="8" s="1"/>
  <c r="E94" i="8"/>
  <c r="E98" i="8" s="1"/>
  <c r="H127" i="8"/>
  <c r="H131" i="8" s="1"/>
  <c r="E65" i="8"/>
  <c r="P50" i="8"/>
  <c r="P54" i="8" s="1"/>
  <c r="E127" i="8"/>
  <c r="E131" i="8" s="1"/>
  <c r="I39" i="8"/>
  <c r="I43" i="8" s="1"/>
  <c r="L61" i="8"/>
  <c r="L65" i="8" s="1"/>
  <c r="L72" i="8"/>
  <c r="L76" i="8" s="1"/>
  <c r="H50" i="8"/>
  <c r="H54" i="8" s="1"/>
  <c r="E116" i="8"/>
  <c r="E120" i="8" s="1"/>
  <c r="L83" i="8"/>
  <c r="L87" i="8" s="1"/>
  <c r="U39" i="8"/>
  <c r="U43" i="8" s="1"/>
  <c r="O50" i="8"/>
  <c r="O54" i="8" s="1"/>
  <c r="N39" i="8"/>
  <c r="N43" i="8" s="1"/>
  <c r="J83" i="8"/>
  <c r="J87" i="8" s="1"/>
  <c r="D55" i="8" l="1"/>
  <c r="C12" i="8" s="1"/>
  <c r="D44" i="8"/>
  <c r="C11" i="8" s="1"/>
  <c r="D121" i="8"/>
  <c r="C18" i="8" s="1"/>
  <c r="D88" i="8"/>
  <c r="C15" i="8" s="1"/>
  <c r="D110" i="8"/>
  <c r="C17" i="8" s="1"/>
  <c r="D77" i="8"/>
  <c r="C14" i="8" s="1"/>
  <c r="D132" i="8"/>
  <c r="C19" i="8" s="1"/>
  <c r="D66" i="8"/>
  <c r="C13" i="8" s="1"/>
  <c r="D99" i="8"/>
  <c r="C16" i="8" s="1"/>
  <c r="D138" i="8"/>
  <c r="F138" i="8"/>
  <c r="F142" i="8" s="1"/>
  <c r="H138" i="8"/>
  <c r="H142" i="8" s="1"/>
  <c r="S138" i="8"/>
  <c r="S145" i="8" s="1"/>
  <c r="K138" i="8"/>
  <c r="K142" i="8" s="1"/>
  <c r="V138" i="8"/>
  <c r="K32" i="8"/>
  <c r="D33" i="8" s="1"/>
  <c r="G138" i="8"/>
  <c r="G142" i="8" s="1"/>
  <c r="J138" i="8"/>
  <c r="J142" i="8" s="1"/>
  <c r="Q138" i="8"/>
  <c r="Q142" i="8" s="1"/>
  <c r="O138" i="8"/>
  <c r="O142" i="8" s="1"/>
  <c r="T138" i="8"/>
  <c r="T142" i="8" s="1"/>
  <c r="M138" i="8"/>
  <c r="M142" i="8" s="1"/>
  <c r="P138" i="8"/>
  <c r="P142" i="8" s="1"/>
  <c r="I138" i="8"/>
  <c r="I142" i="8" s="1"/>
  <c r="N138" i="8"/>
  <c r="N142" i="8" s="1"/>
  <c r="U138" i="8"/>
  <c r="E138" i="8"/>
  <c r="L138" i="8"/>
  <c r="R138" i="8"/>
  <c r="R145" i="8" s="1"/>
  <c r="C10" i="8" l="1"/>
  <c r="V142" i="8"/>
  <c r="D145" i="8"/>
  <c r="D142" i="8"/>
  <c r="F145" i="8"/>
  <c r="Q145" i="8"/>
  <c r="H145" i="8"/>
  <c r="R142" i="8"/>
  <c r="S142" i="8"/>
  <c r="V145" i="8"/>
  <c r="O145" i="8"/>
  <c r="J145" i="8"/>
  <c r="K145" i="8"/>
  <c r="P145" i="8"/>
  <c r="M145" i="8"/>
  <c r="G145" i="8"/>
  <c r="I145" i="8"/>
  <c r="N145" i="8"/>
  <c r="T145" i="8"/>
  <c r="E142" i="8"/>
  <c r="E145" i="8"/>
  <c r="L142" i="8"/>
  <c r="L145" i="8"/>
  <c r="U142" i="8"/>
  <c r="U145" i="8"/>
  <c r="D143" i="8" l="1"/>
  <c r="C2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4" authorId="0" shapeId="0" xr:uid="{599B4DAD-099A-4A44-8CFC-3156E3FB34A4}">
      <text>
        <r>
          <rPr>
            <b/>
            <sz val="9"/>
            <color indexed="81"/>
            <rFont val="Tahoma"/>
            <family val="2"/>
          </rPr>
          <t>WICS:</t>
        </r>
        <r>
          <rPr>
            <sz val="9"/>
            <color indexed="81"/>
            <rFont val="Tahoma"/>
            <family val="2"/>
          </rPr>
          <t xml:space="preserve">
JR05</t>
        </r>
      </text>
    </comment>
  </commentList>
</comments>
</file>

<file path=xl/sharedStrings.xml><?xml version="1.0" encoding="utf-8"?>
<sst xmlns="http://schemas.openxmlformats.org/spreadsheetml/2006/main" count="1582" uniqueCount="225">
  <si>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</si>
  <si>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</si>
  <si>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</si>
  <si>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</si>
  <si>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</si>
  <si>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</si>
  <si>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</si>
  <si>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</si>
  <si>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</si>
  <si>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</si>
  <si>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</si>
  <si>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</si>
  <si>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</si>
  <si>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</si>
  <si>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</si>
  <si>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</si>
  <si>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</si>
  <si>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</si>
  <si>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</si>
  <si>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</si>
  <si>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Notes:</t>
  </si>
  <si>
    <t>ANH</t>
  </si>
  <si>
    <t>RPI financial year average</t>
  </si>
  <si>
    <t>WSH</t>
  </si>
  <si>
    <t>HDD</t>
  </si>
  <si>
    <t>Hafren</t>
  </si>
  <si>
    <t>Inflation index</t>
  </si>
  <si>
    <t>Ofwat moved to CPIH indexation of capital expenditure in 2020/21</t>
  </si>
  <si>
    <t>NES</t>
  </si>
  <si>
    <t>Northumbrian</t>
  </si>
  <si>
    <t>SVE</t>
  </si>
  <si>
    <t>Severn Trent</t>
  </si>
  <si>
    <t>CPIH financial year average</t>
  </si>
  <si>
    <t>SVT</t>
  </si>
  <si>
    <t>SWB</t>
  </si>
  <si>
    <t>SRN</t>
  </si>
  <si>
    <t>Southern</t>
  </si>
  <si>
    <t>Average annual wastewater investment</t>
  </si>
  <si>
    <t>TMS</t>
  </si>
  <si>
    <t>Thames</t>
  </si>
  <si>
    <t>Anglian</t>
  </si>
  <si>
    <t>NWT</t>
  </si>
  <si>
    <t>United Utilities</t>
  </si>
  <si>
    <t>Dŵr Cymru</t>
  </si>
  <si>
    <t>WSX</t>
  </si>
  <si>
    <t>Wessex</t>
  </si>
  <si>
    <t>YKY</t>
  </si>
  <si>
    <t>Yorkshire</t>
  </si>
  <si>
    <t>AFW</t>
  </si>
  <si>
    <t>South West</t>
  </si>
  <si>
    <t>BRL</t>
  </si>
  <si>
    <t>DVW</t>
  </si>
  <si>
    <t>PRT</t>
  </si>
  <si>
    <t>SEW</t>
  </si>
  <si>
    <t>SSC</t>
  </si>
  <si>
    <t>SES</t>
  </si>
  <si>
    <t>England and Wales average</t>
  </si>
  <si>
    <t>Wastewater investment (total)</t>
  </si>
  <si>
    <t>Outturn prices; £m</t>
  </si>
  <si>
    <t>2021/22 prices; £m</t>
  </si>
  <si>
    <t>%</t>
  </si>
  <si>
    <t>Waste water investment (total)</t>
  </si>
  <si>
    <t>South West Water</t>
  </si>
  <si>
    <t>E and W Total</t>
  </si>
  <si>
    <t>RPI between 2002-03 to 2019-20</t>
  </si>
  <si>
    <t>Outturn to 2021/22 prices</t>
  </si>
  <si>
    <t>2002/03 - 2021/22
(£ per head of population; 2021/22 prices)</t>
  </si>
  <si>
    <t>Scottish Water</t>
  </si>
  <si>
    <t>Wastewater Resident population</t>
  </si>
  <si>
    <t>000</t>
  </si>
  <si>
    <t>Wastewater investment per head of population</t>
  </si>
  <si>
    <t>£</t>
  </si>
  <si>
    <t>Average wastewater investment per head of population (2002/03-2020/21)</t>
  </si>
  <si>
    <t>Waste water investment per head of population</t>
  </si>
  <si>
    <t xml:space="preserve"> WW investment (total) = Total from 'Ofwat numbers'</t>
  </si>
  <si>
    <t xml:space="preserve"> WW population (total) = Total from 'WW population'</t>
  </si>
  <si>
    <t>WICS moved to CPI as part of its Final Determination in 2021-27</t>
  </si>
  <si>
    <t>WW Investment*RPI=WW Investment 2020/21 prices</t>
  </si>
  <si>
    <t xml:space="preserve"> WW investment (total) = Total from 'WW capex'</t>
  </si>
  <si>
    <t>RPI between 2002-03 to 2020-21</t>
  </si>
  <si>
    <t>Comments</t>
  </si>
  <si>
    <t>Inflation index - Outturn to 2021/22 prices</t>
  </si>
  <si>
    <t xml:space="preserve">Outturn </t>
  </si>
  <si>
    <t>Wastewater Capital Expenditure</t>
  </si>
  <si>
    <t>Annual Return (AR) 02/03
G2.28</t>
  </si>
  <si>
    <t xml:space="preserve">AR03/04
G2.28 
</t>
  </si>
  <si>
    <t xml:space="preserve">AR04/05
G2.28 
</t>
  </si>
  <si>
    <t xml:space="preserve">AR05/06
G2.28 
</t>
  </si>
  <si>
    <t xml:space="preserve">AR06/07 G2.21
</t>
  </si>
  <si>
    <t xml:space="preserve">AR07/08 G2.21
</t>
  </si>
  <si>
    <t xml:space="preserve">AR08/09 G2.21
</t>
  </si>
  <si>
    <t xml:space="preserve">AR09/10 G2.21
</t>
  </si>
  <si>
    <t xml:space="preserve">AR14/15, Table G6, filtered for Wastewater
</t>
  </si>
  <si>
    <t>AR20/21, Table G6, filtered for Wastewater</t>
  </si>
  <si>
    <t>G1.68 Wastewater</t>
  </si>
  <si>
    <t>Total Investment Expenditure (wastewater)</t>
  </si>
  <si>
    <t>Total capital expenditure (wastewater)</t>
  </si>
  <si>
    <t>Outturn prices; £</t>
  </si>
  <si>
    <t>Allocating General Projects to Wastewater on Pro Rata Basis</t>
  </si>
  <si>
    <t>AR14/15, Table G6</t>
  </si>
  <si>
    <t>AR20/21, Table G6</t>
  </si>
  <si>
    <t>There are a number of investment projects in Table G6 which are categorised as 'General' projects. This relates to investment that supports but is not directly attributable to the provision of wastewater services (e.g. information technology, corporate systems, vehicles). The companies in England and Wales include an allocation of this expenditure in their reported wastewater capital expenditure. 
To ensure this investment is captured, we have allocated this between water and wastewater on a pro-rata basis using the ratio of water versus wastewater project expenditure in each year.</t>
  </si>
  <si>
    <t>Proportion of total investment that is wastewater</t>
  </si>
  <si>
    <t>Estimated wastewater portion of General projects</t>
  </si>
  <si>
    <t>Total wastewater capital expenditure (£m)</t>
  </si>
  <si>
    <t>This line combines the wastewater capital expenditure and the estimated wastewater portion of general project expenditure.</t>
  </si>
  <si>
    <t>Renewals expensed as operating expenditure</t>
  </si>
  <si>
    <t>Estimated PFI Investment</t>
  </si>
  <si>
    <t>Scottish Water has nine contracts in place with third parties for the provision of wastewater treatment and disposal. The PFI contractors are responsible for all capital expenditure at the wastewater treatment works over the lifetime of the contract. As such, the wastewater capital expenditure of the PFI contractors is not included in Scottish Water’s reported capital expenditure.
We have estimated the likely annual investment at these assets by using the cost per year of life assessed in our Draft Determination for our Strategic Review of Charges 2021-27 (see excerpt to right). To be conservative, we have used the midpoint of the range.</t>
  </si>
  <si>
    <t>WICS Draft Determination 2021-27, p.64</t>
  </si>
  <si>
    <t>For 2021-27 period</t>
  </si>
  <si>
    <t>Midpoint</t>
  </si>
  <si>
    <t>Cost per year of life - Wastewater Services PFI Sites</t>
  </si>
  <si>
    <t>from</t>
  </si>
  <si>
    <t>to</t>
  </si>
  <si>
    <t>Civils structures</t>
  </si>
  <si>
    <t>2017/18 prices; £m/year</t>
  </si>
  <si>
    <t>Mechanical Electrical Instrumentation Control and Automation (MEICA)</t>
  </si>
  <si>
    <t>Civils+MEICA</t>
  </si>
  <si>
    <t>Calculated</t>
  </si>
  <si>
    <t>Estimated PFI wastewater capital expenditure (midpoint)</t>
  </si>
  <si>
    <t>2021/22 Prices</t>
  </si>
  <si>
    <t>Total wastewater capital expenditure (excluding PFI)</t>
  </si>
  <si>
    <t>Total wastewater capital expenditure (including PFI)</t>
  </si>
  <si>
    <t>AR03 A3.81</t>
  </si>
  <si>
    <t>AR04 A3.81</t>
  </si>
  <si>
    <t>AR05 A3.81</t>
  </si>
  <si>
    <t>AR06 A3.81</t>
  </si>
  <si>
    <t>AR07 A2.6</t>
  </si>
  <si>
    <t>AR08 A2.6</t>
  </si>
  <si>
    <t>AR09 A2.6</t>
  </si>
  <si>
    <t>AR10 A2.6</t>
  </si>
  <si>
    <t>AR11 A3.1</t>
  </si>
  <si>
    <t>AR12 A3.1</t>
  </si>
  <si>
    <t>AR13 A3.1</t>
  </si>
  <si>
    <t>AR14 A3.1</t>
  </si>
  <si>
    <t>AR15 A3.1</t>
  </si>
  <si>
    <t>AR16 A3.1</t>
  </si>
  <si>
    <t>AR17 A3.1</t>
  </si>
  <si>
    <t>AR18 A3.1</t>
  </si>
  <si>
    <t>AR19 A3.1</t>
  </si>
  <si>
    <t>AR20 A3.1</t>
  </si>
  <si>
    <t>AR21 A3.1</t>
  </si>
  <si>
    <t>AR22 A3.1</t>
  </si>
  <si>
    <t>000s</t>
  </si>
  <si>
    <t>Total wastewater capital expenditure per head</t>
  </si>
  <si>
    <t>Average wastewater capital expenditure per head (2002/03 - 2020/21)</t>
  </si>
  <si>
    <t>Total wastewater capital expenditure (including PFI &amp; renewals)</t>
  </si>
  <si>
    <t>Wastewater Capital Expenditure (£m)</t>
  </si>
  <si>
    <t>Total capital expenditure (excl. adopted and nil cost assets) - sewerage service</t>
  </si>
  <si>
    <t>Total gross capital expenditure (excl. third party services) - wholesale wastewater</t>
  </si>
  <si>
    <t>Reference</t>
  </si>
  <si>
    <t>June Return 2004 (JR04) T36 Line 35</t>
  </si>
  <si>
    <t>JR07 T36 Line 25</t>
  </si>
  <si>
    <t>JR10 T36 Line 25</t>
  </si>
  <si>
    <t>JR11 T36 L26</t>
  </si>
  <si>
    <t>Ofwat Price Review 2019 (PR19) cost data, 'FM_WWW1_FD' spreadsheet, ` tab, Column HH</t>
  </si>
  <si>
    <t>Annual Performance Report 2020 (APR20) Table 4E Line 17</t>
  </si>
  <si>
    <t>APR21 T4E Line 11</t>
  </si>
  <si>
    <t>APR22 T4E Line 11</t>
  </si>
  <si>
    <t>Outturn prices</t>
  </si>
  <si>
    <t>Severn</t>
  </si>
  <si>
    <t>WASC total</t>
  </si>
  <si>
    <t>Resident Population - Wastewater (000s)</t>
  </si>
  <si>
    <t>Annual average resident connected population</t>
  </si>
  <si>
    <t>Resident Population</t>
  </si>
  <si>
    <t>Resident Population (Wholesale wastewater)</t>
  </si>
  <si>
    <t>Resident Population (Wastewater)</t>
  </si>
  <si>
    <t>England &amp; Wales</t>
  </si>
  <si>
    <t>JR Table 17a L1 (for each year)</t>
  </si>
  <si>
    <t>Ofwat Price Review 2019 (PR19) cost data, 'FM_WWW1_FD' spreadsheet, 'Stata dataset - wastewater' tab, Column TC</t>
  </si>
  <si>
    <t>Annual Performance Report 2020 (APR20) T4U L11</t>
  </si>
  <si>
    <t>APR21 T4R L26</t>
  </si>
  <si>
    <t>APR21 T4R L28</t>
  </si>
  <si>
    <t>AR A3.81, Winter Population - Wastewater</t>
  </si>
  <si>
    <t>AR A2.6, Winter Population - Wastewater</t>
  </si>
  <si>
    <t>AR A3.1, Winter Population - Wastewater</t>
  </si>
  <si>
    <t xml:space="preserve">Scottish Water </t>
  </si>
  <si>
    <t>England and Wales Total</t>
  </si>
  <si>
    <t>Year</t>
  </si>
  <si>
    <t>1989-90</t>
  </si>
  <si>
    <t>1990-91</t>
  </si>
  <si>
    <t>1991-92</t>
  </si>
  <si>
    <t>1992-93</t>
  </si>
  <si>
    <t>1993-94</t>
  </si>
  <si>
    <t>1994-95</t>
  </si>
  <si>
    <t>1995-96</t>
  </si>
  <si>
    <t>1996-97</t>
  </si>
  <si>
    <t>1997-98</t>
  </si>
  <si>
    <t>1998-99</t>
  </si>
  <si>
    <t>1999-00</t>
  </si>
  <si>
    <t>2000-01</t>
  </si>
  <si>
    <t>2001-02</t>
  </si>
  <si>
    <t>2022-23</t>
  </si>
  <si>
    <t>2023-24</t>
  </si>
  <si>
    <t>2024-25</t>
  </si>
  <si>
    <t>Constant</t>
  </si>
  <si>
    <t>Unit</t>
  </si>
  <si>
    <t>Total</t>
  </si>
  <si>
    <t>Conversion factor to 19-20 RPI</t>
  </si>
  <si>
    <t>Conversion factor 19-20 to 21-22 CPIH</t>
  </si>
  <si>
    <t>Capex reported with renewals expensed in the year added to base - real, historic data inflated to 2019-20 using RPI then to 21-22 using CPIH</t>
  </si>
  <si>
    <t>WATER</t>
  </si>
  <si>
    <t>Base</t>
  </si>
  <si>
    <t>£m</t>
  </si>
  <si>
    <t>Enhancement</t>
  </si>
  <si>
    <t>DMMY control (HVT)</t>
  </si>
  <si>
    <t>Enhancement total</t>
  </si>
  <si>
    <t>Water total</t>
  </si>
  <si>
    <t>Wastewater</t>
  </si>
  <si>
    <t>DMMY control (TTT)</t>
  </si>
  <si>
    <t>Tideway</t>
  </si>
  <si>
    <t>Wastewater total</t>
  </si>
  <si>
    <t>Total exc. TMS &amp; Tideway</t>
  </si>
  <si>
    <t>DMMY control (HVT and TTT)</t>
  </si>
  <si>
    <t>DMMY controls (HVT and TTT)</t>
  </si>
  <si>
    <t>END OF SHEET</t>
  </si>
  <si>
    <t>CPI financial year average</t>
  </si>
  <si>
    <t>Wastewater investment including renewals (total)</t>
  </si>
  <si>
    <t>Subtotal of 'Water' &amp; 'Wastewater' in Table G6 (G1.67 Water + G1.68 Wastewater for 2021-22)</t>
  </si>
  <si>
    <t>Subtotal of Wastewater projects in Table G6 (G1.68 for 2021-22)</t>
  </si>
  <si>
    <t>Subtotal of 'General' projects in Table G6 (G1.69 for 2021-22)</t>
  </si>
  <si>
    <t xml:space="preserve">Renewals expensed as operating expenditure </t>
  </si>
  <si>
    <t>Wastewater investment (excluding Thames Tideway)</t>
  </si>
  <si>
    <t>Thames (excluding Thames Tideway)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</si>
</sst>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00"/>
    <numFmt numFmtId="165" formatCode="0.0"/>
    <numFmt numFmtId="166" formatCode="_-* #,##0_-;\-* #,##0_-;_-* &quot;-&quot;??_-;_-@_-"/>
    <numFmt numFmtId="167" formatCode="0.0000"/>
    <numFmt numFmtId="168" formatCode="0.00000"/>
    <numFmt numFmtId="169" formatCode="#,##0.000"/>
    <numFmt numFmtId="170" formatCode="#,##0_);\(#,##0\);&quot;-  &quot;;&quot; &quot;@&quot; &quot;"/>
    <numFmt numFmtId="171" formatCode="_(* #,##0.00_);_(* \(#,##0.00\);_(* &quot;-&quot;??_);_(@_)"/>
    <numFmt numFmtId="172" formatCode="dd\ mmm\ yy_);;&quot;-  &quot;;&quot; &quot;@&quot; &quot;"/>
    <numFmt numFmtId="173" formatCode="dd\ mmm\ yy_);\(###0\);&quot;-  &quot;;&quot; &quot;@&quot; &quot;"/>
    <numFmt numFmtId="174" formatCode="_(* #,##0_);_(* \(#,##0\);_(* &quot;-&quot;??_);_(@_)"/>
    <numFmt numFmtId="175" formatCode="_(* #,##0.000_);_(* \(#,##0.000\);_(* &quot;-&quot;??_);_(@_)"/>
    <numFmt numFmtId="176" formatCode="#,##0.000_);\(#,##0.000\);&quot;-  &quot;;&quot; &quot;@&quot; &quot;"/>
    <numFmt numFmtId="177" formatCode="0.0%"/>
  </numFmts>
  <fonts count="27" x14ac:knownFonts="1">
    <font>
      <sz val="11"/>
      <color theme="1"/>
      <name val="Calibri"/>
      <family val="2"/>
      <scheme val="minor"/>
    </font>
    <font>
      <b/>
      <sz val="11"/>
      <color theme="0"/>
      <name val="Calibri"/>
      <family val="2"/>
      <scheme val="minor"/>
    </font>
    <font>
      <u/>
      <sz val="11"/>
      <color theme="10"/>
      <name val="Calibri"/>
      <family val="2"/>
      <scheme val="minor"/>
    </font>
    <font>
      <sz val="11"/>
      <name val="Calibri"/>
      <family val="2"/>
      <scheme val="minor"/>
    </font>
    <font>
      <sz val="11"/>
      <color rgb="FF00B050"/>
      <name val="Calibri"/>
      <family val="2"/>
      <scheme val="minor"/>
    </font>
    <font>
      <b/>
      <sz val="11"/>
      <name val="Calibri"/>
      <family val="2"/>
      <scheme val="minor"/>
    </font>
    <font>
      <sz val="11"/>
      <color theme="1"/>
      <name val="Calibri"/>
      <family val="2"/>
      <scheme val="minor"/>
    </font>
    <font>
      <sz val="11"/>
      <color theme="0"/>
      <name val="Calibri"/>
      <family val="2"/>
      <scheme val="minor"/>
    </font>
    <font>
      <sz val="10"/>
      <name val="Arial"/>
      <family val="2"/>
    </font>
    <font>
      <sz val="9"/>
      <color indexed="81"/>
      <name val="Tahoma"/>
      <family val="2"/>
    </font>
    <font>
      <b/>
      <sz val="9"/>
      <color indexed="81"/>
      <name val="Tahoma"/>
      <family val="2"/>
    </font>
    <font>
      <u/>
      <sz val="11"/>
      <name val="Calibri"/>
      <family val="2"/>
      <scheme val="minor"/>
    </font>
    <font>
      <b/>
      <u/>
      <sz val="11"/>
      <name val="Calibri"/>
      <family val="2"/>
      <scheme val="minor"/>
    </font>
    <font>
      <sz val="10"/>
      <color theme="1"/>
      <name val="Arial"/>
      <family val="2"/>
    </font>
    <font>
      <b/>
      <sz val="20"/>
      <color theme="0"/>
      <name val="Arial"/>
      <family val="2"/>
    </font>
    <font>
      <sz val="20"/>
      <color theme="1"/>
      <name val="Arial"/>
      <family val="2"/>
    </font>
    <font>
      <i/>
      <sz val="20"/>
      <color rgb="FF00B050"/>
      <name val="Arial"/>
      <family val="2"/>
    </font>
    <font>
      <sz val="11"/>
      <color theme="1"/>
      <name val="Arial"/>
      <family val="2"/>
    </font>
    <font>
      <b/>
      <sz val="10"/>
      <name val="Arial"/>
      <family val="2"/>
    </font>
    <font>
      <u/>
      <sz val="10"/>
      <name val="Arial"/>
      <family val="2"/>
    </font>
    <font>
      <i/>
      <sz val="10"/>
      <color rgb="FF00B050"/>
      <name val="Arial"/>
      <family val="2"/>
    </font>
    <font>
      <b/>
      <sz val="11"/>
      <color theme="1"/>
      <name val="Arial"/>
      <family val="2"/>
    </font>
    <font>
      <i/>
      <sz val="11"/>
      <color rgb="FF00CC00"/>
      <name val="Arial"/>
      <family val="2"/>
    </font>
    <font>
      <b/>
      <sz val="11"/>
      <name val="Arial"/>
      <family val="2"/>
    </font>
    <font>
      <b/>
      <sz val="10"/>
      <color theme="1"/>
      <name val="Arial"/>
      <family val="2"/>
    </font>
    <font>
      <sz val="10"/>
      <color rgb="FFFF0000"/>
      <name val="Calibri"/>
      <family val="2"/>
      <scheme val="minor"/>
    </font>
    <font>
      <sz val="10"/>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1"/>
        <bgColor indexed="64"/>
      </patternFill>
    </fill>
    <fill>
      <patternFill patternType="solid">
        <fgColor rgb="FF002664"/>
        <bgColor indexed="64"/>
      </patternFill>
    </fill>
    <fill>
      <patternFill patternType="solid">
        <fgColor rgb="FF99CCFF"/>
        <bgColor indexed="64"/>
      </patternFill>
    </fill>
    <fill>
      <patternFill patternType="solid">
        <fgColor theme="2" tint="-0.14999847407452621"/>
        <bgColor indexed="64"/>
      </patternFill>
    </fill>
    <fill>
      <patternFill patternType="solid">
        <fgColor theme="2" tint="-0.249977111117893"/>
        <bgColor indexed="64"/>
      </patternFill>
    </fill>
    <fill>
      <patternFill patternType="solid">
        <fgColor theme="0"/>
        <bgColor indexed="64"/>
      </patternFill>
    </fill>
  </fills>
  <borders count="1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style="dotted">
        <color auto="1"/>
      </right>
      <top/>
      <bottom/>
      <diagonal/>
    </border>
    <border>
      <left/>
      <right/>
      <top style="thin">
        <color indexed="64"/>
      </top>
      <bottom/>
      <diagonal/>
    </border>
  </borders>
  <cellStyleXfs count="14">
    <xf numFmtId="0" fontId="0" fillId="0" borderId="0"/>
    <xf numFmtId="0" fontId="2" fillId="0" borderId="0" applyNumberForma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8" fillId="0" borderId="0"/>
    <xf numFmtId="0" fontId="8" fillId="0" borderId="0"/>
    <xf numFmtId="170" fontId="13" fillId="0" borderId="0" applyFont="0" applyFill="0" applyBorder="0" applyProtection="0">
      <alignment vertical="top"/>
    </xf>
    <xf numFmtId="171" fontId="13" fillId="0" borderId="0" applyFont="0" applyFill="0" applyBorder="0" applyAlignment="0" applyProtection="0"/>
    <xf numFmtId="0" fontId="17" fillId="0" borderId="0"/>
    <xf numFmtId="172" fontId="18" fillId="0" borderId="0" applyNumberFormat="0" applyFill="0" applyBorder="0" applyProtection="0">
      <alignment vertical="top"/>
    </xf>
    <xf numFmtId="0" fontId="19" fillId="0" borderId="0" applyNumberFormat="0" applyFill="0" applyBorder="0" applyProtection="0">
      <alignment vertical="top"/>
    </xf>
    <xf numFmtId="0" fontId="8" fillId="0" borderId="0" applyNumberFormat="0" applyFill="0" applyBorder="0" applyProtection="0">
      <alignment horizontal="right" vertical="top"/>
    </xf>
    <xf numFmtId="173" fontId="8" fillId="0" borderId="0" applyFont="0" applyFill="0" applyBorder="0" applyProtection="0">
      <alignment vertical="top"/>
    </xf>
    <xf numFmtId="0" fontId="17" fillId="0" borderId="0"/>
  </cellStyleXfs>
  <cellXfs count="172">
    <xf numFmtId="0" fontId="0" fillId="0" borderId="0" xfId="0"/>
    <xf numFmtId="0" fontId="1" fillId="3" borderId="0" xfId="0" applyFont="1" applyFill="1"/>
    <xf numFmtId="0" fontId="3" fillId="0" borderId="0" xfId="0" applyFont="1"/>
    <xf numFmtId="0" fontId="3" fillId="0" borderId="0" xfId="0" applyFont="1" applyAlignment="1">
      <alignment horizontal="left"/>
    </xf>
    <xf numFmtId="2" fontId="5" fillId="0" borderId="0" xfId="0" applyNumberFormat="1" applyFont="1"/>
    <xf numFmtId="1" fontId="4" fillId="0" borderId="0" xfId="0" applyNumberFormat="1" applyFont="1"/>
    <xf numFmtId="1" fontId="3" fillId="0" borderId="0" xfId="0" applyNumberFormat="1" applyFont="1"/>
    <xf numFmtId="0" fontId="1" fillId="3" borderId="0" xfId="0" applyFont="1" applyFill="1" applyAlignment="1">
      <alignment horizontal="center"/>
    </xf>
    <xf numFmtId="0" fontId="7" fillId="3" borderId="0" xfId="0" applyFont="1" applyFill="1"/>
    <xf numFmtId="0" fontId="3" fillId="0" borderId="1" xfId="0" applyFont="1" applyBorder="1"/>
    <xf numFmtId="0" fontId="3" fillId="0" borderId="0" xfId="0" applyFont="1" applyAlignment="1">
      <alignment horizontal="right"/>
    </xf>
    <xf numFmtId="1" fontId="3" fillId="0" borderId="0" xfId="0" applyNumberFormat="1" applyFont="1" applyAlignment="1">
      <alignment vertical="center" wrapText="1"/>
    </xf>
    <xf numFmtId="2" fontId="3" fillId="0" borderId="0" xfId="0" applyNumberFormat="1" applyFont="1"/>
    <xf numFmtId="0" fontId="3" fillId="0" borderId="0" xfId="0" applyFont="1" applyAlignment="1">
      <alignment horizontal="right" vertical="top" wrapText="1"/>
    </xf>
    <xf numFmtId="0" fontId="5" fillId="0" borderId="0" xfId="0" applyFont="1" applyAlignment="1">
      <alignment horizontal="left"/>
    </xf>
    <xf numFmtId="0" fontId="3" fillId="0" borderId="0" xfId="0" applyFont="1" applyAlignment="1">
      <alignment vertical="center"/>
    </xf>
    <xf numFmtId="1" fontId="3" fillId="0" borderId="0" xfId="0" applyNumberFormat="1" applyFont="1" applyAlignment="1">
      <alignment horizontal="right"/>
    </xf>
    <xf numFmtId="1" fontId="3" fillId="0" borderId="1" xfId="0" applyNumberFormat="1" applyFont="1" applyBorder="1"/>
    <xf numFmtId="167" fontId="3" fillId="0" borderId="0" xfId="0" applyNumberFormat="1" applyFont="1"/>
    <xf numFmtId="2" fontId="3" fillId="0" borderId="0" xfId="0" applyNumberFormat="1" applyFont="1" applyAlignment="1">
      <alignment horizontal="right"/>
    </xf>
    <xf numFmtId="0" fontId="3" fillId="0" borderId="0" xfId="0" applyFont="1" applyAlignment="1">
      <alignment horizontal="left" vertical="center" indent="1"/>
    </xf>
    <xf numFmtId="164" fontId="5" fillId="4" borderId="0" xfId="0" applyNumberFormat="1" applyFont="1" applyFill="1"/>
    <xf numFmtId="9" fontId="3" fillId="0" borderId="0" xfId="3" applyFont="1"/>
    <xf numFmtId="0" fontId="5"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xf>
    <xf numFmtId="0" fontId="11" fillId="0" borderId="0" xfId="0" applyFont="1"/>
    <xf numFmtId="2" fontId="3" fillId="0" borderId="0" xfId="0" applyNumberFormat="1" applyFont="1" applyAlignment="1">
      <alignment horizontal="left" indent="1"/>
    </xf>
    <xf numFmtId="0" fontId="3" fillId="0" borderId="0" xfId="0" applyFont="1" applyAlignment="1">
      <alignment horizontal="left" indent="1"/>
    </xf>
    <xf numFmtId="0" fontId="12" fillId="0" borderId="0" xfId="0" applyFont="1" applyAlignment="1">
      <alignment horizontal="center"/>
    </xf>
    <xf numFmtId="166" fontId="3" fillId="0" borderId="0" xfId="2" applyNumberFormat="1" applyFont="1"/>
    <xf numFmtId="0" fontId="3" fillId="0" borderId="0" xfId="0" applyFont="1" applyAlignment="1">
      <alignment vertical="top" wrapText="1"/>
    </xf>
    <xf numFmtId="0" fontId="5" fillId="0" borderId="0" xfId="0" applyFont="1"/>
    <xf numFmtId="0" fontId="5" fillId="0" borderId="0" xfId="0" applyFont="1" applyAlignment="1">
      <alignment horizontal="right"/>
    </xf>
    <xf numFmtId="165" fontId="3" fillId="0" borderId="0" xfId="0" applyNumberFormat="1" applyFont="1"/>
    <xf numFmtId="0" fontId="5" fillId="2" borderId="0" xfId="0" applyFont="1" applyFill="1"/>
    <xf numFmtId="0" fontId="5" fillId="2" borderId="0" xfId="0" applyFont="1" applyFill="1" applyAlignment="1">
      <alignment horizontal="center"/>
    </xf>
    <xf numFmtId="0" fontId="5" fillId="4" borderId="0" xfId="0" applyFont="1" applyFill="1"/>
    <xf numFmtId="0" fontId="5" fillId="4" borderId="0" xfId="0" applyFont="1" applyFill="1" applyAlignment="1">
      <alignment horizontal="center"/>
    </xf>
    <xf numFmtId="0" fontId="3" fillId="4" borderId="0" xfId="0" applyFont="1" applyFill="1"/>
    <xf numFmtId="164" fontId="3" fillId="4" borderId="0" xfId="0" applyNumberFormat="1" applyFont="1" applyFill="1"/>
    <xf numFmtId="0" fontId="3" fillId="0" borderId="0" xfId="0" applyFont="1" applyAlignment="1">
      <alignment vertical="center" wrapText="1"/>
    </xf>
    <xf numFmtId="0" fontId="3" fillId="0" borderId="0" xfId="0" quotePrefix="1" applyFont="1" applyAlignment="1">
      <alignment horizontal="center"/>
    </xf>
    <xf numFmtId="3" fontId="3" fillId="0" borderId="0" xfId="0" applyNumberFormat="1" applyFont="1"/>
    <xf numFmtId="1" fontId="5" fillId="2" borderId="0" xfId="0" applyNumberFormat="1" applyFont="1" applyFill="1"/>
    <xf numFmtId="0" fontId="11" fillId="0" borderId="0" xfId="1" applyFont="1"/>
    <xf numFmtId="2" fontId="3" fillId="0" borderId="0" xfId="0" applyNumberFormat="1" applyFont="1" applyAlignment="1">
      <alignment wrapText="1"/>
    </xf>
    <xf numFmtId="0" fontId="12" fillId="0" borderId="0" xfId="0" applyFont="1"/>
    <xf numFmtId="1" fontId="3" fillId="0" borderId="2" xfId="0" applyNumberFormat="1" applyFont="1" applyBorder="1"/>
    <xf numFmtId="0" fontId="3" fillId="5" borderId="0" xfId="0" applyFont="1" applyFill="1"/>
    <xf numFmtId="0" fontId="3" fillId="5" borderId="0" xfId="0" applyFont="1" applyFill="1" applyAlignment="1">
      <alignment horizontal="center"/>
    </xf>
    <xf numFmtId="1" fontId="3" fillId="5" borderId="0" xfId="0" applyNumberFormat="1" applyFont="1" applyFill="1"/>
    <xf numFmtId="1" fontId="12" fillId="0" borderId="0" xfId="0" applyNumberFormat="1" applyFont="1" applyAlignment="1">
      <alignment horizontal="center"/>
    </xf>
    <xf numFmtId="2" fontId="3" fillId="0" borderId="2" xfId="0" applyNumberFormat="1" applyFont="1" applyBorder="1" applyAlignment="1">
      <alignment vertical="top" wrapText="1"/>
    </xf>
    <xf numFmtId="2" fontId="3" fillId="0" borderId="2" xfId="0" applyNumberFormat="1" applyFont="1" applyBorder="1" applyAlignment="1">
      <alignment horizontal="center" vertical="top" wrapText="1"/>
    </xf>
    <xf numFmtId="0" fontId="7" fillId="3" borderId="0" xfId="0" applyFont="1" applyFill="1" applyAlignment="1">
      <alignment horizontal="center"/>
    </xf>
    <xf numFmtId="2" fontId="7" fillId="3" borderId="0" xfId="0" applyNumberFormat="1" applyFont="1" applyFill="1"/>
    <xf numFmtId="1" fontId="3" fillId="0" borderId="0" xfId="0" applyNumberFormat="1" applyFont="1" applyAlignment="1">
      <alignment horizontal="center"/>
    </xf>
    <xf numFmtId="3" fontId="3" fillId="0" borderId="0" xfId="2" applyNumberFormat="1" applyFont="1" applyFill="1" applyAlignment="1">
      <alignment horizontal="center"/>
    </xf>
    <xf numFmtId="0" fontId="3" fillId="0" borderId="0" xfId="3" applyNumberFormat="1" applyFont="1"/>
    <xf numFmtId="0" fontId="3" fillId="3" borderId="0" xfId="0" applyFont="1" applyFill="1"/>
    <xf numFmtId="0" fontId="0" fillId="0" borderId="0" xfId="0" applyAlignment="1">
      <alignment vertical="center"/>
    </xf>
    <xf numFmtId="0" fontId="5" fillId="0" borderId="5" xfId="0" applyFont="1" applyBorder="1"/>
    <xf numFmtId="0" fontId="5" fillId="0" borderId="5" xfId="0" applyFont="1" applyBorder="1" applyAlignment="1">
      <alignment horizontal="left"/>
    </xf>
    <xf numFmtId="0" fontId="5" fillId="0" borderId="5" xfId="0" applyFont="1" applyBorder="1" applyAlignment="1">
      <alignment horizontal="center"/>
    </xf>
    <xf numFmtId="0" fontId="5" fillId="0" borderId="8" xfId="0" applyFont="1" applyBorder="1" applyAlignment="1">
      <alignment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8" xfId="0" applyFont="1" applyBorder="1" applyAlignment="1">
      <alignment vertical="center"/>
    </xf>
    <xf numFmtId="2" fontId="3" fillId="0" borderId="0" xfId="0" applyNumberFormat="1" applyFont="1" applyAlignment="1">
      <alignment horizontal="center"/>
    </xf>
    <xf numFmtId="168" fontId="3" fillId="0" borderId="0" xfId="0" applyNumberFormat="1" applyFont="1"/>
    <xf numFmtId="0" fontId="5" fillId="0" borderId="3" xfId="0" applyFont="1" applyBorder="1"/>
    <xf numFmtId="0" fontId="5" fillId="0" borderId="4" xfId="0" applyFont="1" applyBorder="1"/>
    <xf numFmtId="0" fontId="5" fillId="0" borderId="3" xfId="0" applyFont="1" applyBorder="1" applyAlignment="1">
      <alignment horizontal="center"/>
    </xf>
    <xf numFmtId="0" fontId="5" fillId="0" borderId="1" xfId="0" applyFont="1" applyBorder="1" applyAlignment="1">
      <alignment horizont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4" xfId="0" applyFont="1" applyBorder="1"/>
    <xf numFmtId="0" fontId="3" fillId="0" borderId="2" xfId="0" applyFont="1" applyBorder="1" applyAlignment="1">
      <alignment horizontal="center" vertical="center" wrapText="1"/>
    </xf>
    <xf numFmtId="0" fontId="3" fillId="0" borderId="2" xfId="0" applyFont="1" applyBorder="1" applyAlignment="1">
      <alignment vertical="center"/>
    </xf>
    <xf numFmtId="0" fontId="3" fillId="0" borderId="2" xfId="0" applyFont="1" applyBorder="1" applyAlignment="1">
      <alignment horizontal="center" wrapText="1"/>
    </xf>
    <xf numFmtId="0" fontId="3" fillId="0" borderId="2" xfId="0" applyFont="1" applyBorder="1"/>
    <xf numFmtId="3" fontId="3" fillId="0" borderId="0" xfId="0" applyNumberFormat="1" applyFont="1" applyAlignment="1">
      <alignment horizontal="center"/>
    </xf>
    <xf numFmtId="169" fontId="3" fillId="0" borderId="0" xfId="0" applyNumberFormat="1" applyFont="1" applyAlignment="1">
      <alignment horizontal="center"/>
    </xf>
    <xf numFmtId="4" fontId="3" fillId="0" borderId="0" xfId="0" applyNumberFormat="1" applyFont="1"/>
    <xf numFmtId="0" fontId="3" fillId="0" borderId="2" xfId="0" applyFont="1" applyBorder="1" applyAlignment="1">
      <alignment horizontal="center" vertical="top" wrapText="1"/>
    </xf>
    <xf numFmtId="0" fontId="3" fillId="0" borderId="0" xfId="0" applyFont="1" applyAlignment="1">
      <alignment horizontal="center" vertical="top" wrapText="1"/>
    </xf>
    <xf numFmtId="164" fontId="3" fillId="0" borderId="0" xfId="0" applyNumberFormat="1" applyFont="1"/>
    <xf numFmtId="170" fontId="14" fillId="6" borderId="0" xfId="6" applyFont="1" applyFill="1">
      <alignment vertical="top"/>
    </xf>
    <xf numFmtId="170" fontId="15" fillId="6" borderId="0" xfId="6" applyFont="1" applyFill="1">
      <alignment vertical="top"/>
    </xf>
    <xf numFmtId="170" fontId="16" fillId="6" borderId="0" xfId="6" applyFont="1" applyFill="1">
      <alignment vertical="top"/>
    </xf>
    <xf numFmtId="171" fontId="15" fillId="6" borderId="0" xfId="7" applyFont="1" applyFill="1"/>
    <xf numFmtId="0" fontId="17" fillId="6" borderId="0" xfId="8" applyFill="1"/>
    <xf numFmtId="0" fontId="17" fillId="0" borderId="0" xfId="8"/>
    <xf numFmtId="172" fontId="18" fillId="0" borderId="0" xfId="9" applyBorder="1">
      <alignment vertical="top"/>
    </xf>
    <xf numFmtId="172" fontId="19" fillId="0" borderId="0" xfId="10" applyNumberFormat="1" applyBorder="1">
      <alignment vertical="top"/>
    </xf>
    <xf numFmtId="172" fontId="20" fillId="0" borderId="0" xfId="10" applyNumberFormat="1" applyFont="1" applyBorder="1">
      <alignment vertical="top"/>
    </xf>
    <xf numFmtId="172" fontId="8" fillId="0" borderId="0" xfId="11" applyNumberFormat="1" applyBorder="1">
      <alignment horizontal="right" vertical="top"/>
    </xf>
    <xf numFmtId="173" fontId="8" fillId="0" borderId="0" xfId="12" applyFont="1" applyBorder="1">
      <alignment vertical="top"/>
    </xf>
    <xf numFmtId="0" fontId="17" fillId="0" borderId="10" xfId="8" applyBorder="1" applyAlignment="1">
      <alignment horizontal="right" vertical="center"/>
    </xf>
    <xf numFmtId="0" fontId="17" fillId="0" borderId="0" xfId="8" applyAlignment="1">
      <alignment horizontal="right" vertical="center"/>
    </xf>
    <xf numFmtId="0" fontId="17" fillId="0" borderId="8" xfId="8" applyBorder="1" applyAlignment="1">
      <alignment horizontal="right" vertical="center"/>
    </xf>
    <xf numFmtId="0" fontId="17" fillId="0" borderId="11" xfId="8" applyBorder="1" applyAlignment="1">
      <alignment horizontal="right" vertical="center"/>
    </xf>
    <xf numFmtId="174" fontId="18" fillId="0" borderId="0" xfId="9" applyNumberFormat="1" applyBorder="1">
      <alignment vertical="top"/>
    </xf>
    <xf numFmtId="174" fontId="19" fillId="0" borderId="0" xfId="10" applyNumberFormat="1" applyBorder="1">
      <alignment vertical="top"/>
    </xf>
    <xf numFmtId="174" fontId="20" fillId="0" borderId="0" xfId="10" applyNumberFormat="1" applyFont="1" applyBorder="1">
      <alignment vertical="top"/>
    </xf>
    <xf numFmtId="174" fontId="8" fillId="0" borderId="0" xfId="11" applyNumberFormat="1" applyBorder="1">
      <alignment horizontal="right" vertical="top"/>
    </xf>
    <xf numFmtId="171" fontId="8" fillId="0" borderId="0" xfId="7" applyFont="1" applyBorder="1" applyAlignment="1">
      <alignment vertical="top"/>
    </xf>
    <xf numFmtId="170" fontId="18" fillId="0" borderId="0" xfId="6" applyFont="1" applyBorder="1">
      <alignment vertical="top"/>
    </xf>
    <xf numFmtId="174" fontId="8" fillId="0" borderId="0" xfId="6" applyNumberFormat="1" applyFont="1" applyBorder="1">
      <alignment vertical="top"/>
    </xf>
    <xf numFmtId="175" fontId="8" fillId="0" borderId="0" xfId="6" applyNumberFormat="1" applyFont="1" applyBorder="1">
      <alignment vertical="top"/>
    </xf>
    <xf numFmtId="176" fontId="18" fillId="0" borderId="0" xfId="6" applyNumberFormat="1" applyFont="1" applyBorder="1">
      <alignment vertical="top"/>
    </xf>
    <xf numFmtId="0" fontId="18" fillId="7" borderId="0" xfId="13" applyFont="1" applyFill="1" applyAlignment="1">
      <alignment vertical="top"/>
    </xf>
    <xf numFmtId="0" fontId="8" fillId="7" borderId="0" xfId="13" applyFont="1" applyFill="1" applyAlignment="1">
      <alignment vertical="top"/>
    </xf>
    <xf numFmtId="0" fontId="13" fillId="0" borderId="0" xfId="13" applyFont="1" applyAlignment="1">
      <alignment vertical="top"/>
    </xf>
    <xf numFmtId="0" fontId="18" fillId="0" borderId="0" xfId="13" applyFont="1" applyAlignment="1">
      <alignment vertical="top"/>
    </xf>
    <xf numFmtId="0" fontId="8" fillId="0" borderId="0" xfId="13" applyFont="1" applyAlignment="1">
      <alignment vertical="top"/>
    </xf>
    <xf numFmtId="0" fontId="21" fillId="0" borderId="0" xfId="8" applyFont="1"/>
    <xf numFmtId="0" fontId="22" fillId="0" borderId="0" xfId="8" applyFont="1"/>
    <xf numFmtId="165" fontId="17" fillId="0" borderId="0" xfId="8" applyNumberFormat="1"/>
    <xf numFmtId="165" fontId="17" fillId="8" borderId="0" xfId="8" applyNumberFormat="1" applyFill="1"/>
    <xf numFmtId="0" fontId="23" fillId="0" borderId="0" xfId="8" applyFont="1"/>
    <xf numFmtId="170" fontId="24" fillId="0" borderId="0" xfId="6" applyFont="1" applyFill="1">
      <alignment vertical="top"/>
    </xf>
    <xf numFmtId="170" fontId="13" fillId="0" borderId="0" xfId="6" applyFill="1">
      <alignment vertical="top"/>
    </xf>
    <xf numFmtId="170" fontId="24" fillId="9" borderId="0" xfId="6" applyFont="1" applyFill="1">
      <alignment vertical="top"/>
    </xf>
    <xf numFmtId="170" fontId="13" fillId="9" borderId="0" xfId="6" applyFill="1">
      <alignment vertical="top"/>
    </xf>
    <xf numFmtId="0" fontId="17" fillId="9" borderId="0" xfId="8" applyFill="1"/>
    <xf numFmtId="0" fontId="3" fillId="10" borderId="0" xfId="0" applyFont="1" applyFill="1"/>
    <xf numFmtId="2" fontId="3" fillId="0" borderId="0" xfId="0" applyNumberFormat="1" applyFont="1" applyAlignment="1">
      <alignment vertical="top" wrapText="1"/>
    </xf>
    <xf numFmtId="164" fontId="3" fillId="0" borderId="0" xfId="0" applyNumberFormat="1" applyFont="1" applyAlignment="1">
      <alignment horizontal="left" vertical="center" indent="1"/>
    </xf>
    <xf numFmtId="2" fontId="3" fillId="0" borderId="2" xfId="0" applyNumberFormat="1" applyFont="1" applyBorder="1"/>
    <xf numFmtId="0" fontId="26" fillId="0" borderId="0" xfId="0" applyFont="1" applyAlignment="1">
      <alignment vertical="center"/>
    </xf>
    <xf numFmtId="2" fontId="3" fillId="0" borderId="0" xfId="0" applyNumberFormat="1" applyFont="1" applyAlignment="1">
      <alignment horizontal="center" vertical="top" wrapText="1"/>
    </xf>
    <xf numFmtId="0" fontId="25" fillId="0" borderId="0" xfId="0" applyFont="1" applyAlignment="1">
      <alignment vertical="center"/>
    </xf>
    <xf numFmtId="177" fontId="3" fillId="0" borderId="0" xfId="0" applyNumberFormat="1" applyFont="1"/>
    <xf numFmtId="177" fontId="3" fillId="0" borderId="0" xfId="0" applyNumberFormat="1" applyFont="1" applyAlignment="1">
      <alignment horizontal="center"/>
    </xf>
    <xf numFmtId="0" fontId="3" fillId="0" borderId="5" xfId="0" applyFont="1" applyBorder="1" applyAlignment="1">
      <alignment horizontal="center"/>
    </xf>
    <xf numFmtId="1" fontId="3" fillId="0" borderId="12" xfId="0" applyNumberFormat="1" applyFont="1" applyBorder="1" applyAlignment="1">
      <alignment horizontal="center"/>
    </xf>
    <xf numFmtId="0" fontId="3" fillId="0" borderId="12" xfId="0" applyFont="1" applyBorder="1"/>
    <xf numFmtId="0" fontId="17" fillId="0" borderId="0" xfId="8" applyFill="1"/>
    <xf numFmtId="0" fontId="3" fillId="0" borderId="0" xfId="0" applyFont="1" applyFill="1"/>
    <xf numFmtId="168" fontId="3" fillId="0" borderId="0" xfId="0" applyNumberFormat="1" applyFont="1" applyFill="1" applyAlignment="1">
      <alignment horizontal="center"/>
    </xf>
    <xf numFmtId="1" fontId="3" fillId="0" borderId="0" xfId="0" applyNumberFormat="1" applyFont="1" applyFill="1" applyAlignment="1">
      <alignment horizontal="center"/>
    </xf>
    <xf numFmtId="2" fontId="3" fillId="0" borderId="0" xfId="0" applyNumberFormat="1" applyFont="1" applyFill="1"/>
    <xf numFmtId="0" fontId="3" fillId="0" borderId="0" xfId="0" applyFont="1" applyFill="1" applyAlignment="1">
      <alignment vertical="center" wrapText="1"/>
    </xf>
    <xf numFmtId="0" fontId="3" fillId="0" borderId="0" xfId="0" applyFont="1" applyBorder="1"/>
    <xf numFmtId="0" fontId="3" fillId="0" borderId="0" xfId="0" applyFont="1" applyBorder="1" applyAlignment="1">
      <alignment horizontal="center"/>
    </xf>
    <xf numFmtId="1" fontId="3" fillId="0" borderId="0" xfId="0" applyNumberFormat="1" applyFont="1" applyBorder="1"/>
    <xf numFmtId="1" fontId="5" fillId="0" borderId="0" xfId="0" applyNumberFormat="1" applyFont="1" applyAlignment="1">
      <alignment horizontal="right"/>
    </xf>
    <xf numFmtId="0" fontId="3"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horizontal="center" vertical="top" wrapText="1"/>
    </xf>
    <xf numFmtId="0" fontId="5" fillId="0" borderId="0" xfId="0" applyFont="1" applyAlignment="1">
      <alignment horizontal="center"/>
    </xf>
    <xf numFmtId="0" fontId="3" fillId="0" borderId="9" xfId="0" applyFont="1" applyBorder="1" applyAlignment="1">
      <alignment horizontal="center"/>
    </xf>
    <xf numFmtId="0" fontId="3" fillId="0" borderId="1" xfId="0" applyFont="1" applyBorder="1" applyAlignment="1">
      <alignment horizontal="center"/>
    </xf>
    <xf numFmtId="0" fontId="3" fillId="0" borderId="4"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3" fillId="0" borderId="4"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1" fontId="3" fillId="0" borderId="2" xfId="0" applyNumberFormat="1" applyFont="1" applyFill="1" applyBorder="1"/>
    <xf numFmtId="1" fontId="3" fillId="0" borderId="2" xfId="0" applyNumberFormat="1" applyFont="1" applyBorder="1" applyAlignment="1">
      <alignment horizontal="center" vertical="top" wrapText="1"/>
    </xf>
    <xf numFmtId="166" fontId="3" fillId="0" borderId="0" xfId="2" applyNumberFormat="1" applyFont="1" applyAlignment="1">
      <alignment vertical="center" wrapText="1"/>
    </xf>
  </cellXfs>
  <cellStyles count="14">
    <cellStyle name="%" xfId="5" xr:uid="{E42A8715-1D74-4BDF-A96C-181545D41553}"/>
    <cellStyle name="Column 1" xfId="9" xr:uid="{88248FF9-F0BD-4804-8D72-3DB81B737702}"/>
    <cellStyle name="Column 2 + 3" xfId="10" xr:uid="{4E02EDCF-3BD0-43C1-AFF1-24F10E8AE44F}"/>
    <cellStyle name="Column 4" xfId="11" xr:uid="{B734347B-893C-4D23-B661-0AB454933AB1}"/>
    <cellStyle name="Comma" xfId="2" builtinId="3"/>
    <cellStyle name="Comma 4" xfId="7" xr:uid="{C452371C-7481-4C43-A447-C1BFBBBBE7A0}"/>
    <cellStyle name="DateShort" xfId="12" xr:uid="{11D89DA4-64A3-4248-8DCB-DDA147E07021}"/>
    <cellStyle name="Hyperlink" xfId="1" builtinId="8"/>
    <cellStyle name="Normal" xfId="0" builtinId="0"/>
    <cellStyle name="Normal 2" xfId="4" xr:uid="{A040A4FD-A19F-46AD-8FE0-69C01BEACDBF}"/>
    <cellStyle name="Normal 3" xfId="8" xr:uid="{16792417-1E01-4F28-9E40-EAC00F7319CF}"/>
    <cellStyle name="Normal 4" xfId="6" xr:uid="{5A7A2E2F-F23C-4B02-A2BC-C7D421CE8FD8}"/>
    <cellStyle name="Normal 6" xfId="13" xr:uid="{736D8E7C-85F2-4092-9E59-ACBB4C2D51A9}"/>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calcChain" Target="calcChain.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26</xdr:col>
      <xdr:colOff>9071</xdr:colOff>
      <xdr:row>33</xdr:row>
      <xdr:rowOff>18142</xdr:rowOff>
    </xdr:from>
    <xdr:to>
      <xdr:col>51</xdr:col>
      <xdr:colOff>174171</xdr:colOff>
      <xdr:row>87</xdr:row>
      <xdr:rowOff>119742</xdr:rowOff>
    </xdr:to>
    <xdr:pic>
      <xdr:nvPicPr>
        <xdr:cNvPr id="2" name="Picture 1">
          <a:extLst>
            <a:ext uri="{FF2B5EF4-FFF2-40B4-BE49-F238E27FC236}">
              <a16:creationId xmlns:a16="http://schemas.microsoft.com/office/drawing/2014/main" id="{418BF3C8-9A6A-436E-A6D4-BEB0C2510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50785" y="6513285"/>
          <a:ext cx="15359743" cy="100801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l01\public\RAFT2\Rev03\Unified%20Allocations\Data\NewNeed\2003LISI.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OneDrive%20-%20OFWAT\Analysis\Definitive%20capex%20file%20-%20LIVE.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sites/analysis/Price%20Reviews/2021-27/Financial%20Model/R%20May%2019/Scenario_1.4%25_2021_&#163;120m_updated.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FWSHARE\PR19%20Modelling\Model%20runs\FD\Model%20Run%208%20Publishable%20Models\Financial\UUW\Financial%20model_UUW_FD.xlsb"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OFWSHARE\PaulF\Capex%20~opex%20related\Companies'%20BP14%20capex%20forecast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O:\OFWSHARE\IPL\Modelling%20Runs\Dry%20run%20-%20July%2013\Legacy\PL14L011%20-%20Opex%20outperformance%20mode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217.199.176.110/SHARED/Price%20indices/RPI%20tabl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sites/analysis/Data/Regulatory%20Accounts/2019-20/Initial_submission/Section%20M%20Tables%20-%202019-20%20FINAL.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sites/analysis/Price%20Reviews/2021-27/Financial%20Model/O%20February%2019/@risk%20heatmap%20macro%20working%20version%20vSF.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www.ofwat.gov.uk/Shared/FPE%202002/CASHWOC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pcl01\public\FPAEIG\RPA%204\All%20Key%20Docs\Dispo\Waterfall0708\Data\&#163;50m%20pro%20rata%20to%20PCT%202002_03%20allocatio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pcl01\public\FPAEIG\RPA%204\Key%20Facts\2012_13\January%202013\201211070_Key%20data%20updated%2011%20January%20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pcl01\public\FM\CFISSA%20-%20CFS%20-%20PSS\2008-09%20Central%20Programmes\DH&amp;ALB%20Finances\Cascade\Journals\08.09%20DHFC%20Spring%20Supply%20Adjustments%20-%20Additional%20Cascade%20Journal%20-%20146609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RATES%20%20APR2000-MAR2001\YE%20March02\SOUTH%20NDR%20WC%20APR2001%20MAR20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sites\thesource_datahub\Key%20Datasets\Key%20Dataset%20-Capex.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CMT\Annual%20monitoring\Capital%20expenditure\Analysis%20toolkit\13.10.31%20Capex%20Analysis%20Toolkit%20VERSION3.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O:\OFWSHARE\PaulF\Misc%20briefs,%20analyses\Capex%20by%20business%20unitsv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OFWSHARE\PR14\Modelling\Live%20models\PL14L016%20-%20transition%20model\PL14L016%20-%20Transition%20model%20v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2PCTs"/>
      <sheetName val="2003LISI"/>
      <sheetName val="Table 5.3 &amp; 5.4"/>
      <sheetName val="Table 5.8"/>
      <sheetName val="Introduction"/>
      <sheetName val="#REF"/>
      <sheetName val="HES 2012-13"/>
      <sheetName val="A&amp;E"/>
      <sheetName val="RTT admitted"/>
      <sheetName val="RTT - non-admitted"/>
      <sheetName val="RTT - incomplete"/>
      <sheetName val="bed occupancy"/>
      <sheetName val="cancer - 2 week"/>
      <sheetName val="cancer - 62 day"/>
      <sheetName val="DTOC"/>
      <sheetName val="readmissions"/>
      <sheetName val="MRSA2"/>
      <sheetName val="C-Diff2"/>
      <sheetName val="FFT- IP"/>
      <sheetName val="safety thermometer"/>
      <sheetName val="lists"/>
      <sheetName val="workforce"/>
      <sheetName val="staff sickness"/>
      <sheetName val="Org List"/>
      <sheetName val="TDA"/>
      <sheetName val="Monitor"/>
      <sheetName val="Thresholds"/>
      <sheetName val="SHMI"/>
      <sheetName val="HSMR 2001 - 2012"/>
      <sheetName val="CQC banding"/>
      <sheetName val="RCI"/>
      <sheetName val="PFI Information"/>
      <sheetName val="urban-rural"/>
      <sheetName val="A&amp;E winter money"/>
      <sheetName val="provider DfT"/>
      <sheetName val="Justification lis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control sheet"/>
      <sheetName val="Inputs&gt;&gt;"/>
      <sheetName val="1920-1974 capex"/>
      <sheetName val="Historic water data"/>
      <sheetName val="Historic sewerage data"/>
      <sheetName val="Final CIS~outturn"/>
      <sheetName val="Final transition 2014-15"/>
      <sheetName val="Final transition 2019-20"/>
      <sheetName val="Actual capex 15-16 onwards"/>
      <sheetName val="Actual capex 18-19 onwards"/>
      <sheetName val="Actual capex 20-21 onwards"/>
      <sheetName val="BP09 forecasts"/>
      <sheetName val="BP14 forecasts"/>
      <sheetName val="F_Inps_BP19"/>
      <sheetName val="TTT"/>
      <sheetName val="Outputs&gt;&gt;"/>
      <sheetName val="Wat capex~outturn"/>
      <sheetName val="Sew capex~outturn"/>
      <sheetName val="Tot capex~outturn"/>
      <sheetName val="Reports&gt;&gt;"/>
      <sheetName val="Industry charts"/>
      <sheetName val="1920 onwards"/>
      <sheetName val="Co spec charts"/>
      <sheetName val="PQ May 18"/>
      <sheetName val="Global&gt;&gt;"/>
      <sheetName val="Index"/>
      <sheetName val="Valid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SerializationData"/>
      <sheetName val="RiskSwappedFuncs"/>
      <sheetName val="Control Sheet"/>
      <sheetName val="Output template"/>
      <sheetName val="CAPEX numbers"/>
      <sheetName val="Model"/>
      <sheetName val="Other inputs"/>
      <sheetName val="Replacement Plug &amp; Play"/>
      <sheetName val="Sheet3"/>
      <sheetName val="Print template 1pp"/>
      <sheetName val="Print template 2pp"/>
      <sheetName val="Scenarios 150m borrowin"/>
      <sheetName val="Scenarios CTR changes"/>
      <sheetName val="Transition year as output"/>
    </sheetNames>
    <sheetDataSet>
      <sheetData sheetId="0"/>
      <sheetData sheetId="1"/>
      <sheetData sheetId="2">
        <row r="4">
          <cell r="E4">
            <v>22</v>
          </cell>
          <cell r="J4">
            <v>1078.9624567696026</v>
          </cell>
        </row>
        <row r="27">
          <cell r="E27">
            <v>0.03</v>
          </cell>
        </row>
      </sheetData>
      <sheetData sheetId="3">
        <row r="20">
          <cell r="D20" t="str">
            <v>2021/22</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ocumentation &gt;&gt;"/>
      <sheetName val="Adjustments workings sheet"/>
      <sheetName val="Map &amp; Key"/>
      <sheetName val="User guide"/>
      <sheetName val="Rulebook Contents"/>
      <sheetName val="Rulebook"/>
      <sheetName val="Inputs &amp; Assumptions &gt;&gt;"/>
      <sheetName val="F_Inputs_FM"/>
      <sheetName val="InpOverride"/>
      <sheetName val="Sensi"/>
      <sheetName val="InpActive"/>
      <sheetName val="Outputs &gt;&gt;"/>
      <sheetName val="Dashboard"/>
      <sheetName val="Exec Summary"/>
      <sheetName val="RCV balance Summary"/>
      <sheetName val="F_Outputs_Original"/>
      <sheetName val="F_OutputsMaster"/>
      <sheetName val="Inputs_Summary"/>
      <sheetName val="Notionalisation_Inputs_Summary"/>
      <sheetName val="FinStat_Wholesale"/>
      <sheetName val="FinStat_Retail"/>
      <sheetName val="FinStat_Appointee"/>
      <sheetName val="Reports &gt;&gt;"/>
      <sheetName val="Price Limits_Retail"/>
      <sheetName val="Headroom Check"/>
      <sheetName val="Tax Reconciliation"/>
      <sheetName val="Global &gt;&gt;"/>
      <sheetName val="Time"/>
      <sheetName val="Index"/>
      <sheetName val="Wholesale &gt;&gt;"/>
      <sheetName val="Wholesale Global"/>
      <sheetName val="Water Resources"/>
      <sheetName val="Water Network"/>
      <sheetName val="Wastewater Network"/>
      <sheetName val="Bio Resources"/>
      <sheetName val="Dummy Control"/>
      <sheetName val="Analysis_Water Resources"/>
      <sheetName val="Analysis_Water Network"/>
      <sheetName val="Analysis_Wastewater"/>
      <sheetName val="Analysis_Bio Resources"/>
      <sheetName val="Analysis_Dummy Control"/>
      <sheetName val="Wholesale"/>
      <sheetName val="Analysis_Wholesale"/>
      <sheetName val="FinStat_Water Resources"/>
      <sheetName val="FinStat_Water Network"/>
      <sheetName val="FinStat_Wastewater Network"/>
      <sheetName val="FinStat_Bio Resources"/>
      <sheetName val="FinStat_Dummy control"/>
      <sheetName val="Retail &gt;&gt;"/>
      <sheetName val="Retail_Residential"/>
      <sheetName val="Retail_Business"/>
      <sheetName val="FinStat_Residential"/>
      <sheetName val="FinStat_Business"/>
      <sheetName val="Appointee &gt;&gt;"/>
      <sheetName val="Appointee"/>
      <sheetName val="Analysis_Appointee"/>
      <sheetName val="RoRE_Calc"/>
      <sheetName val="Bill Module"/>
      <sheetName val="Summary_Calc"/>
      <sheetName val="Graph data"/>
      <sheetName val="Model Control &gt;&gt;"/>
      <sheetName val="Track"/>
      <sheetName val="Check (5 Year)"/>
      <sheetName val="Check (All Yea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llustration"/>
      <sheetName val="F-BP capex"/>
      <sheetName val="Net capex (2012.13pb)"/>
      <sheetName val="Net capex (2014.15pb)"/>
      <sheetName val="Graphs"/>
      <sheetName val="Overlap"/>
    </sheetNames>
    <sheetDataSet>
      <sheetData sheetId="0"/>
      <sheetData sheetId="1"/>
      <sheetData sheetId="2"/>
      <sheetData sheetId="3"/>
      <sheetData sheetId="4"/>
      <sheetData sheetId="5"/>
      <sheetData sheetId="6"/>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LEAR_SHEET"/>
      <sheetName val="Flow chart"/>
      <sheetName val="F_Inputs"/>
      <sheetName val="Inputs"/>
      <sheetName val="BP tables"/>
      <sheetName val="ANH"/>
      <sheetName val="WSH"/>
      <sheetName val="NES"/>
      <sheetName val="SVT"/>
      <sheetName val="SWT"/>
      <sheetName val="SRN"/>
      <sheetName val="TMS"/>
      <sheetName val="NWT"/>
      <sheetName val="WSX"/>
      <sheetName val="YKY"/>
      <sheetName val="Afw"/>
      <sheetName val="Brl"/>
      <sheetName val="Dvw"/>
      <sheetName val="Prt"/>
      <sheetName val="Sbw"/>
      <sheetName val="Sew"/>
      <sheetName val="Ssc"/>
      <sheetName val="Ses"/>
      <sheetName val="Output report"/>
      <sheetName val="F_Outputs"/>
      <sheetName val="F_Outputs (+LINKS)"/>
      <sheetName val="F_Inputs (test data)"/>
      <sheetName val="Issues 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ly actuals"/>
      <sheetName val="Annual actuals"/>
      <sheetName val="RPI table"/>
    </sheetNames>
    <sheetDataSet>
      <sheetData sheetId="0"/>
      <sheetData sheetId="1"/>
      <sheetData sheetId="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M1"/>
      <sheetName val="M2"/>
      <sheetName val="M3"/>
      <sheetName val="M4"/>
      <sheetName val="M5"/>
      <sheetName val="M6"/>
      <sheetName val="M6-R"/>
      <sheetName val="M7"/>
      <sheetName val="M11"/>
      <sheetName val="M18 W"/>
      <sheetName val="M18 WW"/>
      <sheetName val="M21"/>
      <sheetName val="M22"/>
      <sheetName val="M27a"/>
      <sheetName val="M28a"/>
      <sheetName val="M30"/>
      <sheetName val="M31"/>
      <sheetName val="report year index"/>
    </sheetNames>
    <sheetDataSet>
      <sheetData sheetId="0"/>
      <sheetData sheetId="1"/>
      <sheetData sheetId="2"/>
      <sheetData sheetId="3"/>
      <sheetData sheetId="4"/>
      <sheetData sheetId="5"/>
      <sheetData sheetId="6"/>
      <sheetData sheetId="7"/>
      <sheetData sheetId="8">
        <row r="17">
          <cell r="Q17">
            <v>1216.896</v>
          </cell>
        </row>
      </sheetData>
      <sheetData sheetId="9"/>
      <sheetData sheetId="10"/>
      <sheetData sheetId="11"/>
      <sheetData sheetId="12"/>
      <sheetData sheetId="13"/>
      <sheetData sheetId="14"/>
      <sheetData sheetId="15"/>
      <sheetData sheetId="16"/>
      <sheetData sheetId="17"/>
      <sheetData sheetId="18">
        <row r="3">
          <cell r="C3" t="str">
            <v>2015-16</v>
          </cell>
        </row>
        <row r="4">
          <cell r="C4" t="str">
            <v>2016-17</v>
          </cell>
        </row>
        <row r="5">
          <cell r="C5" t="str">
            <v>2017-18</v>
          </cell>
        </row>
        <row r="6">
          <cell r="C6" t="str">
            <v>2018-19</v>
          </cell>
        </row>
        <row r="7">
          <cell r="C7" t="str">
            <v>2019-20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SerializationData"/>
      <sheetName val="Control Sheet"/>
      <sheetName val="Model"/>
      <sheetName val="Capex numbers"/>
      <sheetName val="Other inputs"/>
      <sheetName val="Sheet1"/>
      <sheetName val="Sheet2"/>
      <sheetName val="Sheet3"/>
      <sheetName val="Transition year as output"/>
    </sheetNames>
    <sheetDataSet>
      <sheetData sheetId="0"/>
      <sheetData sheetId="1">
        <row r="4">
          <cell r="J4" t="e">
            <v>#NAME?</v>
          </cell>
        </row>
      </sheetData>
      <sheetData sheetId="2"/>
      <sheetData sheetId="3"/>
      <sheetData sheetId="4"/>
      <sheetData sheetId="5"/>
      <sheetData sheetId="6"/>
      <sheetData sheetId="7"/>
      <sheetData sheetId="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base"/>
      <sheetName val="BWH"/>
      <sheetName val="BRL"/>
      <sheetName val="CAM"/>
      <sheetName val="DVW"/>
      <sheetName val="FLK"/>
      <sheetName val="MKT"/>
      <sheetName val="PRT"/>
      <sheetName val="MSE"/>
      <sheetName val="SST"/>
      <sheetName val="SES"/>
      <sheetName val="THD"/>
      <sheetName val="TVN"/>
      <sheetName val="WOCS"/>
    </sheetNames>
    <sheetDataSet>
      <sheetData sheetId="0">
        <row r="9">
          <cell r="Q9" t="str">
            <v>Bournemouth &amp; West Hampshire</v>
          </cell>
        </row>
        <row r="317">
          <cell r="Q317" t="str">
            <v>Three Valleys/North Surrey</v>
          </cell>
          <cell r="R317" t="str">
            <v xml:space="preserve">   </v>
          </cell>
        </row>
        <row r="318">
          <cell r="Q318" t="str">
            <v xml:space="preserve">   Net cash flow from operating activities  (£m)</v>
          </cell>
          <cell r="R318">
            <v>81.213999999999999</v>
          </cell>
          <cell r="S318">
            <v>94.4</v>
          </cell>
          <cell r="T318">
            <v>99.755178999999998</v>
          </cell>
          <cell r="U318">
            <v>82.628</v>
          </cell>
          <cell r="V318">
            <v>81.000153999999995</v>
          </cell>
        </row>
        <row r="319">
          <cell r="Q319" t="str">
            <v xml:space="preserve">   RETURNS ON INVESTMENTS &amp; SERVICING OF FINANCE</v>
          </cell>
        </row>
        <row r="320">
          <cell r="Q320" t="str">
            <v xml:space="preserve">   Interest received  (£m)</v>
          </cell>
          <cell r="R320">
            <v>4.1000000000000002E-2</v>
          </cell>
          <cell r="S320">
            <v>0.17799999999999999</v>
          </cell>
          <cell r="T320">
            <v>0.13400000000000001</v>
          </cell>
          <cell r="U320">
            <v>0.27400000000000002</v>
          </cell>
          <cell r="V320">
            <v>1.0085E-2</v>
          </cell>
        </row>
        <row r="321">
          <cell r="Q321" t="str">
            <v xml:space="preserve">   Interest paid  (£m)</v>
          </cell>
          <cell r="R321">
            <v>-7.5860000000000003</v>
          </cell>
          <cell r="S321">
            <v>-8.8490000000000002</v>
          </cell>
          <cell r="T321">
            <v>-8.7870000000000008</v>
          </cell>
          <cell r="U321">
            <v>-7.5830000000000002</v>
          </cell>
          <cell r="V321">
            <v>-9.0117480000000008</v>
          </cell>
        </row>
        <row r="322">
          <cell r="Q322" t="str">
            <v xml:space="preserve">   Interest in finance lease rentals  (£m)</v>
          </cell>
          <cell r="R322">
            <v>-1.899</v>
          </cell>
          <cell r="S322">
            <v>-1.6830000000000001</v>
          </cell>
          <cell r="T322">
            <v>-1.55</v>
          </cell>
          <cell r="U322">
            <v>-3.69</v>
          </cell>
          <cell r="V322">
            <v>-2.7258369999999998</v>
          </cell>
        </row>
        <row r="323">
          <cell r="Q323" t="str">
            <v xml:space="preserve">   Non equity dividends paid  (£m)</v>
          </cell>
          <cell r="R323">
            <v>-9.0999999999999998E-2</v>
          </cell>
          <cell r="S323">
            <v>-9.5000000000000001E-2</v>
          </cell>
          <cell r="T323">
            <v>-9.0999999999999998E-2</v>
          </cell>
          <cell r="U323">
            <v>-4.5999999999999999E-2</v>
          </cell>
          <cell r="V323">
            <v>0</v>
          </cell>
        </row>
        <row r="324">
          <cell r="Q324" t="str">
            <v xml:space="preserve">   Net cashflow fr. ret'ns on investments &amp; servicing of finance  (£m)</v>
          </cell>
          <cell r="R324">
            <v>-9.5350000000000001</v>
          </cell>
          <cell r="S324">
            <v>-10.449</v>
          </cell>
          <cell r="T324">
            <v>-10.294</v>
          </cell>
          <cell r="U324">
            <v>-11.045</v>
          </cell>
          <cell r="V324">
            <v>-11.727499999999999</v>
          </cell>
        </row>
        <row r="325">
          <cell r="Q325" t="str">
            <v xml:space="preserve">   TAXATION</v>
          </cell>
        </row>
        <row r="326">
          <cell r="Q326" t="str">
            <v xml:space="preserve">   Taxation (paid)/received  (£m)</v>
          </cell>
          <cell r="R326">
            <v>-13.066000000000001</v>
          </cell>
          <cell r="S326">
            <v>-6.4770000000000003</v>
          </cell>
          <cell r="T326">
            <v>-11.587</v>
          </cell>
          <cell r="U326">
            <v>-11.303000000000001</v>
          </cell>
          <cell r="V326">
            <v>-10.288076999999999</v>
          </cell>
        </row>
        <row r="327">
          <cell r="Q327" t="str">
            <v xml:space="preserve">   INVESTING ACTIVITIES</v>
          </cell>
        </row>
        <row r="328">
          <cell r="Q328" t="str">
            <v xml:space="preserve">   Gross cost of purchase of fixed assets  (£m)</v>
          </cell>
          <cell r="R328">
            <v>-50.963000000000001</v>
          </cell>
          <cell r="S328">
            <v>-44.69</v>
          </cell>
          <cell r="T328">
            <v>-36.767000000000003</v>
          </cell>
          <cell r="U328">
            <v>-29.411000000000001</v>
          </cell>
          <cell r="V328">
            <v>-39.020533999999998</v>
          </cell>
        </row>
        <row r="329">
          <cell r="Q329" t="str">
            <v xml:space="preserve">   Receipts of grants and contributions  (£m)</v>
          </cell>
          <cell r="R329">
            <v>4.5990000000000002</v>
          </cell>
          <cell r="S329">
            <v>6.4669999999999996</v>
          </cell>
          <cell r="T329">
            <v>5.6020000000000003</v>
          </cell>
          <cell r="U329">
            <v>5.8120000000000003</v>
          </cell>
          <cell r="V329">
            <v>6.7336919999999996</v>
          </cell>
        </row>
        <row r="330">
          <cell r="Q330" t="str">
            <v xml:space="preserve">   Infrastructure renewals expenditure  (£m)</v>
          </cell>
          <cell r="R330">
            <v>-13.487374000000001</v>
          </cell>
          <cell r="S330">
            <v>-13.465</v>
          </cell>
          <cell r="T330">
            <v>-14.278779999999999</v>
          </cell>
          <cell r="U330">
            <v>-11.137658999999999</v>
          </cell>
          <cell r="V330">
            <v>-14.747498</v>
          </cell>
        </row>
        <row r="331">
          <cell r="Q331" t="str">
            <v xml:space="preserve">   Disposal of fixed assets  (£m)</v>
          </cell>
          <cell r="R331">
            <v>1.3129999999999999</v>
          </cell>
          <cell r="S331">
            <v>0.371</v>
          </cell>
          <cell r="T331">
            <v>0.37</v>
          </cell>
          <cell r="U331">
            <v>1.0489999999999999</v>
          </cell>
          <cell r="V331">
            <v>1.0838810000000001</v>
          </cell>
        </row>
        <row r="332">
          <cell r="Q332" t="str">
            <v xml:space="preserve">   Net cashflow from investing activities  (£m)</v>
          </cell>
          <cell r="R332">
            <v>-58.538373999999997</v>
          </cell>
          <cell r="S332">
            <v>-51.317</v>
          </cell>
          <cell r="T332">
            <v>-45.073779999999999</v>
          </cell>
          <cell r="U332">
            <v>-33.687658999999996</v>
          </cell>
          <cell r="V332">
            <v>-45.950459000000002</v>
          </cell>
        </row>
        <row r="333">
          <cell r="Q333" t="str">
            <v xml:space="preserve">   Acquisitions and disposals  (£m)</v>
          </cell>
          <cell r="R333">
            <v>5.2939999999999996</v>
          </cell>
          <cell r="S333">
            <v>0</v>
          </cell>
          <cell r="T333">
            <v>0</v>
          </cell>
          <cell r="U333">
            <v>-43.35</v>
          </cell>
          <cell r="V333">
            <v>0</v>
          </cell>
        </row>
        <row r="334">
          <cell r="Q334" t="str">
            <v xml:space="preserve">   Equity dividends paid  (£m)</v>
          </cell>
          <cell r="R334">
            <v>-22.152000000000001</v>
          </cell>
          <cell r="S334">
            <v>-25.783000000000001</v>
          </cell>
          <cell r="T334">
            <v>-33.213999999999999</v>
          </cell>
          <cell r="U334">
            <v>-25.760999999999999</v>
          </cell>
          <cell r="V334">
            <v>-25.223065999999999</v>
          </cell>
        </row>
        <row r="335">
          <cell r="Q335" t="str">
            <v xml:space="preserve">   MANAGEMENT OF LIQUID RESOURCES</v>
          </cell>
        </row>
        <row r="336">
          <cell r="Q336" t="str">
            <v xml:space="preserve">   Net cashflow from management of liquid resources  (£m)</v>
          </cell>
          <cell r="R336">
            <v>0</v>
          </cell>
          <cell r="S336">
            <v>0</v>
          </cell>
          <cell r="T336">
            <v>0</v>
          </cell>
          <cell r="U336">
            <v>0</v>
          </cell>
          <cell r="V336">
            <v>0</v>
          </cell>
        </row>
        <row r="337">
          <cell r="Q337" t="str">
            <v xml:space="preserve">   Net cashflow before financing  (£m)</v>
          </cell>
          <cell r="R337">
            <v>-16.783373999999998</v>
          </cell>
          <cell r="S337">
            <v>0.374</v>
          </cell>
          <cell r="T337">
            <v>-0.413601</v>
          </cell>
          <cell r="U337">
            <v>-42.518659</v>
          </cell>
          <cell r="V337">
            <v>-12.188948</v>
          </cell>
        </row>
        <row r="338">
          <cell r="Q338" t="str">
            <v xml:space="preserve">   FINANCING</v>
          </cell>
        </row>
        <row r="339">
          <cell r="Q339" t="str">
            <v xml:space="preserve">   Capital in finance lease rentals  (£m)</v>
          </cell>
          <cell r="R339">
            <v>-2.488</v>
          </cell>
          <cell r="S339">
            <v>-2.3639999999999999</v>
          </cell>
          <cell r="T339">
            <v>13.776999999999999</v>
          </cell>
          <cell r="U339">
            <v>-4.6870000000000003</v>
          </cell>
          <cell r="V339">
            <v>-4.5960299999999998</v>
          </cell>
        </row>
        <row r="340">
          <cell r="Q340" t="str">
            <v xml:space="preserve">   New bank loans taken out  (£m)</v>
          </cell>
          <cell r="R340">
            <v>23</v>
          </cell>
          <cell r="S340">
            <v>16.103000000000002</v>
          </cell>
          <cell r="T340">
            <v>4.4569999999999999</v>
          </cell>
          <cell r="U340">
            <v>25.632000000000001</v>
          </cell>
          <cell r="V340">
            <v>16.650749999999999</v>
          </cell>
        </row>
        <row r="341">
          <cell r="Q341" t="str">
            <v xml:space="preserve">   Repayment of Bank Loans  (£m)</v>
          </cell>
          <cell r="R341">
            <v>-5.2939999999999996</v>
          </cell>
          <cell r="S341">
            <v>0</v>
          </cell>
          <cell r="T341">
            <v>-21.259</v>
          </cell>
          <cell r="U341">
            <v>0</v>
          </cell>
          <cell r="V341">
            <v>0</v>
          </cell>
        </row>
        <row r="342">
          <cell r="Q342" t="str">
            <v xml:space="preserve">   Proceeds from share issues  (£m)</v>
          </cell>
          <cell r="R342">
            <v>0</v>
          </cell>
          <cell r="S342">
            <v>-4</v>
          </cell>
          <cell r="T342">
            <v>0</v>
          </cell>
          <cell r="U342">
            <v>23.34</v>
          </cell>
          <cell r="V342">
            <v>0</v>
          </cell>
        </row>
        <row r="343">
          <cell r="Q343" t="str">
            <v xml:space="preserve">   Net cash inflow from financing  (£m)</v>
          </cell>
          <cell r="R343">
            <v>15.218</v>
          </cell>
          <cell r="S343">
            <v>9.7390000000000008</v>
          </cell>
          <cell r="T343">
            <v>-3.0249999999999999</v>
          </cell>
          <cell r="U343">
            <v>44.284999999999997</v>
          </cell>
          <cell r="V343">
            <v>12.05472</v>
          </cell>
        </row>
        <row r="344">
          <cell r="Q344" t="str">
            <v xml:space="preserve">   Increase/(decrease) in cash in the year  (£m)</v>
          </cell>
          <cell r="R344">
            <v>-1.565374</v>
          </cell>
          <cell r="S344">
            <v>10.113</v>
          </cell>
          <cell r="T344">
            <v>-3.4386009999999998</v>
          </cell>
          <cell r="U344">
            <v>1.7663409999999999</v>
          </cell>
          <cell r="V344">
            <v>-0.13422799999999999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 val="Dnurse"/>
      <sheetName val="ComPsy"/>
      <sheetName val="£50m pro rata to PCT 2002_03 al"/>
      <sheetName val="NAO Cost of Capital Calc"/>
      <sheetName val="Input Table (TB)"/>
      <sheetName val="Front"/>
      <sheetName val="By CC"/>
      <sheetName val="2002PCTs"/>
      <sheetName val="2. Overall Dis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_growth rates"/>
      <sheetName val="Table 2_Total NHS"/>
      <sheetName val="Table 3_revenue"/>
      <sheetName val="Table 4_capital"/>
      <sheetName val="Table 5_GDP"/>
      <sheetName val="Raw Data"/>
      <sheetName val="GMonk270411"/>
      <sheetName val="GDP Workings"/>
      <sheetName val="England Total NHS"/>
      <sheetName val="SGEE_091012"/>
      <sheetName val="PW REC_071112"/>
      <sheetName val="GDP Deflators Autumn Statement "/>
      <sheetName val="GDP from JS 0512"/>
      <sheetName val="GDP from HMT 211212"/>
      <sheetName val="Table 2_PriorPeriodAdjustment"/>
      <sheetName val="#REF"/>
    </sheetNames>
    <sheetDataSet>
      <sheetData sheetId="0"/>
      <sheetData sheetId="1"/>
      <sheetData sheetId="2">
        <row r="53">
          <cell r="C53">
            <v>104.18173450159</v>
          </cell>
        </row>
      </sheetData>
      <sheetData sheetId="3"/>
      <sheetData sheetId="4"/>
      <sheetData sheetId="5"/>
      <sheetData sheetId="6">
        <row r="52">
          <cell r="O52">
            <v>2.1335702832163905E-2</v>
          </cell>
        </row>
      </sheetData>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1"/>
      <sheetName val="Journal Summary"/>
      <sheetName val="Cascade Schedule"/>
      <sheetName val="DHF Cascade Coding"/>
      <sheetName val="CODE"/>
      <sheetName val="Journal 1"/>
      <sheetName val="Net WP"/>
      <sheetName val="#REF"/>
      <sheetName val="Front"/>
      <sheetName val="Bubble Data"/>
      <sheetName val="Bubble Chart"/>
      <sheetName val="NAO Cost of Capital Calc"/>
      <sheetName val="List"/>
    </sheetNames>
    <sheetDataSet>
      <sheetData sheetId="0"/>
      <sheetData sheetId="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lmsford "/>
      <sheetName val="Suffolk "/>
      <sheetName val="WaveneyDC"/>
      <sheetName val="Yarmouth"/>
    </sheetNames>
    <sheetDataSet>
      <sheetData sheetId="0">
        <row r="28">
          <cell r="G28">
            <v>0</v>
          </cell>
        </row>
      </sheetData>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yle Guide"/>
      <sheetName val="ToC"/>
      <sheetName val="Worksheet notes (Actuals)"/>
      <sheetName val="Worksheet notes (Bid)"/>
      <sheetName val="Worksheet notes (FD)"/>
      <sheetName val="Company dictionary"/>
      <sheetName val="F_Inps_Act.JR"/>
      <sheetName val="F_Inps_Act.JRoverrides"/>
      <sheetName val="F_Inps_Act.CA"/>
      <sheetName val="F_Inps_Act.APR1"/>
      <sheetName val="F_Inps_Act.APR2"/>
      <sheetName val="F_Inps_Act.Dummy"/>
      <sheetName val="F_Inps_Act.APR20-25"/>
      <sheetName val="F_Inps_BP09"/>
      <sheetName val="Final CIS~outturn"/>
      <sheetName val="F_Inps_BP14"/>
      <sheetName val="F_Inps_BP19"/>
      <sheetName val="F_Inps_BP19dmmy"/>
      <sheetName val="Assumptions"/>
      <sheetName val="Indices"/>
      <sheetName val="Act | Water | Cap.Base"/>
      <sheetName val="Act | Water | Cap.Enh"/>
      <sheetName val="Act | Water | Cap.Total"/>
      <sheetName val="Act | Waste | Cap.Base"/>
      <sheetName val="Act | Waste | Cap.Enh"/>
      <sheetName val="Act | Waste | Cap.Total"/>
      <sheetName val="Act | Total | Cap.Base"/>
      <sheetName val="Act | Total | Cap.Enh"/>
      <sheetName val="Act | Total | Cap.Total"/>
      <sheetName val="Bid | Water | Cap.Base"/>
      <sheetName val="Bid | Water | Cap.Enh"/>
      <sheetName val="Bid | Water | Cap.Total"/>
      <sheetName val="Bid | Waste | Cap.Base"/>
      <sheetName val="Bid | Waste | Cap.Enh"/>
      <sheetName val="Bid | Waste | Cap.Total"/>
      <sheetName val="Bid | Total | Cap.Base"/>
      <sheetName val="Bid | Total | Cap.Enh"/>
      <sheetName val="Bid | Total | Cap.Total"/>
      <sheetName val="FD | Water | Cap.Base"/>
      <sheetName val="FD | Water | Cap.Enh"/>
      <sheetName val="FD | Water | Cap.Total"/>
      <sheetName val="FD | Waste | Cap.Base"/>
      <sheetName val="FD | Waste | Cap.Enh"/>
      <sheetName val="FD | Waste | Cap.Total"/>
      <sheetName val="FD | Total | Cap.Base"/>
      <sheetName val="FD | Total | Cap.Enh"/>
      <sheetName val="FD | Total | Cap.Total"/>
      <sheetName val="QA (Ann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refreshError="1"/>
      <sheetData sheetId="11"/>
      <sheetData sheetId="12" refreshError="1"/>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Control"/>
      <sheetName val="QA Check"/>
      <sheetName val="Index"/>
      <sheetName val="High-level industry summary"/>
      <sheetName val="Custom query"/>
      <sheetName val="TCI chart source"/>
      <sheetName val="TCI (Gross)"/>
      <sheetName val="TCI (Net)"/>
      <sheetName val="BP - Master"/>
      <sheetName val="FD - Master"/>
      <sheetName val="FD - RPI"/>
      <sheetName val="Actual - Master"/>
      <sheetName val="Actual by Asset - Master"/>
      <sheetName val="BP - as set"/>
      <sheetName val="FD - as set"/>
      <sheetName val="Actuals from 1992"/>
      <sheetName val="Actuals 1989-92"/>
      <sheetName val="Actuals By Asset type"/>
      <sheetName val="Actuals 1974-89"/>
      <sheetName val="Dummy form"/>
      <sheetName val="Backup TCI chart source"/>
    </sheetNames>
    <sheetDataSet>
      <sheetData sheetId="0"/>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llustration"/>
      <sheetName val="F-Total capex"/>
      <sheetName val="F-Additions"/>
      <sheetName val="F-IRE"/>
      <sheetName val="Water analysis"/>
      <sheetName val="Sewerage analysis"/>
      <sheetName val="Summary"/>
    </sheetNames>
    <sheetDataSet>
      <sheetData sheetId="0"/>
      <sheetData sheetId="1"/>
      <sheetData sheetId="2"/>
      <sheetData sheetId="3"/>
      <sheetData sheetId="4"/>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LEAR_SHEET"/>
      <sheetName val="Flowchart"/>
      <sheetName val="F_Inputs"/>
      <sheetName val="Scheme review"/>
      <sheetName val="ANH"/>
      <sheetName val="WSH"/>
      <sheetName val="NES"/>
      <sheetName val="SVT"/>
      <sheetName val="SWT"/>
      <sheetName val="SRN"/>
      <sheetName val="TMS"/>
      <sheetName val="NWT"/>
      <sheetName val="WSX"/>
      <sheetName val="YKY"/>
      <sheetName val="AFW"/>
      <sheetName val="BRL"/>
      <sheetName val="DVW"/>
      <sheetName val="PRT"/>
      <sheetName val="SBW"/>
      <sheetName val="SEW"/>
      <sheetName val="SSC"/>
      <sheetName val="SES"/>
      <sheetName val="IND"/>
      <sheetName val="Output report"/>
      <sheetName val="Output report-CSA"/>
      <sheetName val="F_Outputs"/>
      <sheetName val="FD document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32944-AD3F-4D67-8206-2D8003BBE4F8}">
  <dimension ref="A1:AF198"/>
  <sheetViews>
    <sheetView tabSelected="1" zoomScaleNormal="100" workbookViewId="0">
      <selection sqref="A1:XFD1048576"/>
    </sheetView>
  </sheetViews>
  <sheetFormatPr defaultColWidth="8.7265625" defaultRowHeight="14.5" x14ac:dyDescent="0.35"/>
  <cols>
    <col min="1" max="1" width="16.36328125" style="2" bestFit="1" customWidth="1"/>
    <col min="2" max="2" width="64.26953125" style="2" bestFit="1" customWidth="1"/>
    <col min="3" max="3" width="22.54296875" style="2" bestFit="1" customWidth="1"/>
    <col min="4" max="7" width="7.453125" style="2" bestFit="1" customWidth="1"/>
    <col min="8" max="8" width="16" style="2" customWidth="1"/>
    <col min="9" max="9" width="10.54296875" style="2" bestFit="1" customWidth="1"/>
    <col min="10" max="11" width="8.81640625" style="2" bestFit="1" customWidth="1"/>
    <col min="12" max="12" width="7.453125" style="2" bestFit="1" customWidth="1"/>
    <col min="13" max="19" width="8.81640625" style="2" bestFit="1" customWidth="1"/>
    <col min="20" max="20" width="10.81640625" style="2" bestFit="1" customWidth="1"/>
    <col min="21" max="21" width="11.81640625" style="2" bestFit="1" customWidth="1"/>
    <col min="22" max="22" width="8.81640625" style="2" bestFit="1" customWidth="1"/>
    <col min="23" max="23" width="7.453125" style="2" bestFit="1" customWidth="1"/>
    <col min="24" max="24" width="8.7265625" style="2" bestFit="1" customWidth="1"/>
    <col min="25" max="25" width="54.36328125" style="2" bestFit="1" customWidth="1"/>
    <col min="26" max="26" width="27.81640625" style="2" customWidth="1"/>
    <col min="27" max="27" width="21.1796875" style="2" customWidth="1"/>
    <col min="28" max="28" width="20.453125" style="2" bestFit="1" customWidth="1"/>
    <col min="29" max="30" width="14.7265625" style="2" bestFit="1" customWidth="1"/>
    <col min="31" max="31" width="9.453125" style="2" bestFit="1" customWidth="1"/>
    <col min="32" max="32" width="10.7265625" style="2" customWidth="1"/>
    <col min="33" max="33" width="13.26953125" style="2" customWidth="1"/>
    <col min="34" max="16384" width="8.7265625" style="2"/>
  </cols>
  <sheetData>
    <row r="1" spans="2:32" x14ac:dyDescent="0.35">
      <c r="D1" s="29" t="s">
        <v>0</v>
      </c>
      <c r="E1" s="29" t="s">
        <v>1</v>
      </c>
      <c r="F1" s="29" t="s">
        <v>2</v>
      </c>
      <c r="G1" s="29" t="s">
        <v>3</v>
      </c>
      <c r="H1" s="29" t="s">
        <v>4</v>
      </c>
      <c r="I1" s="29" t="s">
        <v>5</v>
      </c>
      <c r="J1" s="29" t="s">
        <v>6</v>
      </c>
      <c r="K1" s="29" t="s">
        <v>7</v>
      </c>
      <c r="L1" s="29" t="s">
        <v>8</v>
      </c>
      <c r="M1" s="29" t="s">
        <v>9</v>
      </c>
      <c r="N1" s="29" t="s">
        <v>10</v>
      </c>
      <c r="O1" s="29" t="s">
        <v>11</v>
      </c>
      <c r="P1" s="29" t="s">
        <v>12</v>
      </c>
      <c r="Q1" s="29" t="s">
        <v>13</v>
      </c>
      <c r="R1" s="29" t="s">
        <v>14</v>
      </c>
      <c r="S1" s="29" t="s">
        <v>15</v>
      </c>
      <c r="T1" s="29" t="s">
        <v>16</v>
      </c>
      <c r="U1" s="29" t="s">
        <v>17</v>
      </c>
      <c r="V1" s="29" t="s">
        <v>18</v>
      </c>
      <c r="W1" s="29" t="s">
        <v>19</v>
      </c>
      <c r="Y1" s="47" t="s">
        <v>20</v>
      </c>
      <c r="AE1" s="26"/>
    </row>
    <row r="2" spans="2:32" x14ac:dyDescent="0.35">
      <c r="B2" s="2" t="s">
        <v>22</v>
      </c>
      <c r="D2" s="6">
        <v>177.51666666666665</v>
      </c>
      <c r="E2" s="6">
        <v>182.47499999999999</v>
      </c>
      <c r="F2" s="6">
        <v>188.15</v>
      </c>
      <c r="G2" s="6">
        <v>193.10833333333332</v>
      </c>
      <c r="H2" s="6">
        <v>200.31666666666669</v>
      </c>
      <c r="I2" s="6">
        <v>208.5916666666667</v>
      </c>
      <c r="J2" s="6">
        <v>214.78333333333339</v>
      </c>
      <c r="K2" s="6">
        <v>215.76666666666662</v>
      </c>
      <c r="L2" s="6">
        <v>226.47499999999999</v>
      </c>
      <c r="M2" s="6">
        <v>237.3416666666667</v>
      </c>
      <c r="N2" s="6">
        <v>244.67499999999998</v>
      </c>
      <c r="O2" s="6">
        <v>251.73333333333335</v>
      </c>
      <c r="P2" s="6">
        <v>256.66666666666669</v>
      </c>
      <c r="Q2" s="6">
        <v>259.43333333333334</v>
      </c>
      <c r="R2" s="6">
        <v>264.99166666666673</v>
      </c>
      <c r="S2" s="6">
        <v>274.90833333333336</v>
      </c>
      <c r="T2" s="6">
        <v>283.30833333333334</v>
      </c>
      <c r="U2" s="6">
        <v>290.64166666666665</v>
      </c>
      <c r="V2" s="6">
        <v>294.16666666666669</v>
      </c>
      <c r="W2" s="6"/>
      <c r="Y2" s="2" t="s">
        <v>79</v>
      </c>
    </row>
    <row r="3" spans="2:32" x14ac:dyDescent="0.35">
      <c r="B3" s="2" t="s">
        <v>217</v>
      </c>
      <c r="V3" s="6">
        <v>108.92500000000001</v>
      </c>
      <c r="W3" s="6">
        <v>113.25</v>
      </c>
      <c r="Y3" s="2" t="s">
        <v>76</v>
      </c>
    </row>
    <row r="4" spans="2:32" x14ac:dyDescent="0.35">
      <c r="T4" s="59"/>
      <c r="U4" s="59"/>
    </row>
    <row r="5" spans="2:32" x14ac:dyDescent="0.35">
      <c r="B5" s="2" t="s">
        <v>26</v>
      </c>
      <c r="C5" s="25" t="s">
        <v>65</v>
      </c>
      <c r="D5" s="12">
        <f>($V$2/D2)*$V$5</f>
        <v>1.7229194236045899</v>
      </c>
      <c r="E5" s="12">
        <f t="shared" ref="D5:T5" si="0">($V$2/E2)*$V$5</f>
        <v>1.6761030991288748</v>
      </c>
      <c r="F5" s="12">
        <f t="shared" si="0"/>
        <v>1.6255483019587638</v>
      </c>
      <c r="G5" s="12">
        <f t="shared" si="0"/>
        <v>1.5838100186262019</v>
      </c>
      <c r="H5" s="12">
        <f t="shared" si="0"/>
        <v>1.5268171046520078</v>
      </c>
      <c r="I5" s="12">
        <f t="shared" si="0"/>
        <v>1.4662470361401847</v>
      </c>
      <c r="J5" s="12">
        <f t="shared" si="0"/>
        <v>1.4239787988525241</v>
      </c>
      <c r="K5" s="12">
        <f t="shared" si="0"/>
        <v>1.4174891689180047</v>
      </c>
      <c r="L5" s="12">
        <f t="shared" si="0"/>
        <v>1.3504665548671659</v>
      </c>
      <c r="M5" s="12">
        <f t="shared" si="0"/>
        <v>1.2886355662239726</v>
      </c>
      <c r="N5" s="12">
        <f t="shared" si="0"/>
        <v>1.2500129274079552</v>
      </c>
      <c r="O5" s="12">
        <f t="shared" si="0"/>
        <v>1.214963902331335</v>
      </c>
      <c r="P5" s="12">
        <f t="shared" si="0"/>
        <v>1.191611349403408</v>
      </c>
      <c r="Q5" s="12">
        <f t="shared" si="0"/>
        <v>1.1789036862914355</v>
      </c>
      <c r="R5" s="12">
        <f t="shared" si="0"/>
        <v>1.1541755892205718</v>
      </c>
      <c r="S5" s="12">
        <f t="shared" si="0"/>
        <v>1.1125414399231552</v>
      </c>
      <c r="T5" s="12">
        <f t="shared" si="0"/>
        <v>1.0795549478373081</v>
      </c>
      <c r="U5" s="18">
        <f>($V$2/U2)*$V$5</f>
        <v>1.0523161270070525</v>
      </c>
      <c r="V5" s="12">
        <f>$W$3/V3</f>
        <v>1.0397062198760614</v>
      </c>
      <c r="W5" s="12">
        <f>$W$3/W3</f>
        <v>1</v>
      </c>
    </row>
    <row r="6" spans="2:32" x14ac:dyDescent="0.35">
      <c r="C6" s="25"/>
      <c r="D6" s="12"/>
      <c r="E6" s="12"/>
      <c r="F6" s="12"/>
      <c r="G6" s="12"/>
      <c r="H6" s="12"/>
      <c r="I6" s="12"/>
      <c r="J6" s="12"/>
      <c r="K6" s="12"/>
      <c r="L6" s="12"/>
      <c r="M6" s="12"/>
      <c r="N6" s="12"/>
      <c r="O6" s="12"/>
      <c r="P6" s="12"/>
      <c r="Q6" s="12"/>
      <c r="R6" s="12"/>
      <c r="S6" s="12"/>
      <c r="T6" s="12"/>
      <c r="U6" s="12"/>
      <c r="V6" s="12"/>
      <c r="W6" s="12"/>
    </row>
    <row r="7" spans="2:32" x14ac:dyDescent="0.35">
      <c r="B7" s="12"/>
      <c r="AE7" s="20"/>
    </row>
    <row r="8" spans="2:32" x14ac:dyDescent="0.35">
      <c r="AE8" s="27"/>
      <c r="AF8" s="12"/>
    </row>
    <row r="9" spans="2:32" ht="61" customHeight="1" x14ac:dyDescent="0.35">
      <c r="B9" s="53" t="s">
        <v>66</v>
      </c>
      <c r="C9" s="54" t="s">
        <v>37</v>
      </c>
      <c r="E9" s="128"/>
      <c r="F9" s="132"/>
      <c r="G9" s="46"/>
      <c r="H9" s="53" t="s">
        <v>66</v>
      </c>
      <c r="I9" s="170" t="s">
        <v>37</v>
      </c>
      <c r="K9" s="47"/>
      <c r="R9" s="12"/>
      <c r="S9" s="12"/>
      <c r="T9" s="12"/>
      <c r="U9" s="12"/>
      <c r="AD9" s="12"/>
      <c r="AE9" s="28"/>
      <c r="AF9" s="12"/>
    </row>
    <row r="10" spans="2:32" x14ac:dyDescent="0.35">
      <c r="B10" s="48" t="s">
        <v>40</v>
      </c>
      <c r="C10" s="48">
        <f>$D$33</f>
        <v>48.731134407310606</v>
      </c>
      <c r="D10" s="6"/>
      <c r="E10" s="6"/>
      <c r="F10" s="6"/>
      <c r="G10" s="6"/>
      <c r="H10" s="48" t="s">
        <v>67</v>
      </c>
      <c r="I10" s="48">
        <v>80.925857999960272</v>
      </c>
      <c r="K10" s="6"/>
      <c r="R10" s="12"/>
      <c r="S10" s="12"/>
      <c r="T10" s="12"/>
      <c r="U10" s="12"/>
      <c r="Z10"/>
      <c r="AA10"/>
      <c r="AD10" s="12"/>
      <c r="AE10" s="28"/>
      <c r="AF10" s="12"/>
    </row>
    <row r="11" spans="2:32" x14ac:dyDescent="0.35">
      <c r="B11" s="48" t="s">
        <v>43</v>
      </c>
      <c r="C11" s="48">
        <f>$D$44</f>
        <v>65.255678210604927</v>
      </c>
      <c r="D11" s="6"/>
      <c r="E11" s="6"/>
      <c r="F11" s="6"/>
      <c r="G11" s="6"/>
      <c r="H11" s="48" t="s">
        <v>42</v>
      </c>
      <c r="I11" s="48">
        <v>77.007091987974277</v>
      </c>
      <c r="K11" s="5"/>
      <c r="R11" s="12"/>
      <c r="S11" s="12"/>
      <c r="T11" s="12"/>
      <c r="U11" s="12"/>
      <c r="Z11"/>
      <c r="AA11"/>
      <c r="AD11" s="12"/>
      <c r="AE11" s="28"/>
      <c r="AF11" s="12"/>
    </row>
    <row r="12" spans="2:32" x14ac:dyDescent="0.35">
      <c r="B12" s="48" t="s">
        <v>29</v>
      </c>
      <c r="C12" s="48">
        <f>$D$55</f>
        <v>48.958597598213238</v>
      </c>
      <c r="D12" s="6"/>
      <c r="E12" s="6"/>
      <c r="F12" s="6"/>
      <c r="G12" s="6"/>
      <c r="H12" s="48" t="s">
        <v>36</v>
      </c>
      <c r="I12" s="48">
        <v>75.449183905625318</v>
      </c>
      <c r="K12" s="5"/>
      <c r="R12" s="12"/>
      <c r="S12" s="12"/>
      <c r="T12" s="12"/>
      <c r="U12" s="12"/>
      <c r="Z12"/>
      <c r="AA12" s="127"/>
      <c r="AD12" s="12"/>
      <c r="AE12" s="28"/>
      <c r="AF12" s="12"/>
    </row>
    <row r="13" spans="2:32" x14ac:dyDescent="0.35">
      <c r="B13" s="48" t="s">
        <v>31</v>
      </c>
      <c r="C13" s="48">
        <f>$D$66</f>
        <v>43.515419248926023</v>
      </c>
      <c r="D13" s="6"/>
      <c r="E13" s="6"/>
      <c r="F13" s="6"/>
      <c r="G13" s="6"/>
      <c r="H13" s="48" t="s">
        <v>49</v>
      </c>
      <c r="I13" s="48">
        <v>72.318364090986051</v>
      </c>
      <c r="K13" s="5"/>
      <c r="R13" s="12"/>
      <c r="S13" s="12"/>
      <c r="T13" s="12"/>
      <c r="U13" s="12"/>
      <c r="Z13"/>
      <c r="AA13"/>
      <c r="AD13" s="12"/>
      <c r="AE13" s="28"/>
    </row>
    <row r="14" spans="2:32" x14ac:dyDescent="0.35">
      <c r="B14" s="48" t="s">
        <v>49</v>
      </c>
      <c r="C14" s="48">
        <f>$D$77</f>
        <v>72.318364090986051</v>
      </c>
      <c r="D14" s="6"/>
      <c r="E14" s="6"/>
      <c r="F14" s="6"/>
      <c r="G14" s="6"/>
      <c r="H14" s="48" t="s">
        <v>43</v>
      </c>
      <c r="I14" s="48">
        <v>65.255678210604913</v>
      </c>
      <c r="K14" s="6"/>
      <c r="R14" s="12"/>
      <c r="S14" s="12"/>
      <c r="T14" s="12"/>
      <c r="U14" s="12"/>
      <c r="Z14"/>
      <c r="AA14"/>
      <c r="AD14" s="12"/>
      <c r="AF14" s="12"/>
    </row>
    <row r="15" spans="2:32" x14ac:dyDescent="0.35">
      <c r="B15" s="48" t="s">
        <v>36</v>
      </c>
      <c r="C15" s="48">
        <f>$D$88</f>
        <v>75.449183905625318</v>
      </c>
      <c r="D15" s="6"/>
      <c r="E15" s="6"/>
      <c r="F15" s="6"/>
      <c r="G15" s="6"/>
      <c r="H15" s="48" t="s">
        <v>45</v>
      </c>
      <c r="I15" s="48">
        <v>58.446877847045513</v>
      </c>
      <c r="J15" s="6"/>
      <c r="R15" s="12"/>
      <c r="S15" s="12"/>
      <c r="T15" s="12"/>
      <c r="U15" s="12"/>
      <c r="Z15"/>
      <c r="AA15"/>
      <c r="AD15" s="12"/>
      <c r="AE15" s="20"/>
      <c r="AF15" s="12"/>
    </row>
    <row r="16" spans="2:32" x14ac:dyDescent="0.35">
      <c r="B16" s="48" t="s">
        <v>224</v>
      </c>
      <c r="C16" s="48">
        <f>$D$99</f>
        <v>41.505723540753927</v>
      </c>
      <c r="D16" s="6"/>
      <c r="E16" s="6"/>
      <c r="F16" s="6"/>
      <c r="G16" s="6"/>
      <c r="H16" s="48" t="s">
        <v>47</v>
      </c>
      <c r="I16" s="48">
        <v>56.564106750554366</v>
      </c>
      <c r="J16" s="6"/>
      <c r="R16" s="12"/>
      <c r="S16" s="12"/>
      <c r="T16" s="12"/>
      <c r="U16" s="12"/>
      <c r="Z16"/>
      <c r="AA16"/>
      <c r="AD16" s="12"/>
      <c r="AE16" s="20"/>
      <c r="AF16" s="12"/>
    </row>
    <row r="17" spans="1:32" x14ac:dyDescent="0.35">
      <c r="B17" s="48" t="s">
        <v>42</v>
      </c>
      <c r="C17" s="48">
        <f>$D$110</f>
        <v>77.007091987974277</v>
      </c>
      <c r="D17" s="6"/>
      <c r="E17" s="6"/>
      <c r="F17" s="6"/>
      <c r="G17" s="6"/>
      <c r="H17" s="48" t="s">
        <v>56</v>
      </c>
      <c r="I17" s="48">
        <v>54.589061006579627</v>
      </c>
      <c r="J17" s="6"/>
      <c r="R17" s="12"/>
      <c r="S17" s="12"/>
      <c r="T17" s="12"/>
      <c r="U17" s="12"/>
      <c r="Z17"/>
      <c r="AA17"/>
      <c r="AD17" s="12"/>
      <c r="AE17" s="20"/>
      <c r="AF17" s="12"/>
    </row>
    <row r="18" spans="1:32" x14ac:dyDescent="0.35">
      <c r="B18" s="48" t="s">
        <v>45</v>
      </c>
      <c r="C18" s="48">
        <f>$D$121</f>
        <v>58.446877847045528</v>
      </c>
      <c r="D18" s="6"/>
      <c r="E18" s="6"/>
      <c r="F18" s="6"/>
      <c r="G18" s="6"/>
      <c r="H18" s="48" t="s">
        <v>29</v>
      </c>
      <c r="I18" s="48">
        <v>48.958597598213231</v>
      </c>
      <c r="J18" s="6"/>
      <c r="R18" s="12"/>
      <c r="S18" s="12"/>
      <c r="T18" s="12"/>
      <c r="U18" s="12"/>
      <c r="Z18"/>
      <c r="AA18"/>
      <c r="AD18" s="12"/>
      <c r="AE18" s="20"/>
      <c r="AF18" s="12"/>
    </row>
    <row r="19" spans="1:32" x14ac:dyDescent="0.35">
      <c r="B19" s="48" t="s">
        <v>47</v>
      </c>
      <c r="C19" s="48">
        <f>$D$132</f>
        <v>56.564106750554366</v>
      </c>
      <c r="D19" s="6"/>
      <c r="E19" s="6"/>
      <c r="F19" s="6"/>
      <c r="G19" s="6"/>
      <c r="H19" s="48" t="s">
        <v>40</v>
      </c>
      <c r="I19" s="48">
        <v>48.731134407310591</v>
      </c>
      <c r="J19" s="6"/>
      <c r="R19" s="12"/>
      <c r="S19" s="12"/>
      <c r="T19" s="12"/>
      <c r="U19" s="12"/>
      <c r="Z19"/>
      <c r="AA19"/>
      <c r="AD19" s="12"/>
      <c r="AE19" s="20"/>
      <c r="AF19" s="12"/>
    </row>
    <row r="20" spans="1:32" x14ac:dyDescent="0.35">
      <c r="B20" s="48" t="s">
        <v>56</v>
      </c>
      <c r="C20" s="48">
        <f>D143</f>
        <v>54.589061006579627</v>
      </c>
      <c r="D20" s="6"/>
      <c r="E20" s="6"/>
      <c r="F20" s="6"/>
      <c r="G20" s="6"/>
      <c r="H20" s="48" t="s">
        <v>31</v>
      </c>
      <c r="I20" s="48">
        <v>43.515419248926023</v>
      </c>
      <c r="J20" s="6"/>
      <c r="R20" s="12"/>
      <c r="S20" s="12"/>
      <c r="T20" s="12"/>
      <c r="U20" s="12"/>
      <c r="Z20"/>
      <c r="AA20"/>
      <c r="AD20" s="12"/>
      <c r="AE20" s="20"/>
      <c r="AF20" s="12"/>
    </row>
    <row r="21" spans="1:32" x14ac:dyDescent="0.35">
      <c r="B21" s="48" t="s">
        <v>67</v>
      </c>
      <c r="C21" s="48">
        <f>D157</f>
        <v>80.925857999960272</v>
      </c>
      <c r="D21" s="6"/>
      <c r="E21" s="6"/>
      <c r="F21" s="6"/>
      <c r="G21" s="6"/>
      <c r="H21" s="48" t="s">
        <v>39</v>
      </c>
      <c r="I21" s="48">
        <v>41.505723540753927</v>
      </c>
      <c r="J21" s="6"/>
      <c r="R21" s="12"/>
      <c r="S21" s="12"/>
      <c r="T21" s="12"/>
      <c r="U21" s="12"/>
      <c r="Z21"/>
      <c r="AA21"/>
      <c r="AF21" s="12"/>
    </row>
    <row r="22" spans="1:32" x14ac:dyDescent="0.35">
      <c r="D22" s="12"/>
      <c r="E22" s="12"/>
      <c r="F22" s="12"/>
      <c r="G22" s="12"/>
      <c r="H22" s="12"/>
      <c r="L22" s="12"/>
      <c r="M22" s="12"/>
      <c r="N22" s="12"/>
      <c r="O22" s="12"/>
      <c r="P22" s="12"/>
      <c r="Q22" s="12"/>
      <c r="R22" s="12"/>
      <c r="S22" s="12"/>
      <c r="T22" s="12"/>
      <c r="U22" s="12"/>
      <c r="Z22"/>
      <c r="AA22"/>
      <c r="AE22" s="12"/>
      <c r="AF22" s="12"/>
    </row>
    <row r="23" spans="1:32" x14ac:dyDescent="0.35">
      <c r="C23" s="25"/>
      <c r="D23" s="12"/>
      <c r="E23" s="12"/>
      <c r="F23" s="12"/>
      <c r="G23" s="12"/>
      <c r="H23" s="12"/>
      <c r="I23" s="12"/>
      <c r="J23" s="12"/>
      <c r="K23" s="12"/>
      <c r="L23" s="12"/>
      <c r="M23" s="12"/>
      <c r="N23" s="12"/>
      <c r="O23" s="12"/>
      <c r="P23" s="12"/>
      <c r="Q23" s="12"/>
      <c r="R23" s="12"/>
      <c r="S23" s="12"/>
      <c r="T23" s="12"/>
      <c r="U23" s="12"/>
      <c r="V23" s="12"/>
      <c r="W23" s="12"/>
      <c r="Z23"/>
      <c r="AA23"/>
      <c r="AE23" s="28"/>
    </row>
    <row r="24" spans="1:32" x14ac:dyDescent="0.35">
      <c r="A24" s="49"/>
      <c r="B24" s="49"/>
      <c r="C24" s="50"/>
      <c r="D24" s="49"/>
      <c r="E24" s="49"/>
      <c r="F24" s="49"/>
      <c r="G24" s="49"/>
      <c r="H24" s="49"/>
      <c r="I24" s="49"/>
      <c r="J24" s="49"/>
      <c r="K24" s="49"/>
      <c r="L24" s="49"/>
      <c r="M24" s="49"/>
      <c r="N24" s="49"/>
      <c r="O24" s="49"/>
      <c r="P24" s="49"/>
      <c r="Q24" s="49"/>
      <c r="R24" s="49"/>
      <c r="S24" s="49"/>
      <c r="T24" s="49"/>
      <c r="U24" s="49"/>
      <c r="V24" s="49"/>
      <c r="W24" s="49"/>
      <c r="Z24"/>
      <c r="AA24"/>
      <c r="AE24" s="28"/>
    </row>
    <row r="25" spans="1:32" x14ac:dyDescent="0.35">
      <c r="A25" s="32" t="s">
        <v>40</v>
      </c>
      <c r="C25" s="25"/>
      <c r="D25" s="29" t="s">
        <v>0</v>
      </c>
      <c r="E25" s="29" t="s">
        <v>1</v>
      </c>
      <c r="F25" s="29" t="s">
        <v>2</v>
      </c>
      <c r="G25" s="29" t="s">
        <v>3</v>
      </c>
      <c r="H25" s="29" t="s">
        <v>4</v>
      </c>
      <c r="I25" s="29" t="s">
        <v>5</v>
      </c>
      <c r="J25" s="29" t="s">
        <v>6</v>
      </c>
      <c r="K25" s="29" t="s">
        <v>7</v>
      </c>
      <c r="L25" s="29" t="s">
        <v>8</v>
      </c>
      <c r="M25" s="29" t="s">
        <v>9</v>
      </c>
      <c r="N25" s="29" t="s">
        <v>10</v>
      </c>
      <c r="O25" s="29" t="s">
        <v>11</v>
      </c>
      <c r="P25" s="29" t="s">
        <v>12</v>
      </c>
      <c r="Q25" s="29" t="s">
        <v>13</v>
      </c>
      <c r="R25" s="29" t="s">
        <v>14</v>
      </c>
      <c r="S25" s="29" t="s">
        <v>15</v>
      </c>
      <c r="T25" s="29" t="s">
        <v>16</v>
      </c>
      <c r="U25" s="29" t="s">
        <v>17</v>
      </c>
      <c r="V25" s="29" t="s">
        <v>18</v>
      </c>
      <c r="W25" s="29" t="s">
        <v>19</v>
      </c>
      <c r="Y25" s="29"/>
      <c r="Z25"/>
      <c r="AA25"/>
      <c r="AE25" s="28"/>
    </row>
    <row r="26" spans="1:32" x14ac:dyDescent="0.35">
      <c r="B26" s="2" t="s">
        <v>57</v>
      </c>
      <c r="C26" s="25" t="s">
        <v>58</v>
      </c>
      <c r="D26" s="6">
        <f>'WW CAPEX'!C5</f>
        <v>168.41</v>
      </c>
      <c r="E26" s="6">
        <f>'WW CAPEX'!D5</f>
        <v>191.26</v>
      </c>
      <c r="F26" s="6">
        <f>'WW CAPEX'!E5</f>
        <v>194.964</v>
      </c>
      <c r="G26" s="6">
        <f>'WW CAPEX'!F5</f>
        <v>164.50399999999999</v>
      </c>
      <c r="H26" s="6">
        <f>'WW CAPEX'!G5</f>
        <v>248.87700000000001</v>
      </c>
      <c r="I26" s="6">
        <f>'WW CAPEX'!H5</f>
        <v>228.38</v>
      </c>
      <c r="J26" s="6">
        <f>'WW CAPEX'!I5</f>
        <v>213.52600000000001</v>
      </c>
      <c r="K26" s="6">
        <f>'WW CAPEX'!J5</f>
        <v>178.08099999999999</v>
      </c>
      <c r="L26" s="6">
        <f>'WW CAPEX'!K5</f>
        <v>157.27699999999999</v>
      </c>
      <c r="M26" s="6">
        <f>'WW CAPEX'!L5</f>
        <v>214.09136937940201</v>
      </c>
      <c r="N26" s="6">
        <f>'WW CAPEX'!M5</f>
        <v>272.50438061069201</v>
      </c>
      <c r="O26" s="6">
        <f>'WW CAPEX'!N5</f>
        <v>235.65786939326799</v>
      </c>
      <c r="P26" s="6">
        <f>'WW CAPEX'!O5</f>
        <v>236.826104149088</v>
      </c>
      <c r="Q26" s="6">
        <f>'WW CAPEX'!P5</f>
        <v>145.26273241162701</v>
      </c>
      <c r="R26" s="6">
        <f>'WW CAPEX'!Q5</f>
        <v>206.84403841737699</v>
      </c>
      <c r="S26" s="6">
        <f>'WW CAPEX'!R5</f>
        <v>268.10313669703498</v>
      </c>
      <c r="T26" s="6">
        <f>'WW CAPEX'!S5</f>
        <v>243.79129192654099</v>
      </c>
      <c r="U26" s="6">
        <f>'WW CAPEX'!T5</f>
        <v>236.34100000000001</v>
      </c>
      <c r="V26" s="6">
        <f>'WW CAPEX'!U5</f>
        <v>230.637</v>
      </c>
      <c r="W26" s="6">
        <f>'WW CAPEX'!V5</f>
        <v>293.88600000000002</v>
      </c>
      <c r="Z26"/>
      <c r="AA26"/>
    </row>
    <row r="27" spans="1:32" x14ac:dyDescent="0.35">
      <c r="C27" s="25"/>
      <c r="D27" s="6"/>
      <c r="E27" s="6"/>
      <c r="F27" s="6"/>
      <c r="G27" s="6"/>
      <c r="H27" s="6"/>
      <c r="I27" s="6"/>
      <c r="J27" s="6"/>
      <c r="K27" s="6"/>
      <c r="L27" s="6"/>
      <c r="M27" s="6"/>
      <c r="N27" s="6"/>
      <c r="O27" s="6"/>
      <c r="P27" s="6"/>
      <c r="Q27" s="6"/>
      <c r="R27" s="6"/>
      <c r="S27" s="6"/>
      <c r="T27" s="6"/>
      <c r="U27" s="6"/>
      <c r="V27" s="6"/>
      <c r="W27" s="6"/>
      <c r="Z27"/>
      <c r="AA27"/>
    </row>
    <row r="28" spans="1:32" x14ac:dyDescent="0.35">
      <c r="B28" s="2" t="s">
        <v>57</v>
      </c>
      <c r="C28" s="25" t="s">
        <v>59</v>
      </c>
      <c r="D28" s="6">
        <f t="shared" ref="D28:I28" si="1">D26*D$5</f>
        <v>290.15686012924897</v>
      </c>
      <c r="E28" s="6">
        <f t="shared" si="1"/>
        <v>320.57147873938857</v>
      </c>
      <c r="F28" s="6">
        <f t="shared" si="1"/>
        <v>316.92339914308843</v>
      </c>
      <c r="G28" s="6">
        <f t="shared" si="1"/>
        <v>260.54308330408469</v>
      </c>
      <c r="H28" s="6">
        <f t="shared" si="1"/>
        <v>379.98966055447778</v>
      </c>
      <c r="I28" s="6">
        <f t="shared" si="1"/>
        <v>334.86149811369535</v>
      </c>
      <c r="J28" s="6">
        <f>J26*J$5</f>
        <v>304.0564970037841</v>
      </c>
      <c r="K28" s="6">
        <f t="shared" ref="K28:O28" si="2">K26*K$5</f>
        <v>252.42788869008717</v>
      </c>
      <c r="L28" s="6">
        <f t="shared" si="2"/>
        <v>212.39732834984324</v>
      </c>
      <c r="M28" s="6">
        <f t="shared" si="2"/>
        <v>275.88575300389135</v>
      </c>
      <c r="N28" s="6">
        <f t="shared" si="2"/>
        <v>340.63399853866275</v>
      </c>
      <c r="O28" s="6">
        <f t="shared" si="2"/>
        <v>286.31580461313297</v>
      </c>
      <c r="P28" s="6">
        <f t="shared" ref="P28:V28" si="3">P26*P$5</f>
        <v>282.20467353904678</v>
      </c>
      <c r="Q28" s="6">
        <f t="shared" si="3"/>
        <v>171.25077072083346</v>
      </c>
      <c r="R28" s="6">
        <f t="shared" si="3"/>
        <v>238.7343399171387</v>
      </c>
      <c r="S28" s="6">
        <f t="shared" si="3"/>
        <v>298.27584974883382</v>
      </c>
      <c r="T28" s="6">
        <f t="shared" si="3"/>
        <v>263.18609543894689</v>
      </c>
      <c r="U28" s="6">
        <f t="shared" si="3"/>
        <v>248.7054457729738</v>
      </c>
      <c r="V28" s="6">
        <f t="shared" si="3"/>
        <v>239.79472343355516</v>
      </c>
      <c r="W28" s="6">
        <f>W26*W$5</f>
        <v>293.88600000000002</v>
      </c>
      <c r="Z28"/>
      <c r="AA28"/>
    </row>
    <row r="29" spans="1:32" x14ac:dyDescent="0.35">
      <c r="C29" s="25"/>
      <c r="D29" s="6"/>
      <c r="E29" s="6"/>
      <c r="F29" s="6"/>
      <c r="G29" s="6"/>
      <c r="H29" s="6"/>
      <c r="I29" s="6"/>
      <c r="J29" s="6"/>
      <c r="K29" s="6"/>
      <c r="L29" s="6"/>
      <c r="M29" s="6"/>
      <c r="N29" s="6"/>
      <c r="O29" s="6"/>
      <c r="P29" s="6"/>
      <c r="Q29" s="6"/>
      <c r="R29" s="6"/>
      <c r="S29" s="6"/>
      <c r="T29" s="6"/>
      <c r="U29" s="6"/>
      <c r="V29" s="6"/>
      <c r="W29" s="6"/>
      <c r="AC29" s="30"/>
      <c r="AD29" s="30"/>
    </row>
    <row r="30" spans="1:32" x14ac:dyDescent="0.35">
      <c r="B30" s="2" t="s">
        <v>68</v>
      </c>
      <c r="C30" s="42" t="s">
        <v>69</v>
      </c>
      <c r="D30" s="6">
        <f>'WW Population'!C5</f>
        <v>5381.3</v>
      </c>
      <c r="E30" s="6">
        <f>'WW Population'!D5</f>
        <v>5413.87</v>
      </c>
      <c r="F30" s="6">
        <f>'WW Population'!E5</f>
        <v>5605.2</v>
      </c>
      <c r="G30" s="6">
        <f>'WW Population'!F5</f>
        <v>5468.4</v>
      </c>
      <c r="H30" s="6">
        <f>'WW Population'!G5</f>
        <v>5492.6</v>
      </c>
      <c r="I30" s="6">
        <f>'WW Population'!H5</f>
        <v>5484.4</v>
      </c>
      <c r="J30" s="6">
        <f>'WW Population'!I5</f>
        <v>5541.4</v>
      </c>
      <c r="K30" s="6">
        <f>'WW Population'!J5</f>
        <v>5569.63754386443</v>
      </c>
      <c r="L30" s="6">
        <f>'WW Population'!K5</f>
        <v>5707.6</v>
      </c>
      <c r="M30" s="6">
        <f>'WW Population'!L5</f>
        <v>5672.607</v>
      </c>
      <c r="N30" s="6">
        <f>'WW Population'!M5</f>
        <v>5701.3819999999996</v>
      </c>
      <c r="O30" s="6">
        <f>'WW Population'!N5</f>
        <v>5912.99</v>
      </c>
      <c r="P30" s="6">
        <f>'WW Population'!O5</f>
        <v>5934.1350000000002</v>
      </c>
      <c r="Q30" s="6">
        <f>'WW Population'!P5</f>
        <v>5927.8890000000001</v>
      </c>
      <c r="R30" s="6">
        <f>'WW Population'!Q5</f>
        <v>5973.6620000000003</v>
      </c>
      <c r="S30" s="6">
        <f>'WW Population'!R5</f>
        <v>6007.84</v>
      </c>
      <c r="T30" s="6">
        <f>'WW Population'!S5</f>
        <v>6148.2030000000004</v>
      </c>
      <c r="U30" s="6">
        <f>'WW Population'!T5</f>
        <v>6204.1559999999999</v>
      </c>
      <c r="V30" s="6">
        <f>'WW Population'!U5</f>
        <v>6316.1629999999996</v>
      </c>
      <c r="W30" s="6">
        <f>'WW Population'!V5</f>
        <v>6397.0330000000004</v>
      </c>
    </row>
    <row r="31" spans="1:32" x14ac:dyDescent="0.35">
      <c r="C31" s="25"/>
      <c r="D31" s="6"/>
      <c r="E31" s="6"/>
      <c r="F31" s="6"/>
      <c r="G31" s="6"/>
      <c r="H31" s="6"/>
      <c r="I31" s="6"/>
      <c r="J31" s="6"/>
      <c r="K31" s="6"/>
      <c r="L31" s="6"/>
      <c r="M31" s="6"/>
      <c r="N31" s="6"/>
      <c r="O31" s="6"/>
      <c r="P31" s="6"/>
      <c r="Q31" s="6"/>
      <c r="R31" s="6"/>
      <c r="S31" s="6"/>
      <c r="T31" s="6"/>
      <c r="U31" s="6"/>
      <c r="V31" s="6"/>
      <c r="W31" s="6"/>
    </row>
    <row r="32" spans="1:32" x14ac:dyDescent="0.35">
      <c r="B32" s="2" t="s">
        <v>70</v>
      </c>
      <c r="C32" s="25" t="s">
        <v>71</v>
      </c>
      <c r="D32" s="6">
        <f t="shared" ref="D32:V32" si="4">D28*1000/D30</f>
        <v>53.919473013816173</v>
      </c>
      <c r="E32" s="6">
        <f t="shared" si="4"/>
        <v>59.212998971048172</v>
      </c>
      <c r="F32" s="6">
        <f t="shared" si="4"/>
        <v>56.540961811012707</v>
      </c>
      <c r="G32" s="6">
        <f t="shared" si="4"/>
        <v>47.645213097813752</v>
      </c>
      <c r="H32" s="6">
        <f t="shared" si="4"/>
        <v>69.18211057686301</v>
      </c>
      <c r="I32" s="6">
        <f t="shared" si="4"/>
        <v>61.057088854513779</v>
      </c>
      <c r="J32" s="6">
        <f t="shared" si="4"/>
        <v>54.86997816504568</v>
      </c>
      <c r="K32" s="6">
        <f t="shared" si="4"/>
        <v>45.322139313744806</v>
      </c>
      <c r="L32" s="6">
        <f t="shared" si="4"/>
        <v>37.213071755176124</v>
      </c>
      <c r="M32" s="6">
        <f t="shared" si="4"/>
        <v>48.634737608984956</v>
      </c>
      <c r="N32" s="6">
        <f t="shared" si="4"/>
        <v>59.745864869019961</v>
      </c>
      <c r="O32" s="6">
        <f t="shared" si="4"/>
        <v>48.421493121607341</v>
      </c>
      <c r="P32" s="6">
        <f t="shared" si="4"/>
        <v>47.556160002940068</v>
      </c>
      <c r="Q32" s="6">
        <f t="shared" si="4"/>
        <v>28.888997537037795</v>
      </c>
      <c r="R32" s="6">
        <f t="shared" si="4"/>
        <v>39.964487431183528</v>
      </c>
      <c r="S32" s="6">
        <f t="shared" si="4"/>
        <v>49.647768540579278</v>
      </c>
      <c r="T32" s="6">
        <f t="shared" si="4"/>
        <v>42.80699505838485</v>
      </c>
      <c r="U32" s="6">
        <f t="shared" si="4"/>
        <v>40.086910415046589</v>
      </c>
      <c r="V32" s="6">
        <f t="shared" si="4"/>
        <v>37.965252548668424</v>
      </c>
      <c r="W32" s="6">
        <f t="shared" ref="W32" si="5">W28*1000/W30</f>
        <v>45.940985453725183</v>
      </c>
      <c r="Y32" s="6"/>
    </row>
    <row r="33" spans="1:25" x14ac:dyDescent="0.35">
      <c r="B33" s="2" t="s">
        <v>72</v>
      </c>
      <c r="C33" s="25" t="s">
        <v>71</v>
      </c>
      <c r="D33" s="6">
        <f>AVERAGE(D32:W32)</f>
        <v>48.731134407310606</v>
      </c>
      <c r="E33" s="6"/>
      <c r="F33" s="6"/>
      <c r="G33" s="6"/>
      <c r="H33" s="6"/>
      <c r="I33" s="6"/>
      <c r="J33" s="6"/>
      <c r="K33" s="6"/>
      <c r="L33" s="6"/>
      <c r="M33" s="6"/>
      <c r="N33" s="6"/>
      <c r="O33" s="6"/>
      <c r="P33" s="6"/>
      <c r="Q33" s="6"/>
      <c r="R33" s="6"/>
      <c r="S33" s="6"/>
      <c r="T33" s="6"/>
      <c r="U33" s="6"/>
      <c r="V33" s="6"/>
      <c r="W33" s="6"/>
      <c r="Y33" s="6"/>
    </row>
    <row r="34" spans="1:25" x14ac:dyDescent="0.35">
      <c r="C34" s="25"/>
      <c r="D34" s="6"/>
      <c r="E34" s="6"/>
      <c r="F34" s="6"/>
      <c r="G34" s="6"/>
      <c r="H34" s="6"/>
      <c r="I34" s="6"/>
      <c r="J34" s="6"/>
      <c r="K34" s="6"/>
      <c r="L34" s="6"/>
      <c r="M34" s="6"/>
      <c r="N34" s="6"/>
      <c r="O34" s="6"/>
      <c r="P34" s="6"/>
      <c r="Q34" s="6"/>
      <c r="R34" s="6"/>
      <c r="S34" s="6"/>
      <c r="T34" s="6"/>
      <c r="U34" s="6"/>
      <c r="V34" s="6"/>
      <c r="W34" s="6"/>
    </row>
    <row r="35" spans="1:25" x14ac:dyDescent="0.35">
      <c r="A35" s="49"/>
      <c r="B35" s="49"/>
      <c r="C35" s="49"/>
      <c r="D35" s="51"/>
      <c r="E35" s="51"/>
      <c r="F35" s="51"/>
      <c r="G35" s="51"/>
      <c r="H35" s="51"/>
      <c r="I35" s="51"/>
      <c r="J35" s="51"/>
      <c r="K35" s="51"/>
      <c r="L35" s="51"/>
      <c r="M35" s="51"/>
      <c r="N35" s="51"/>
      <c r="O35" s="51"/>
      <c r="P35" s="51"/>
      <c r="Q35" s="51"/>
      <c r="R35" s="51"/>
      <c r="S35" s="51"/>
      <c r="T35" s="51"/>
      <c r="U35" s="51"/>
      <c r="V35" s="51"/>
      <c r="W35" s="51"/>
    </row>
    <row r="36" spans="1:25" x14ac:dyDescent="0.35">
      <c r="A36" s="32" t="s">
        <v>43</v>
      </c>
      <c r="D36" s="29" t="s">
        <v>0</v>
      </c>
      <c r="E36" s="29" t="s">
        <v>1</v>
      </c>
      <c r="F36" s="29" t="s">
        <v>2</v>
      </c>
      <c r="G36" s="29" t="s">
        <v>3</v>
      </c>
      <c r="H36" s="29" t="s">
        <v>4</v>
      </c>
      <c r="I36" s="29" t="s">
        <v>5</v>
      </c>
      <c r="J36" s="29" t="s">
        <v>6</v>
      </c>
      <c r="K36" s="29" t="s">
        <v>7</v>
      </c>
      <c r="L36" s="29" t="s">
        <v>8</v>
      </c>
      <c r="M36" s="29" t="s">
        <v>9</v>
      </c>
      <c r="N36" s="29" t="s">
        <v>10</v>
      </c>
      <c r="O36" s="29" t="s">
        <v>11</v>
      </c>
      <c r="P36" s="29" t="s">
        <v>12</v>
      </c>
      <c r="Q36" s="29" t="s">
        <v>13</v>
      </c>
      <c r="R36" s="29" t="s">
        <v>14</v>
      </c>
      <c r="S36" s="29" t="s">
        <v>15</v>
      </c>
      <c r="T36" s="29" t="s">
        <v>16</v>
      </c>
      <c r="U36" s="29" t="s">
        <v>17</v>
      </c>
      <c r="V36" s="29" t="s">
        <v>18</v>
      </c>
      <c r="W36" s="29" t="s">
        <v>19</v>
      </c>
    </row>
    <row r="37" spans="1:25" x14ac:dyDescent="0.35">
      <c r="B37" s="2" t="s">
        <v>57</v>
      </c>
      <c r="C37" s="25" t="s">
        <v>58</v>
      </c>
      <c r="D37" s="6">
        <f>'WW CAPEX'!C6</f>
        <v>160.05600000000001</v>
      </c>
      <c r="E37" s="6">
        <f>'WW CAPEX'!D6</f>
        <v>148.23099999999999</v>
      </c>
      <c r="F37" s="6">
        <f>'WW CAPEX'!E6</f>
        <v>153.86000000000001</v>
      </c>
      <c r="G37" s="6">
        <f>'WW CAPEX'!F6</f>
        <v>127.90300000000001</v>
      </c>
      <c r="H37" s="6">
        <f>'WW CAPEX'!G6</f>
        <v>129.73599999999999</v>
      </c>
      <c r="I37" s="6">
        <f>'WW CAPEX'!H6</f>
        <v>158.08599999999998</v>
      </c>
      <c r="J37" s="6">
        <f>'WW CAPEX'!I6</f>
        <v>172.10900000000001</v>
      </c>
      <c r="K37" s="6">
        <f>'WW CAPEX'!J6</f>
        <v>192.54899999999998</v>
      </c>
      <c r="L37" s="6">
        <f>'WW CAPEX'!K6</f>
        <v>113.82399999999998</v>
      </c>
      <c r="M37" s="6">
        <f>'WW CAPEX'!L6</f>
        <v>91.931999999999903</v>
      </c>
      <c r="N37" s="6">
        <f>'WW CAPEX'!M6</f>
        <v>138.26</v>
      </c>
      <c r="O37" s="6">
        <f>'WW CAPEX'!N6</f>
        <v>134.68</v>
      </c>
      <c r="P37" s="6">
        <f>'WW CAPEX'!O6</f>
        <v>140.82399999999899</v>
      </c>
      <c r="Q37" s="6">
        <f>'WW CAPEX'!P6</f>
        <v>110.481999999999</v>
      </c>
      <c r="R37" s="6">
        <f>'WW CAPEX'!Q6</f>
        <v>148.54300000000001</v>
      </c>
      <c r="S37" s="6">
        <f>'WW CAPEX'!R6</f>
        <v>155.23599999999999</v>
      </c>
      <c r="T37" s="6">
        <f>'WW CAPEX'!S6</f>
        <v>219.143</v>
      </c>
      <c r="U37" s="6">
        <f>'WW CAPEX'!T6</f>
        <v>229.762</v>
      </c>
      <c r="V37" s="6">
        <f>'WW CAPEX'!U6</f>
        <v>148.06200000000001</v>
      </c>
      <c r="W37" s="6">
        <f>'WW CAPEX'!V6</f>
        <v>138.55799999999999</v>
      </c>
    </row>
    <row r="38" spans="1:25" x14ac:dyDescent="0.35">
      <c r="C38" s="25"/>
      <c r="D38" s="6"/>
      <c r="E38" s="6"/>
      <c r="F38" s="6"/>
      <c r="G38" s="6"/>
      <c r="H38" s="6"/>
      <c r="I38" s="6"/>
      <c r="J38" s="6"/>
      <c r="K38" s="6"/>
      <c r="L38" s="6"/>
      <c r="M38" s="6"/>
      <c r="N38" s="6"/>
      <c r="O38" s="6"/>
      <c r="P38" s="6"/>
      <c r="Q38" s="6"/>
      <c r="R38" s="6"/>
      <c r="S38" s="6"/>
      <c r="T38" s="6"/>
      <c r="U38" s="6"/>
      <c r="V38" s="6"/>
      <c r="W38" s="6"/>
    </row>
    <row r="39" spans="1:25" x14ac:dyDescent="0.35">
      <c r="B39" s="2" t="s">
        <v>57</v>
      </c>
      <c r="C39" s="25" t="s">
        <v>59</v>
      </c>
      <c r="D39" s="6">
        <f t="shared" ref="D39:V39" si="6">D37*D$5</f>
        <v>275.76359126445629</v>
      </c>
      <c r="E39" s="6">
        <f t="shared" si="6"/>
        <v>248.45043848697222</v>
      </c>
      <c r="F39" s="6">
        <f t="shared" si="6"/>
        <v>250.1068617393754</v>
      </c>
      <c r="G39" s="6">
        <f t="shared" si="6"/>
        <v>202.57405281234711</v>
      </c>
      <c r="H39" s="6">
        <f t="shared" si="6"/>
        <v>198.08314388913288</v>
      </c>
      <c r="I39" s="6">
        <f t="shared" si="6"/>
        <v>231.7931289552572</v>
      </c>
      <c r="J39" s="6">
        <f t="shared" si="6"/>
        <v>245.07956709170909</v>
      </c>
      <c r="K39" s="6">
        <f t="shared" si="6"/>
        <v>272.93612198599283</v>
      </c>
      <c r="L39" s="6">
        <f t="shared" si="6"/>
        <v>153.71550514120028</v>
      </c>
      <c r="M39" s="6">
        <f t="shared" si="6"/>
        <v>118.46684487410212</v>
      </c>
      <c r="N39" s="6">
        <f t="shared" si="6"/>
        <v>172.82678734342389</v>
      </c>
      <c r="O39" s="6">
        <f t="shared" si="6"/>
        <v>163.63133836598422</v>
      </c>
      <c r="P39" s="6">
        <f t="shared" si="6"/>
        <v>167.80747666838431</v>
      </c>
      <c r="Q39" s="6">
        <f t="shared" si="6"/>
        <v>130.2476370688492</v>
      </c>
      <c r="R39" s="6">
        <f t="shared" si="6"/>
        <v>171.44470454959142</v>
      </c>
      <c r="S39" s="6">
        <f t="shared" si="6"/>
        <v>172.70648296791092</v>
      </c>
      <c r="T39" s="6">
        <f t="shared" si="6"/>
        <v>236.5769099339112</v>
      </c>
      <c r="U39" s="6">
        <f t="shared" si="6"/>
        <v>241.78225797339439</v>
      </c>
      <c r="V39" s="6">
        <f t="shared" si="6"/>
        <v>153.94098232728942</v>
      </c>
      <c r="W39" s="6">
        <f>W37*W$5</f>
        <v>138.55799999999999</v>
      </c>
    </row>
    <row r="40" spans="1:25" x14ac:dyDescent="0.35">
      <c r="C40" s="25"/>
      <c r="D40" s="6"/>
      <c r="E40" s="6"/>
      <c r="F40" s="6"/>
      <c r="G40" s="6"/>
      <c r="H40" s="6"/>
      <c r="I40" s="6"/>
      <c r="J40" s="6"/>
      <c r="K40" s="6"/>
      <c r="L40" s="6"/>
      <c r="M40" s="6"/>
      <c r="N40" s="6"/>
      <c r="O40" s="6"/>
      <c r="P40" s="6"/>
      <c r="Q40" s="6"/>
      <c r="R40" s="6"/>
      <c r="S40" s="6"/>
      <c r="T40" s="6"/>
      <c r="U40" s="6"/>
      <c r="V40" s="6"/>
      <c r="W40" s="6"/>
    </row>
    <row r="41" spans="1:25" x14ac:dyDescent="0.35">
      <c r="B41" s="2" t="s">
        <v>68</v>
      </c>
      <c r="C41" s="42" t="s">
        <v>69</v>
      </c>
      <c r="D41" s="6">
        <f>'WW Population'!C6</f>
        <v>2973.8</v>
      </c>
      <c r="E41" s="6">
        <f>'WW Population'!D6</f>
        <v>2989.7</v>
      </c>
      <c r="F41" s="6">
        <f>'WW Population'!E6</f>
        <v>2976.5</v>
      </c>
      <c r="G41" s="6">
        <f>'WW Population'!F6</f>
        <v>2966.1</v>
      </c>
      <c r="H41" s="6">
        <f>'WW Population'!G6</f>
        <v>2970.4</v>
      </c>
      <c r="I41" s="6">
        <f>'WW Population'!H6</f>
        <v>2977.7999999999997</v>
      </c>
      <c r="J41" s="6">
        <f>'WW Population'!I6</f>
        <v>2983.9</v>
      </c>
      <c r="K41" s="6">
        <f>'WW Population'!J6</f>
        <v>2996</v>
      </c>
      <c r="L41" s="6">
        <f>'WW Population'!K6</f>
        <v>3002.8</v>
      </c>
      <c r="M41" s="6">
        <f>'WW Population'!L6</f>
        <v>3011.2379999999998</v>
      </c>
      <c r="N41" s="6">
        <f>'WW Population'!M6</f>
        <v>3051.0030000000002</v>
      </c>
      <c r="O41" s="6">
        <f>'WW Population'!N6</f>
        <v>3039.8580000000002</v>
      </c>
      <c r="P41" s="6">
        <f>'WW Population'!O6</f>
        <v>3058.89</v>
      </c>
      <c r="Q41" s="6">
        <f>'WW Population'!P6</f>
        <v>3083.4650000000001</v>
      </c>
      <c r="R41" s="6">
        <f>'WW Population'!Q6</f>
        <v>3083.797</v>
      </c>
      <c r="S41" s="6">
        <f>'WW Population'!R6</f>
        <v>3099.0439999999999</v>
      </c>
      <c r="T41" s="6">
        <f>'WW Population'!S6</f>
        <v>3074.5189999999998</v>
      </c>
      <c r="U41" s="6">
        <f>'WW Population'!T6</f>
        <v>3080.77</v>
      </c>
      <c r="V41" s="6">
        <f>'WW Population'!U6</f>
        <v>3093.998</v>
      </c>
      <c r="W41" s="6">
        <f>'WW Population'!V6</f>
        <v>3107.9070000000002</v>
      </c>
    </row>
    <row r="42" spans="1:25" x14ac:dyDescent="0.35">
      <c r="C42" s="25"/>
      <c r="D42" s="6"/>
      <c r="E42" s="6"/>
      <c r="F42" s="6"/>
      <c r="G42" s="6"/>
      <c r="H42" s="6"/>
      <c r="I42" s="6"/>
      <c r="J42" s="6"/>
      <c r="K42" s="6"/>
      <c r="L42" s="6"/>
      <c r="M42" s="6"/>
      <c r="N42" s="6"/>
      <c r="O42" s="6"/>
      <c r="P42" s="6"/>
      <c r="Q42" s="6"/>
      <c r="R42" s="6"/>
      <c r="S42" s="6"/>
      <c r="T42" s="6"/>
      <c r="U42" s="6"/>
      <c r="V42" s="6"/>
      <c r="W42" s="6"/>
    </row>
    <row r="43" spans="1:25" x14ac:dyDescent="0.35">
      <c r="B43" s="2" t="s">
        <v>73</v>
      </c>
      <c r="C43" s="25" t="s">
        <v>71</v>
      </c>
      <c r="D43" s="6">
        <f>D39*1000/D41</f>
        <v>92.731048242805926</v>
      </c>
      <c r="E43" s="6">
        <f>E39*1000/E41</f>
        <v>83.102130142479922</v>
      </c>
      <c r="F43" s="6">
        <f>F39*1000/F41</f>
        <v>84.02716671909134</v>
      </c>
      <c r="G43" s="6">
        <f t="shared" ref="G43:U43" si="7">G39*1000/G41</f>
        <v>68.296433974696441</v>
      </c>
      <c r="H43" s="6">
        <f t="shared" si="7"/>
        <v>66.685680005767864</v>
      </c>
      <c r="I43" s="6">
        <f t="shared" si="7"/>
        <v>77.840395243218893</v>
      </c>
      <c r="J43" s="6">
        <f t="shared" si="7"/>
        <v>82.13397469476493</v>
      </c>
      <c r="K43" s="6">
        <f t="shared" si="7"/>
        <v>91.100174227634454</v>
      </c>
      <c r="L43" s="6">
        <f t="shared" si="7"/>
        <v>51.190723704942151</v>
      </c>
      <c r="M43" s="6">
        <f t="shared" si="7"/>
        <v>39.341574752345096</v>
      </c>
      <c r="N43" s="6">
        <f t="shared" si="7"/>
        <v>56.645892299490981</v>
      </c>
      <c r="O43" s="6">
        <f t="shared" si="7"/>
        <v>53.828612509526494</v>
      </c>
      <c r="P43" s="6">
        <f t="shared" si="7"/>
        <v>54.858944476062987</v>
      </c>
      <c r="Q43" s="6">
        <f t="shared" si="7"/>
        <v>42.240673096289143</v>
      </c>
      <c r="R43" s="6">
        <f t="shared" si="7"/>
        <v>55.595327626815717</v>
      </c>
      <c r="S43" s="6">
        <f t="shared" si="7"/>
        <v>55.728954789900023</v>
      </c>
      <c r="T43" s="6">
        <f t="shared" si="7"/>
        <v>76.94761682523712</v>
      </c>
      <c r="U43" s="6">
        <f t="shared" si="7"/>
        <v>78.481112830037418</v>
      </c>
      <c r="V43" s="6">
        <f>V39*1000/V41</f>
        <v>49.754712940114835</v>
      </c>
      <c r="W43" s="6">
        <f>W39*1000/W41</f>
        <v>44.582415110876866</v>
      </c>
      <c r="Y43" s="6"/>
    </row>
    <row r="44" spans="1:25" x14ac:dyDescent="0.35">
      <c r="B44" s="2" t="s">
        <v>72</v>
      </c>
      <c r="C44" s="25" t="s">
        <v>71</v>
      </c>
      <c r="D44" s="6">
        <f>AVERAGE(D43:W43)</f>
        <v>65.255678210604927</v>
      </c>
      <c r="E44" s="6"/>
      <c r="F44" s="6"/>
      <c r="G44" s="6"/>
      <c r="H44" s="6"/>
      <c r="I44" s="6"/>
      <c r="J44" s="6"/>
      <c r="K44" s="6"/>
      <c r="L44" s="6"/>
      <c r="M44" s="6"/>
      <c r="N44" s="6"/>
      <c r="O44" s="6"/>
      <c r="P44" s="6"/>
      <c r="Q44" s="6"/>
      <c r="R44" s="6"/>
      <c r="S44" s="6"/>
      <c r="T44" s="6"/>
      <c r="U44" s="6"/>
      <c r="V44" s="6"/>
      <c r="W44" s="6"/>
      <c r="Y44" s="6"/>
    </row>
    <row r="45" spans="1:25" x14ac:dyDescent="0.35">
      <c r="D45" s="6"/>
      <c r="E45" s="6"/>
      <c r="F45" s="6"/>
      <c r="G45" s="6"/>
      <c r="H45" s="6"/>
      <c r="I45" s="6"/>
      <c r="J45" s="6"/>
      <c r="K45" s="6"/>
      <c r="L45" s="6"/>
      <c r="M45" s="6"/>
      <c r="N45" s="6"/>
      <c r="O45" s="6"/>
      <c r="P45" s="6"/>
      <c r="Q45" s="6"/>
      <c r="R45" s="6"/>
      <c r="S45" s="6"/>
      <c r="T45" s="6"/>
      <c r="U45" s="6"/>
      <c r="V45" s="6"/>
      <c r="W45" s="6"/>
    </row>
    <row r="46" spans="1:25" x14ac:dyDescent="0.35">
      <c r="A46" s="49"/>
      <c r="B46" s="49"/>
      <c r="C46" s="49"/>
      <c r="D46" s="51"/>
      <c r="E46" s="51"/>
      <c r="F46" s="51"/>
      <c r="G46" s="51"/>
      <c r="H46" s="51"/>
      <c r="I46" s="51"/>
      <c r="J46" s="51"/>
      <c r="K46" s="51"/>
      <c r="L46" s="51"/>
      <c r="M46" s="51"/>
      <c r="N46" s="51"/>
      <c r="O46" s="51"/>
      <c r="P46" s="51"/>
      <c r="Q46" s="51"/>
      <c r="R46" s="51"/>
      <c r="S46" s="51"/>
      <c r="T46" s="49"/>
      <c r="U46" s="49"/>
      <c r="V46" s="49"/>
      <c r="W46" s="49"/>
    </row>
    <row r="47" spans="1:25" x14ac:dyDescent="0.35">
      <c r="A47" s="32" t="s">
        <v>29</v>
      </c>
      <c r="D47" s="52" t="s">
        <v>0</v>
      </c>
      <c r="E47" s="52" t="s">
        <v>1</v>
      </c>
      <c r="F47" s="52" t="s">
        <v>2</v>
      </c>
      <c r="G47" s="52" t="s">
        <v>3</v>
      </c>
      <c r="H47" s="52" t="s">
        <v>4</v>
      </c>
      <c r="I47" s="52" t="s">
        <v>5</v>
      </c>
      <c r="J47" s="52" t="s">
        <v>6</v>
      </c>
      <c r="K47" s="52" t="s">
        <v>7</v>
      </c>
      <c r="L47" s="52" t="s">
        <v>8</v>
      </c>
      <c r="M47" s="52" t="s">
        <v>9</v>
      </c>
      <c r="N47" s="52" t="s">
        <v>10</v>
      </c>
      <c r="O47" s="52" t="s">
        <v>11</v>
      </c>
      <c r="P47" s="52" t="s">
        <v>12</v>
      </c>
      <c r="Q47" s="52" t="s">
        <v>13</v>
      </c>
      <c r="R47" s="52" t="s">
        <v>14</v>
      </c>
      <c r="S47" s="52" t="s">
        <v>15</v>
      </c>
      <c r="T47" s="29" t="s">
        <v>16</v>
      </c>
      <c r="U47" s="29" t="s">
        <v>17</v>
      </c>
      <c r="V47" s="29" t="s">
        <v>18</v>
      </c>
      <c r="W47" s="29" t="s">
        <v>19</v>
      </c>
    </row>
    <row r="48" spans="1:25" x14ac:dyDescent="0.35">
      <c r="B48" s="2" t="s">
        <v>61</v>
      </c>
      <c r="C48" s="25" t="s">
        <v>58</v>
      </c>
      <c r="D48" s="6">
        <f>'WW CAPEX'!C7</f>
        <v>71.349999999999994</v>
      </c>
      <c r="E48" s="6">
        <f>'WW CAPEX'!D7</f>
        <v>80.491</v>
      </c>
      <c r="F48" s="6">
        <f>'WW CAPEX'!E7</f>
        <v>107.80200000000001</v>
      </c>
      <c r="G48" s="6">
        <f>'WW CAPEX'!F7</f>
        <v>99.635999999999996</v>
      </c>
      <c r="H48" s="6">
        <f>'WW CAPEX'!G7</f>
        <v>91.516000000000005</v>
      </c>
      <c r="I48" s="6">
        <f>'WW CAPEX'!H7</f>
        <v>103.06</v>
      </c>
      <c r="J48" s="6">
        <f>'WW CAPEX'!I7</f>
        <v>130.65600000000001</v>
      </c>
      <c r="K48" s="6">
        <f>'WW CAPEX'!J7</f>
        <v>106.011</v>
      </c>
      <c r="L48" s="6">
        <f>'WW CAPEX'!K7</f>
        <v>95.411999999999992</v>
      </c>
      <c r="M48" s="6">
        <f>'WW CAPEX'!L7</f>
        <v>95.010999999999996</v>
      </c>
      <c r="N48" s="6">
        <f>'WW CAPEX'!M7</f>
        <v>97.536000000000001</v>
      </c>
      <c r="O48" s="6">
        <f>'WW CAPEX'!N7</f>
        <v>107.91</v>
      </c>
      <c r="P48" s="6">
        <f>'WW CAPEX'!O7</f>
        <v>140.95699999999999</v>
      </c>
      <c r="Q48" s="6">
        <f>'WW CAPEX'!P7</f>
        <v>88.108000000000004</v>
      </c>
      <c r="R48" s="6">
        <f>'WW CAPEX'!Q7</f>
        <v>75.207999999999998</v>
      </c>
      <c r="S48" s="6">
        <f>'WW CAPEX'!R7</f>
        <v>86.399000000000001</v>
      </c>
      <c r="T48" s="6">
        <f>'WW CAPEX'!S7</f>
        <v>88.016000000000005</v>
      </c>
      <c r="U48" s="6">
        <f>'WW CAPEX'!T7</f>
        <v>89.9</v>
      </c>
      <c r="V48" s="6">
        <f>'WW CAPEX'!U7</f>
        <v>88.5</v>
      </c>
      <c r="W48" s="6">
        <f>'WW CAPEX'!V7</f>
        <v>96.02</v>
      </c>
    </row>
    <row r="49" spans="1:25" x14ac:dyDescent="0.35">
      <c r="C49" s="25"/>
      <c r="D49" s="6"/>
      <c r="E49" s="6"/>
      <c r="F49" s="6"/>
      <c r="G49" s="6"/>
      <c r="H49" s="6"/>
      <c r="I49" s="6"/>
      <c r="J49" s="6"/>
      <c r="K49" s="6"/>
      <c r="L49" s="6"/>
      <c r="M49" s="6"/>
      <c r="N49" s="6"/>
      <c r="O49" s="6"/>
      <c r="P49" s="6"/>
      <c r="Q49" s="6"/>
      <c r="R49" s="6"/>
      <c r="S49" s="6"/>
      <c r="T49" s="6"/>
      <c r="U49" s="6"/>
      <c r="V49" s="6"/>
      <c r="W49" s="6"/>
    </row>
    <row r="50" spans="1:25" x14ac:dyDescent="0.35">
      <c r="B50" s="2" t="s">
        <v>61</v>
      </c>
      <c r="C50" s="25" t="s">
        <v>59</v>
      </c>
      <c r="D50" s="6">
        <f t="shared" ref="D50:V50" si="8">D48*D$5</f>
        <v>122.93030087418748</v>
      </c>
      <c r="E50" s="6">
        <f t="shared" si="8"/>
        <v>134.91121455198225</v>
      </c>
      <c r="F50" s="6">
        <f t="shared" si="8"/>
        <v>175.23735804775868</v>
      </c>
      <c r="G50" s="6">
        <f t="shared" si="8"/>
        <v>157.80449501584025</v>
      </c>
      <c r="H50" s="6">
        <f t="shared" si="8"/>
        <v>139.72819414933315</v>
      </c>
      <c r="I50" s="6">
        <f t="shared" si="8"/>
        <v>151.11141954460743</v>
      </c>
      <c r="J50" s="6">
        <f t="shared" si="8"/>
        <v>186.05137394287539</v>
      </c>
      <c r="K50" s="6">
        <f t="shared" si="8"/>
        <v>150.26944428616659</v>
      </c>
      <c r="L50" s="6">
        <f t="shared" si="8"/>
        <v>128.85071493298602</v>
      </c>
      <c r="M50" s="6">
        <f t="shared" si="8"/>
        <v>122.43455378250586</v>
      </c>
      <c r="N50" s="6">
        <f t="shared" si="8"/>
        <v>121.92126088766233</v>
      </c>
      <c r="O50" s="6">
        <f t="shared" si="8"/>
        <v>131.10675470057436</v>
      </c>
      <c r="P50" s="6">
        <f t="shared" si="8"/>
        <v>167.96596097785616</v>
      </c>
      <c r="Q50" s="6">
        <f t="shared" si="8"/>
        <v>103.8708459917658</v>
      </c>
      <c r="R50" s="6">
        <f t="shared" si="8"/>
        <v>86.80323771410076</v>
      </c>
      <c r="S50" s="6">
        <f t="shared" si="8"/>
        <v>96.12246786792069</v>
      </c>
      <c r="T50" s="6">
        <f t="shared" si="8"/>
        <v>95.018108288848509</v>
      </c>
      <c r="U50" s="6">
        <f t="shared" si="8"/>
        <v>94.603219817934018</v>
      </c>
      <c r="V50" s="6">
        <f t="shared" si="8"/>
        <v>92.014000459031436</v>
      </c>
      <c r="W50" s="6">
        <f>W48*W$5</f>
        <v>96.02</v>
      </c>
    </row>
    <row r="51" spans="1:25" x14ac:dyDescent="0.35">
      <c r="C51" s="25"/>
      <c r="D51" s="6"/>
      <c r="E51" s="6"/>
      <c r="F51" s="6"/>
      <c r="G51" s="6"/>
      <c r="H51" s="6"/>
      <c r="I51" s="6"/>
      <c r="J51" s="6"/>
      <c r="K51" s="6"/>
      <c r="L51" s="6"/>
      <c r="M51" s="6"/>
      <c r="N51" s="6"/>
      <c r="O51" s="6"/>
      <c r="P51" s="6"/>
      <c r="Q51" s="6"/>
      <c r="R51" s="6"/>
      <c r="S51" s="6"/>
      <c r="T51" s="6"/>
      <c r="U51" s="6"/>
      <c r="V51" s="6"/>
      <c r="W51" s="6"/>
    </row>
    <row r="52" spans="1:25" x14ac:dyDescent="0.35">
      <c r="B52" s="2" t="s">
        <v>68</v>
      </c>
      <c r="C52" s="42" t="s">
        <v>69</v>
      </c>
      <c r="D52" s="6">
        <f>'WW Population'!C7</f>
        <v>2465.9212499999999</v>
      </c>
      <c r="E52" s="6">
        <f>'WW Population'!D7</f>
        <v>2521.1</v>
      </c>
      <c r="F52" s="6">
        <f>'WW Population'!E7</f>
        <v>2552.9</v>
      </c>
      <c r="G52" s="6">
        <f>'WW Population'!F7</f>
        <v>2550.1</v>
      </c>
      <c r="H52" s="6">
        <f>'WW Population'!G7</f>
        <v>2547.4</v>
      </c>
      <c r="I52" s="6">
        <f>'WW Population'!H7</f>
        <v>2612.2999999999997</v>
      </c>
      <c r="J52" s="6">
        <f>'WW Population'!I7</f>
        <v>2594.1</v>
      </c>
      <c r="K52" s="6">
        <f>'WW Population'!J7</f>
        <v>2600.4</v>
      </c>
      <c r="L52" s="6">
        <f>'WW Population'!K7</f>
        <v>2642.9</v>
      </c>
      <c r="M52" s="6">
        <f>'WW Population'!L7</f>
        <v>2652.2620000000002</v>
      </c>
      <c r="N52" s="6">
        <f>'WW Population'!M7</f>
        <v>2641.4459999999999</v>
      </c>
      <c r="O52" s="6">
        <f>'WW Population'!N7</f>
        <v>2648.8589999999999</v>
      </c>
      <c r="P52" s="6">
        <f>'WW Population'!O7</f>
        <v>2656.85</v>
      </c>
      <c r="Q52" s="6">
        <f>'WW Population'!P7</f>
        <v>2669.1909999999998</v>
      </c>
      <c r="R52" s="6">
        <f>'WW Population'!Q7</f>
        <v>2678.1289999999999</v>
      </c>
      <c r="S52" s="6">
        <f>'WW Population'!R7</f>
        <v>2616.9490000000001</v>
      </c>
      <c r="T52" s="6">
        <f>'WW Population'!S7</f>
        <v>2631.7570000000001</v>
      </c>
      <c r="U52" s="6">
        <f>'WW Population'!T7</f>
        <v>2647.2530000000002</v>
      </c>
      <c r="V52" s="6">
        <f>'WW Population'!U7</f>
        <v>2673.3249999999998</v>
      </c>
      <c r="W52" s="6">
        <f>'WW Population'!V7</f>
        <v>2745.627</v>
      </c>
    </row>
    <row r="53" spans="1:25" x14ac:dyDescent="0.35">
      <c r="C53" s="25"/>
    </row>
    <row r="54" spans="1:25" x14ac:dyDescent="0.35">
      <c r="B54" s="2" t="s">
        <v>73</v>
      </c>
      <c r="C54" s="25" t="s">
        <v>71</v>
      </c>
      <c r="D54" s="6">
        <f t="shared" ref="D54:I54" si="9">D50*1000/D52</f>
        <v>49.851673436119455</v>
      </c>
      <c r="E54" s="6">
        <f t="shared" si="9"/>
        <v>53.512837472524801</v>
      </c>
      <c r="F54" s="6">
        <f t="shared" si="9"/>
        <v>68.642468583868805</v>
      </c>
      <c r="G54" s="6">
        <f t="shared" si="9"/>
        <v>61.881688959586</v>
      </c>
      <c r="H54" s="6">
        <f t="shared" si="9"/>
        <v>54.851297067336553</v>
      </c>
      <c r="I54" s="6">
        <f t="shared" si="9"/>
        <v>57.846120102824116</v>
      </c>
      <c r="J54" s="6">
        <f t="shared" ref="J54:V54" si="10">J50*1000/J52</f>
        <v>71.720972184139157</v>
      </c>
      <c r="K54" s="6">
        <f t="shared" si="10"/>
        <v>57.787049794711045</v>
      </c>
      <c r="L54" s="6">
        <f t="shared" si="10"/>
        <v>48.753533971389771</v>
      </c>
      <c r="M54" s="6">
        <f t="shared" si="10"/>
        <v>46.162314953238351</v>
      </c>
      <c r="N54" s="6">
        <f t="shared" si="10"/>
        <v>46.157014335202135</v>
      </c>
      <c r="O54" s="6">
        <f t="shared" si="10"/>
        <v>49.495558163184356</v>
      </c>
      <c r="P54" s="6">
        <f>P50*1000/P52</f>
        <v>63.219963858650722</v>
      </c>
      <c r="Q54" s="6">
        <f>Q50*1000/Q52</f>
        <v>38.914729591013085</v>
      </c>
      <c r="R54" s="6">
        <f>R50*1000/R52</f>
        <v>32.411895660776892</v>
      </c>
      <c r="S54" s="6">
        <f>S50*1000/S52</f>
        <v>36.730737919585245</v>
      </c>
      <c r="T54" s="6">
        <f t="shared" si="10"/>
        <v>36.104438323465466</v>
      </c>
      <c r="U54" s="6">
        <f t="shared" si="10"/>
        <v>35.736372691969379</v>
      </c>
      <c r="V54" s="6">
        <f t="shared" si="10"/>
        <v>34.419309458831769</v>
      </c>
      <c r="W54" s="6">
        <f>W50*1000/W52</f>
        <v>34.971975435847625</v>
      </c>
      <c r="Y54" s="6"/>
    </row>
    <row r="55" spans="1:25" x14ac:dyDescent="0.35">
      <c r="B55" s="2" t="s">
        <v>72</v>
      </c>
      <c r="C55" s="25" t="s">
        <v>71</v>
      </c>
      <c r="D55" s="6">
        <f>AVERAGE(D54:W54)</f>
        <v>48.958597598213238</v>
      </c>
      <c r="E55" s="6"/>
      <c r="F55" s="6"/>
      <c r="G55" s="6"/>
      <c r="H55" s="6"/>
      <c r="I55" s="6"/>
      <c r="J55" s="6"/>
      <c r="K55" s="6"/>
      <c r="L55" s="6"/>
      <c r="M55" s="6"/>
      <c r="N55" s="6"/>
      <c r="O55" s="6"/>
      <c r="P55" s="6"/>
      <c r="Q55" s="6"/>
      <c r="R55" s="6"/>
      <c r="S55" s="6"/>
      <c r="T55" s="6"/>
      <c r="U55" s="6"/>
      <c r="V55" s="6"/>
      <c r="W55" s="6"/>
      <c r="Y55" s="6"/>
    </row>
    <row r="56" spans="1:25" x14ac:dyDescent="0.35">
      <c r="C56" s="25"/>
      <c r="D56" s="6"/>
      <c r="E56" s="6"/>
      <c r="F56" s="6"/>
      <c r="G56" s="6"/>
      <c r="H56" s="6"/>
      <c r="I56" s="6"/>
      <c r="J56" s="6"/>
      <c r="K56" s="6"/>
      <c r="L56" s="6"/>
      <c r="M56" s="6"/>
      <c r="N56" s="6"/>
      <c r="O56" s="6"/>
      <c r="P56" s="6"/>
      <c r="Q56" s="6"/>
      <c r="R56" s="6"/>
      <c r="S56" s="6"/>
      <c r="T56" s="6"/>
      <c r="U56" s="6"/>
      <c r="V56" s="6"/>
      <c r="W56" s="6"/>
    </row>
    <row r="57" spans="1:25" x14ac:dyDescent="0.35">
      <c r="A57" s="49"/>
      <c r="B57" s="49"/>
      <c r="C57" s="49"/>
      <c r="D57" s="51"/>
      <c r="E57" s="51"/>
      <c r="F57" s="51"/>
      <c r="G57" s="51"/>
      <c r="H57" s="51"/>
      <c r="I57" s="51"/>
      <c r="J57" s="51"/>
      <c r="K57" s="51"/>
      <c r="L57" s="51"/>
      <c r="M57" s="51"/>
      <c r="N57" s="51"/>
      <c r="O57" s="51"/>
      <c r="P57" s="51"/>
      <c r="Q57" s="51"/>
      <c r="R57" s="51"/>
      <c r="S57" s="51"/>
      <c r="T57" s="49"/>
      <c r="U57" s="49"/>
      <c r="V57" s="49"/>
      <c r="W57" s="49"/>
    </row>
    <row r="58" spans="1:25" x14ac:dyDescent="0.35">
      <c r="A58" s="32" t="s">
        <v>31</v>
      </c>
      <c r="C58" s="25"/>
      <c r="D58" s="52" t="s">
        <v>0</v>
      </c>
      <c r="E58" s="52" t="s">
        <v>1</v>
      </c>
      <c r="F58" s="52" t="s">
        <v>2</v>
      </c>
      <c r="G58" s="52" t="s">
        <v>3</v>
      </c>
      <c r="H58" s="52" t="s">
        <v>4</v>
      </c>
      <c r="I58" s="52" t="s">
        <v>5</v>
      </c>
      <c r="J58" s="52" t="s">
        <v>6</v>
      </c>
      <c r="K58" s="52" t="s">
        <v>7</v>
      </c>
      <c r="L58" s="52" t="s">
        <v>8</v>
      </c>
      <c r="M58" s="52" t="s">
        <v>9</v>
      </c>
      <c r="N58" s="52" t="s">
        <v>10</v>
      </c>
      <c r="O58" s="52" t="s">
        <v>11</v>
      </c>
      <c r="P58" s="52" t="s">
        <v>12</v>
      </c>
      <c r="Q58" s="52" t="s">
        <v>13</v>
      </c>
      <c r="R58" s="52" t="s">
        <v>14</v>
      </c>
      <c r="S58" s="52" t="s">
        <v>15</v>
      </c>
      <c r="T58" s="29" t="s">
        <v>16</v>
      </c>
      <c r="U58" s="29" t="s">
        <v>17</v>
      </c>
      <c r="V58" s="29" t="s">
        <v>18</v>
      </c>
      <c r="W58" s="29" t="s">
        <v>19</v>
      </c>
    </row>
    <row r="59" spans="1:25" x14ac:dyDescent="0.35">
      <c r="B59" s="2" t="s">
        <v>57</v>
      </c>
      <c r="C59" s="25" t="s">
        <v>58</v>
      </c>
      <c r="D59" s="6">
        <f>'WW CAPEX'!C8</f>
        <v>214.70599999999999</v>
      </c>
      <c r="E59" s="6">
        <f>'WW CAPEX'!D8</f>
        <v>270.01600000000002</v>
      </c>
      <c r="F59" s="6">
        <f>'WW CAPEX'!E8</f>
        <v>301.80200000000002</v>
      </c>
      <c r="G59" s="6">
        <f>'WW CAPEX'!F8</f>
        <v>262.30399999999997</v>
      </c>
      <c r="H59" s="6">
        <f>'WW CAPEX'!G8</f>
        <v>276.238</v>
      </c>
      <c r="I59" s="6">
        <f>'WW CAPEX'!H8</f>
        <v>316.92700000000002</v>
      </c>
      <c r="J59" s="6">
        <f>'WW CAPEX'!I8</f>
        <v>360.98400000000004</v>
      </c>
      <c r="K59" s="6">
        <f>'WW CAPEX'!J8</f>
        <v>364.06100000000009</v>
      </c>
      <c r="L59" s="6">
        <f>'WW CAPEX'!K8</f>
        <v>237.53199999999998</v>
      </c>
      <c r="M59" s="6">
        <f>'WW CAPEX'!L8</f>
        <v>253.53231092383299</v>
      </c>
      <c r="N59" s="6">
        <f>'WW CAPEX'!M8</f>
        <v>300.79533794203599</v>
      </c>
      <c r="O59" s="6">
        <f>'WW CAPEX'!N8</f>
        <v>332.923720930927</v>
      </c>
      <c r="P59" s="6">
        <f>'WW CAPEX'!O8</f>
        <v>274.23324314318398</v>
      </c>
      <c r="Q59" s="6">
        <f>'WW CAPEX'!P8</f>
        <v>202.906313516225</v>
      </c>
      <c r="R59" s="6">
        <f>'WW CAPEX'!Q8</f>
        <v>230.890887151946</v>
      </c>
      <c r="S59" s="6">
        <f>'WW CAPEX'!R9+'WW CAPEX'!R10</f>
        <v>291.09740113999999</v>
      </c>
      <c r="T59" s="6">
        <f>'WW CAPEX'!S9+'WW CAPEX'!S10</f>
        <v>351.83499999999998</v>
      </c>
      <c r="U59" s="6">
        <f>'WW CAPEX'!T9+'WW CAPEX'!T10</f>
        <v>344.19200000000001</v>
      </c>
      <c r="V59" s="6">
        <f>'WW CAPEX'!U9+'WW CAPEX'!U10</f>
        <v>281.40899999999999</v>
      </c>
      <c r="W59" s="6">
        <f>'WW CAPEX'!V9+'WW CAPEX'!V10</f>
        <v>283.32799999999997</v>
      </c>
    </row>
    <row r="60" spans="1:25" x14ac:dyDescent="0.35">
      <c r="C60" s="25"/>
      <c r="D60" s="6"/>
      <c r="E60" s="6"/>
      <c r="F60" s="6"/>
      <c r="G60" s="6"/>
      <c r="H60" s="6"/>
      <c r="I60" s="6"/>
      <c r="J60" s="6"/>
      <c r="K60" s="6"/>
      <c r="L60" s="6"/>
      <c r="M60" s="6"/>
      <c r="N60" s="6"/>
      <c r="O60" s="6"/>
      <c r="P60" s="6"/>
      <c r="Q60" s="6"/>
      <c r="R60" s="6"/>
      <c r="S60" s="6"/>
      <c r="T60" s="6"/>
      <c r="U60" s="6"/>
      <c r="V60" s="6"/>
      <c r="W60" s="6"/>
    </row>
    <row r="61" spans="1:25" x14ac:dyDescent="0.35">
      <c r="B61" s="2" t="s">
        <v>57</v>
      </c>
      <c r="C61" s="25" t="s">
        <v>59</v>
      </c>
      <c r="D61" s="6">
        <f t="shared" ref="D61:V61" si="11">D59*D$5</f>
        <v>369.92113776444705</v>
      </c>
      <c r="E61" s="6">
        <f t="shared" si="11"/>
        <v>452.57465441438228</v>
      </c>
      <c r="F61" s="6">
        <f t="shared" si="11"/>
        <v>490.59372862775888</v>
      </c>
      <c r="G61" s="6">
        <f t="shared" si="11"/>
        <v>415.43970312572719</v>
      </c>
      <c r="H61" s="6">
        <f t="shared" si="11"/>
        <v>421.76490335486136</v>
      </c>
      <c r="I61" s="6">
        <f t="shared" si="11"/>
        <v>464.69327442280036</v>
      </c>
      <c r="J61" s="6">
        <f t="shared" si="11"/>
        <v>514.03356272497956</v>
      </c>
      <c r="K61" s="6">
        <f t="shared" si="11"/>
        <v>516.05252432545785</v>
      </c>
      <c r="L61" s="6">
        <f t="shared" si="11"/>
        <v>320.77902171070764</v>
      </c>
      <c r="M61" s="6">
        <f t="shared" si="11"/>
        <v>326.71075304340582</v>
      </c>
      <c r="N61" s="6">
        <f t="shared" si="11"/>
        <v>375.99806093158958</v>
      </c>
      <c r="O61" s="6">
        <f t="shared" si="11"/>
        <v>404.49030316090744</v>
      </c>
      <c r="P61" s="6">
        <f t="shared" si="11"/>
        <v>326.77944491312235</v>
      </c>
      <c r="Q61" s="6">
        <f t="shared" si="11"/>
        <v>239.20700097608338</v>
      </c>
      <c r="R61" s="6">
        <f t="shared" si="11"/>
        <v>266.48862572425782</v>
      </c>
      <c r="S61" s="6">
        <f t="shared" si="11"/>
        <v>323.85792182218393</v>
      </c>
      <c r="T61" s="6">
        <f t="shared" si="11"/>
        <v>379.82521507233929</v>
      </c>
      <c r="U61" s="6">
        <f t="shared" si="11"/>
        <v>362.19879238681142</v>
      </c>
      <c r="V61" s="6">
        <f t="shared" si="11"/>
        <v>292.58268762910257</v>
      </c>
      <c r="W61" s="6">
        <f>W59*W$5</f>
        <v>283.32799999999997</v>
      </c>
    </row>
    <row r="62" spans="1:25" x14ac:dyDescent="0.35">
      <c r="C62" s="25"/>
      <c r="D62" s="6"/>
      <c r="E62" s="6"/>
      <c r="F62" s="6"/>
      <c r="G62" s="6"/>
      <c r="H62" s="6"/>
      <c r="I62" s="6"/>
      <c r="J62" s="6"/>
      <c r="K62" s="6"/>
      <c r="L62" s="6"/>
      <c r="M62" s="6"/>
      <c r="N62" s="6"/>
      <c r="O62" s="6"/>
      <c r="P62" s="6"/>
      <c r="Q62" s="6"/>
      <c r="R62" s="6"/>
      <c r="S62" s="6"/>
      <c r="T62" s="6"/>
      <c r="U62" s="6"/>
      <c r="V62" s="6"/>
      <c r="W62" s="6"/>
      <c r="X62" s="6"/>
    </row>
    <row r="63" spans="1:25" x14ac:dyDescent="0.35">
      <c r="B63" s="2" t="s">
        <v>68</v>
      </c>
      <c r="C63" s="42" t="s">
        <v>69</v>
      </c>
      <c r="D63" s="6">
        <f>'WW Population'!C8</f>
        <v>8152</v>
      </c>
      <c r="E63" s="6">
        <f>'WW Population'!D8</f>
        <v>8190</v>
      </c>
      <c r="F63" s="6">
        <f>'WW Population'!E8</f>
        <v>8233</v>
      </c>
      <c r="G63" s="6">
        <f>'WW Population'!F8</f>
        <v>8598.7999999999993</v>
      </c>
      <c r="H63" s="6">
        <f>'WW Population'!G8</f>
        <v>8304.9</v>
      </c>
      <c r="I63" s="6">
        <f>'WW Population'!H8</f>
        <v>8381.2000000000007</v>
      </c>
      <c r="J63" s="6">
        <f>'WW Population'!I8</f>
        <v>8496.5</v>
      </c>
      <c r="K63" s="6">
        <f>'WW Population'!J8</f>
        <v>8548.8000000000011</v>
      </c>
      <c r="L63" s="6">
        <f>'WW Population'!K8</f>
        <v>8607</v>
      </c>
      <c r="M63" s="6">
        <f>'WW Population'!L8</f>
        <v>8644.82600000001</v>
      </c>
      <c r="N63" s="6">
        <f>'WW Population'!M8</f>
        <v>8863.0169999999998</v>
      </c>
      <c r="O63" s="6">
        <f>'WW Population'!N8</f>
        <v>8893.6831491550292</v>
      </c>
      <c r="P63" s="6">
        <f>'WW Population'!O8</f>
        <v>8916.7005874083006</v>
      </c>
      <c r="Q63" s="6">
        <f>'WW Population'!P8</f>
        <v>8916.80073787318</v>
      </c>
      <c r="R63" s="6">
        <f>'WW Population'!Q8</f>
        <v>8951.7520000000004</v>
      </c>
      <c r="S63" s="6">
        <f>'WW Population'!R9+'WW Population'!R10</f>
        <v>8953.7960000000003</v>
      </c>
      <c r="T63" s="6">
        <f>'WW Population'!S9+'WW Population'!S10</f>
        <v>9152.5190000000002</v>
      </c>
      <c r="U63" s="6">
        <f>'WW Population'!T9+'WW Population'!T10</f>
        <v>9262.9069999999992</v>
      </c>
      <c r="V63" s="6">
        <f>'WW Population'!U9+'WW Population'!U10</f>
        <v>9335.9040000000005</v>
      </c>
      <c r="W63" s="6">
        <f>'WW Population'!V9+'WW Population'!V10</f>
        <v>9334.491</v>
      </c>
    </row>
    <row r="64" spans="1:25" x14ac:dyDescent="0.35">
      <c r="C64" s="25"/>
      <c r="D64" s="6"/>
      <c r="E64" s="6"/>
      <c r="F64" s="6"/>
      <c r="G64" s="6"/>
      <c r="H64" s="6"/>
      <c r="I64" s="6"/>
      <c r="J64" s="6"/>
      <c r="K64" s="6"/>
      <c r="L64" s="6"/>
      <c r="M64" s="6"/>
      <c r="N64" s="6"/>
      <c r="O64" s="6"/>
      <c r="P64" s="6"/>
      <c r="Q64" s="6"/>
      <c r="R64" s="6"/>
      <c r="S64" s="6"/>
      <c r="T64" s="6"/>
      <c r="U64" s="6"/>
      <c r="V64" s="6"/>
      <c r="W64" s="6"/>
    </row>
    <row r="65" spans="1:25" x14ac:dyDescent="0.35">
      <c r="B65" s="2" t="s">
        <v>70</v>
      </c>
      <c r="C65" s="25" t="s">
        <v>71</v>
      </c>
      <c r="D65" s="6">
        <f t="shared" ref="D65:P65" si="12">D61*1000/D63</f>
        <v>45.377960962272702</v>
      </c>
      <c r="E65" s="6">
        <f t="shared" si="12"/>
        <v>55.25942056341664</v>
      </c>
      <c r="F65" s="6">
        <f t="shared" si="12"/>
        <v>59.588695327068976</v>
      </c>
      <c r="G65" s="6">
        <f t="shared" si="12"/>
        <v>48.313683668154539</v>
      </c>
      <c r="H65" s="6">
        <f t="shared" si="12"/>
        <v>50.785067051362617</v>
      </c>
      <c r="I65" s="6">
        <f t="shared" si="12"/>
        <v>55.444718467856667</v>
      </c>
      <c r="J65" s="6">
        <f t="shared" si="12"/>
        <v>60.499448328721186</v>
      </c>
      <c r="K65" s="6">
        <f t="shared" si="12"/>
        <v>60.365492738800512</v>
      </c>
      <c r="L65" s="6">
        <f t="shared" si="12"/>
        <v>37.269550564738893</v>
      </c>
      <c r="M65" s="6">
        <f t="shared" si="12"/>
        <v>37.792634929078439</v>
      </c>
      <c r="N65" s="6">
        <f t="shared" si="12"/>
        <v>42.423258460588485</v>
      </c>
      <c r="O65" s="6">
        <f t="shared" si="12"/>
        <v>45.480628933732284</v>
      </c>
      <c r="P65" s="6">
        <f t="shared" si="12"/>
        <v>36.648022630095177</v>
      </c>
      <c r="Q65" s="6">
        <f t="shared" ref="Q65:U65" si="13">Q61*1000/Q63</f>
        <v>26.826550015867983</v>
      </c>
      <c r="R65" s="6">
        <f t="shared" si="13"/>
        <v>29.769437951839798</v>
      </c>
      <c r="S65" s="6">
        <f t="shared" si="13"/>
        <v>36.169901773748691</v>
      </c>
      <c r="T65" s="6">
        <f t="shared" si="13"/>
        <v>41.499527624290018</v>
      </c>
      <c r="U65" s="6">
        <f t="shared" si="13"/>
        <v>39.102065084623156</v>
      </c>
      <c r="V65" s="6">
        <f>V61*1000/V63</f>
        <v>31.339513305739064</v>
      </c>
      <c r="W65" s="6">
        <f>W61*1000/W63</f>
        <v>30.352806596524651</v>
      </c>
      <c r="Y65" s="6"/>
    </row>
    <row r="66" spans="1:25" x14ac:dyDescent="0.35">
      <c r="B66" s="2" t="s">
        <v>72</v>
      </c>
      <c r="C66" s="25" t="s">
        <v>71</v>
      </c>
      <c r="D66" s="6">
        <f>AVERAGE(D65:W65)</f>
        <v>43.515419248926023</v>
      </c>
      <c r="E66" s="6"/>
      <c r="F66" s="6"/>
      <c r="G66" s="6"/>
      <c r="H66" s="6"/>
      <c r="I66" s="6"/>
      <c r="J66" s="6"/>
      <c r="K66" s="6"/>
      <c r="L66" s="6"/>
      <c r="Q66" s="6"/>
      <c r="R66" s="6"/>
      <c r="S66" s="6"/>
      <c r="T66" s="6"/>
      <c r="U66" s="6"/>
      <c r="V66" s="6"/>
      <c r="W66" s="6"/>
      <c r="Y66" s="6"/>
    </row>
    <row r="67" spans="1:25" x14ac:dyDescent="0.35">
      <c r="C67" s="25"/>
      <c r="D67" s="6"/>
      <c r="E67" s="6"/>
      <c r="F67" s="6"/>
      <c r="G67" s="6"/>
      <c r="H67" s="6"/>
      <c r="I67" s="6"/>
      <c r="J67" s="6"/>
      <c r="K67" s="6"/>
      <c r="L67" s="6"/>
      <c r="M67" s="6"/>
      <c r="N67" s="6"/>
      <c r="O67" s="6"/>
      <c r="P67" s="6"/>
      <c r="Q67" s="6"/>
      <c r="R67" s="6"/>
      <c r="S67" s="6"/>
      <c r="T67" s="6"/>
      <c r="U67" s="6"/>
      <c r="V67" s="6"/>
      <c r="W67" s="6"/>
    </row>
    <row r="68" spans="1:25" x14ac:dyDescent="0.35">
      <c r="A68" s="49"/>
      <c r="B68" s="49"/>
      <c r="C68" s="49"/>
      <c r="D68" s="51"/>
      <c r="E68" s="51"/>
      <c r="F68" s="51"/>
      <c r="G68" s="51"/>
      <c r="H68" s="51"/>
      <c r="I68" s="51"/>
      <c r="J68" s="51"/>
      <c r="K68" s="51"/>
      <c r="L68" s="51"/>
      <c r="M68" s="51"/>
      <c r="N68" s="51"/>
      <c r="O68" s="51"/>
      <c r="P68" s="51"/>
      <c r="Q68" s="51"/>
      <c r="R68" s="51"/>
      <c r="S68" s="51"/>
      <c r="T68" s="49"/>
      <c r="U68" s="49"/>
      <c r="V68" s="49"/>
      <c r="W68" s="49"/>
    </row>
    <row r="69" spans="1:25" x14ac:dyDescent="0.35">
      <c r="A69" s="32" t="s">
        <v>62</v>
      </c>
      <c r="D69" s="52" t="s">
        <v>0</v>
      </c>
      <c r="E69" s="52" t="s">
        <v>1</v>
      </c>
      <c r="F69" s="52" t="s">
        <v>2</v>
      </c>
      <c r="G69" s="52" t="s">
        <v>3</v>
      </c>
      <c r="H69" s="52" t="s">
        <v>4</v>
      </c>
      <c r="I69" s="52" t="s">
        <v>5</v>
      </c>
      <c r="J69" s="52" t="s">
        <v>6</v>
      </c>
      <c r="K69" s="52" t="s">
        <v>7</v>
      </c>
      <c r="L69" s="52" t="s">
        <v>8</v>
      </c>
      <c r="M69" s="52" t="s">
        <v>9</v>
      </c>
      <c r="N69" s="52" t="s">
        <v>10</v>
      </c>
      <c r="O69" s="52" t="s">
        <v>11</v>
      </c>
      <c r="P69" s="52" t="s">
        <v>12</v>
      </c>
      <c r="Q69" s="52" t="s">
        <v>13</v>
      </c>
      <c r="R69" s="52" t="s">
        <v>14</v>
      </c>
      <c r="S69" s="52" t="s">
        <v>15</v>
      </c>
      <c r="T69" s="29" t="s">
        <v>16</v>
      </c>
      <c r="U69" s="29" t="s">
        <v>17</v>
      </c>
      <c r="V69" s="29" t="s">
        <v>18</v>
      </c>
      <c r="W69" s="29" t="s">
        <v>19</v>
      </c>
    </row>
    <row r="70" spans="1:25" x14ac:dyDescent="0.35">
      <c r="B70" s="2" t="s">
        <v>57</v>
      </c>
      <c r="C70" s="25" t="s">
        <v>58</v>
      </c>
      <c r="D70" s="6">
        <f>'WW CAPEX'!C11</f>
        <v>114.486</v>
      </c>
      <c r="E70" s="6">
        <f>'WW CAPEX'!D11</f>
        <v>73.203999999999994</v>
      </c>
      <c r="F70" s="6">
        <f>'WW CAPEX'!E11</f>
        <v>75.81</v>
      </c>
      <c r="G70" s="6">
        <f>'WW CAPEX'!F11</f>
        <v>84.513000000000005</v>
      </c>
      <c r="H70" s="6">
        <f>'WW CAPEX'!G11</f>
        <v>80.986000000000004</v>
      </c>
      <c r="I70" s="6">
        <f>'WW CAPEX'!H11</f>
        <v>74.355000000000004</v>
      </c>
      <c r="J70" s="6">
        <f>'WW CAPEX'!I11</f>
        <v>51.867000000000004</v>
      </c>
      <c r="K70" s="6">
        <f>'WW CAPEX'!J11</f>
        <v>70.021999999999991</v>
      </c>
      <c r="L70" s="6">
        <f>'WW CAPEX'!K11</f>
        <v>73.429000000000002</v>
      </c>
      <c r="M70" s="6">
        <f>'WW CAPEX'!L11</f>
        <v>77.255999999999901</v>
      </c>
      <c r="N70" s="6">
        <f>'WW CAPEX'!M11</f>
        <v>84.67</v>
      </c>
      <c r="O70" s="6">
        <f>'WW CAPEX'!N11</f>
        <v>94.956999999999994</v>
      </c>
      <c r="P70" s="6">
        <f>'WW CAPEX'!O11</f>
        <v>97.949999999999903</v>
      </c>
      <c r="Q70" s="6">
        <f>'WW CAPEX'!P11</f>
        <v>74.88</v>
      </c>
      <c r="R70" s="6">
        <f>'WW CAPEX'!Q11</f>
        <v>95.81</v>
      </c>
      <c r="S70" s="6">
        <f>'WW CAPEX'!R11</f>
        <v>88.867999999999995</v>
      </c>
      <c r="T70" s="6">
        <f>'WW CAPEX'!S11</f>
        <v>77.284999999999997</v>
      </c>
      <c r="U70" s="6">
        <f>'WW CAPEX'!T11</f>
        <v>73.575999999999993</v>
      </c>
      <c r="V70" s="6">
        <f>'WW CAPEX'!U11</f>
        <v>82.510999999999996</v>
      </c>
      <c r="W70" s="6">
        <f>'WW CAPEX'!V11</f>
        <v>103.03400000000001</v>
      </c>
    </row>
    <row r="71" spans="1:25" x14ac:dyDescent="0.35">
      <c r="C71" s="25"/>
      <c r="D71" s="6"/>
      <c r="E71" s="6"/>
      <c r="F71" s="6"/>
      <c r="G71" s="6"/>
      <c r="H71" s="6"/>
      <c r="I71" s="6"/>
      <c r="J71" s="6"/>
      <c r="K71" s="6"/>
      <c r="L71" s="6"/>
      <c r="M71" s="6"/>
      <c r="N71" s="6"/>
      <c r="O71" s="6"/>
      <c r="P71" s="6"/>
      <c r="Q71" s="6"/>
      <c r="R71" s="6"/>
      <c r="S71" s="6"/>
      <c r="T71" s="6"/>
      <c r="U71" s="6"/>
      <c r="V71" s="6"/>
      <c r="W71" s="6"/>
    </row>
    <row r="72" spans="1:25" x14ac:dyDescent="0.35">
      <c r="B72" s="2" t="s">
        <v>57</v>
      </c>
      <c r="C72" s="25" t="s">
        <v>59</v>
      </c>
      <c r="D72" s="6">
        <f t="shared" ref="D72:V72" si="14">D70*D$5</f>
        <v>197.2501531307951</v>
      </c>
      <c r="E72" s="6">
        <f t="shared" si="14"/>
        <v>122.69745126863013</v>
      </c>
      <c r="F72" s="6">
        <f t="shared" si="14"/>
        <v>123.23281677149389</v>
      </c>
      <c r="G72" s="6">
        <f t="shared" si="14"/>
        <v>133.8525361041562</v>
      </c>
      <c r="H72" s="6">
        <f t="shared" si="14"/>
        <v>123.65081003734751</v>
      </c>
      <c r="I72" s="6">
        <f t="shared" si="14"/>
        <v>109.02279837220344</v>
      </c>
      <c r="J72" s="6">
        <f t="shared" si="14"/>
        <v>73.85750836008387</v>
      </c>
      <c r="K72" s="6">
        <f t="shared" si="14"/>
        <v>99.255426585976508</v>
      </c>
      <c r="L72" s="6">
        <f t="shared" si="14"/>
        <v>99.163408657341137</v>
      </c>
      <c r="M72" s="6">
        <f t="shared" si="14"/>
        <v>99.554829304199103</v>
      </c>
      <c r="N72" s="6">
        <f t="shared" si="14"/>
        <v>105.83859456363157</v>
      </c>
      <c r="O72" s="6">
        <f t="shared" si="14"/>
        <v>115.36932727367657</v>
      </c>
      <c r="P72" s="6">
        <f t="shared" si="14"/>
        <v>116.71833167406369</v>
      </c>
      <c r="Q72" s="6">
        <f t="shared" si="14"/>
        <v>88.276308029502687</v>
      </c>
      <c r="R72" s="6">
        <f t="shared" si="14"/>
        <v>110.58156320322298</v>
      </c>
      <c r="S72" s="6">
        <f t="shared" si="14"/>
        <v>98.86933268309096</v>
      </c>
      <c r="T72" s="6">
        <f t="shared" si="14"/>
        <v>83.433404143606353</v>
      </c>
      <c r="U72" s="6">
        <f t="shared" si="14"/>
        <v>77.425211360670886</v>
      </c>
      <c r="V72" s="6">
        <f t="shared" si="14"/>
        <v>85.787199908193699</v>
      </c>
      <c r="W72" s="6">
        <f>W70*W$5</f>
        <v>103.03400000000001</v>
      </c>
    </row>
    <row r="73" spans="1:25" x14ac:dyDescent="0.35">
      <c r="C73" s="25"/>
      <c r="D73" s="6"/>
      <c r="E73" s="6"/>
      <c r="F73" s="6"/>
      <c r="G73" s="6"/>
      <c r="H73" s="6"/>
      <c r="I73" s="6"/>
      <c r="J73" s="6"/>
      <c r="K73" s="6"/>
      <c r="L73" s="6"/>
      <c r="M73" s="6"/>
      <c r="N73" s="6"/>
      <c r="O73" s="6"/>
      <c r="P73" s="6"/>
      <c r="Q73" s="6"/>
      <c r="R73" s="6"/>
      <c r="S73" s="6"/>
      <c r="T73" s="6"/>
      <c r="U73" s="6"/>
      <c r="V73" s="6"/>
      <c r="W73" s="6"/>
    </row>
    <row r="74" spans="1:25" x14ac:dyDescent="0.35">
      <c r="B74" s="2" t="s">
        <v>68</v>
      </c>
      <c r="C74" s="42" t="s">
        <v>69</v>
      </c>
      <c r="D74" s="6">
        <f>'WW Population'!C11</f>
        <v>1396.124</v>
      </c>
      <c r="E74" s="6">
        <f>'WW Population'!D11</f>
        <v>1403.7</v>
      </c>
      <c r="F74" s="6">
        <f>'WW Population'!E11</f>
        <v>1416.1959999999999</v>
      </c>
      <c r="G74" s="6">
        <f>'WW Population'!F11</f>
        <v>1438.7</v>
      </c>
      <c r="H74" s="6">
        <f>'WW Population'!G11</f>
        <v>1450.2</v>
      </c>
      <c r="I74" s="6">
        <f>'WW Population'!H11</f>
        <v>1468.6030000000001</v>
      </c>
      <c r="J74" s="6">
        <f>'WW Population'!I11</f>
        <v>1480.4</v>
      </c>
      <c r="K74" s="6">
        <f>'WW Population'!J11</f>
        <v>1495.5</v>
      </c>
      <c r="L74" s="6">
        <f>'WW Population'!K11</f>
        <v>1496.3</v>
      </c>
      <c r="M74" s="6">
        <f>'WW Population'!L11</f>
        <v>1500.7670000000001</v>
      </c>
      <c r="N74" s="6">
        <f>'WW Population'!M11</f>
        <v>1504.287</v>
      </c>
      <c r="O74" s="6">
        <f>'WW Population'!N11</f>
        <v>1509.787</v>
      </c>
      <c r="P74" s="6">
        <f>'WW Population'!O11</f>
        <v>1531.855</v>
      </c>
      <c r="Q74" s="6">
        <f>'WW Population'!P11</f>
        <v>1558.296</v>
      </c>
      <c r="R74" s="6">
        <f>'WW Population'!Q11</f>
        <v>1556.6873394044501</v>
      </c>
      <c r="S74" s="6">
        <f>'WW Population'!R11</f>
        <v>1566.877</v>
      </c>
      <c r="T74" s="6">
        <f>'WW Population'!S11</f>
        <v>1583.296</v>
      </c>
      <c r="U74" s="6">
        <f>'WW Population'!T11</f>
        <v>1618.123</v>
      </c>
      <c r="V74" s="6">
        <f>'WW Population'!U11</f>
        <v>1636.5250000000001</v>
      </c>
      <c r="W74" s="6">
        <f>'WW Population'!V11</f>
        <v>1647.6489999999999</v>
      </c>
    </row>
    <row r="75" spans="1:25" x14ac:dyDescent="0.35">
      <c r="C75" s="25"/>
      <c r="D75" s="6"/>
      <c r="E75" s="6"/>
      <c r="F75" s="6"/>
      <c r="G75" s="6"/>
      <c r="H75" s="6"/>
      <c r="I75" s="6"/>
      <c r="J75" s="6"/>
      <c r="K75" s="6"/>
      <c r="L75" s="6"/>
      <c r="M75" s="6"/>
      <c r="N75" s="6"/>
      <c r="O75" s="6"/>
      <c r="P75" s="6"/>
      <c r="Q75" s="6"/>
      <c r="R75" s="6"/>
      <c r="S75" s="6"/>
      <c r="T75" s="6"/>
      <c r="U75" s="6"/>
      <c r="V75" s="6"/>
      <c r="W75" s="6"/>
    </row>
    <row r="76" spans="1:25" x14ac:dyDescent="0.35">
      <c r="B76" s="2" t="s">
        <v>70</v>
      </c>
      <c r="C76" s="25" t="s">
        <v>71</v>
      </c>
      <c r="D76" s="6">
        <f t="shared" ref="D76:V76" si="15">D72*1000/D74</f>
        <v>141.28412170465884</v>
      </c>
      <c r="E76" s="6">
        <f t="shared" si="15"/>
        <v>87.410024413072691</v>
      </c>
      <c r="F76" s="6">
        <f t="shared" si="15"/>
        <v>87.016780707962667</v>
      </c>
      <c r="G76" s="6">
        <f t="shared" si="15"/>
        <v>93.03714193657899</v>
      </c>
      <c r="H76" s="6">
        <f t="shared" si="15"/>
        <v>85.264660072643437</v>
      </c>
      <c r="I76" s="6">
        <f t="shared" si="15"/>
        <v>74.235718143162885</v>
      </c>
      <c r="J76" s="6">
        <f t="shared" si="15"/>
        <v>49.89023801680888</v>
      </c>
      <c r="K76" s="6">
        <f t="shared" si="15"/>
        <v>66.369392568356076</v>
      </c>
      <c r="L76" s="6">
        <f t="shared" si="15"/>
        <v>66.272411052156073</v>
      </c>
      <c r="M76" s="6">
        <f t="shared" si="15"/>
        <v>66.33596641197407</v>
      </c>
      <c r="N76" s="6">
        <f t="shared" si="15"/>
        <v>70.357979935764632</v>
      </c>
      <c r="O76" s="6">
        <f t="shared" si="15"/>
        <v>76.414306967589852</v>
      </c>
      <c r="P76" s="6">
        <f t="shared" si="15"/>
        <v>76.194112154259827</v>
      </c>
      <c r="Q76" s="6">
        <f t="shared" si="15"/>
        <v>56.649255359381456</v>
      </c>
      <c r="R76" s="6">
        <f t="shared" si="15"/>
        <v>71.036463395102032</v>
      </c>
      <c r="S76" s="6">
        <f t="shared" si="15"/>
        <v>63.099613232621941</v>
      </c>
      <c r="T76" s="6">
        <f t="shared" si="15"/>
        <v>52.696024081161298</v>
      </c>
      <c r="U76" s="6">
        <f t="shared" si="15"/>
        <v>47.848779951011686</v>
      </c>
      <c r="V76" s="6">
        <f t="shared" si="15"/>
        <v>52.420341826854887</v>
      </c>
      <c r="W76" s="6">
        <f>W72*1000/W74</f>
        <v>62.533949888598848</v>
      </c>
      <c r="Y76" s="6"/>
    </row>
    <row r="77" spans="1:25" x14ac:dyDescent="0.35">
      <c r="B77" s="2" t="s">
        <v>72</v>
      </c>
      <c r="C77" s="25" t="s">
        <v>71</v>
      </c>
      <c r="D77" s="6">
        <f>AVERAGE(D76:W76)</f>
        <v>72.318364090986051</v>
      </c>
      <c r="E77" s="6"/>
      <c r="F77" s="6"/>
      <c r="G77" s="6"/>
      <c r="H77" s="6"/>
      <c r="I77" s="6"/>
      <c r="J77" s="6"/>
      <c r="K77" s="6"/>
      <c r="L77" s="6"/>
      <c r="M77" s="6"/>
      <c r="N77" s="6"/>
      <c r="O77" s="6"/>
      <c r="P77" s="6"/>
      <c r="Q77" s="6"/>
      <c r="R77" s="6"/>
      <c r="S77" s="6"/>
      <c r="T77" s="6"/>
      <c r="U77" s="6"/>
      <c r="V77" s="6"/>
      <c r="W77" s="6"/>
      <c r="Y77" s="6"/>
    </row>
    <row r="78" spans="1:25" x14ac:dyDescent="0.35">
      <c r="C78" s="25"/>
      <c r="D78" s="6"/>
      <c r="E78" s="6"/>
      <c r="F78" s="6"/>
      <c r="G78" s="6"/>
      <c r="H78" s="6"/>
      <c r="I78" s="6"/>
      <c r="J78" s="6"/>
      <c r="K78" s="6"/>
      <c r="L78" s="6"/>
      <c r="M78" s="6"/>
      <c r="N78" s="6"/>
      <c r="O78" s="6"/>
      <c r="P78" s="6"/>
      <c r="Q78" s="6"/>
      <c r="R78" s="6"/>
      <c r="S78" s="6"/>
      <c r="T78" s="6"/>
      <c r="U78" s="6"/>
      <c r="V78" s="6"/>
      <c r="W78" s="6"/>
    </row>
    <row r="79" spans="1:25" x14ac:dyDescent="0.35">
      <c r="A79" s="49"/>
      <c r="B79" s="49"/>
      <c r="C79" s="49"/>
      <c r="D79" s="49"/>
      <c r="E79" s="49"/>
      <c r="F79" s="49"/>
      <c r="G79" s="49"/>
      <c r="H79" s="49"/>
      <c r="I79" s="49"/>
      <c r="J79" s="49"/>
      <c r="K79" s="49"/>
      <c r="L79" s="49"/>
      <c r="M79" s="49"/>
      <c r="N79" s="49"/>
      <c r="O79" s="49"/>
      <c r="P79" s="49"/>
      <c r="Q79" s="49"/>
      <c r="R79" s="49"/>
      <c r="S79" s="49"/>
      <c r="T79" s="49"/>
      <c r="U79" s="49"/>
      <c r="V79" s="49"/>
      <c r="W79" s="49"/>
    </row>
    <row r="80" spans="1:25" x14ac:dyDescent="0.35">
      <c r="A80" s="32" t="s">
        <v>36</v>
      </c>
      <c r="D80" s="52" t="s">
        <v>0</v>
      </c>
      <c r="E80" s="52" t="s">
        <v>1</v>
      </c>
      <c r="F80" s="52" t="s">
        <v>2</v>
      </c>
      <c r="G80" s="52" t="s">
        <v>3</v>
      </c>
      <c r="H80" s="52" t="s">
        <v>4</v>
      </c>
      <c r="I80" s="52" t="s">
        <v>5</v>
      </c>
      <c r="J80" s="52" t="s">
        <v>6</v>
      </c>
      <c r="K80" s="52" t="s">
        <v>7</v>
      </c>
      <c r="L80" s="52" t="s">
        <v>8</v>
      </c>
      <c r="M80" s="52" t="s">
        <v>9</v>
      </c>
      <c r="N80" s="52" t="s">
        <v>10</v>
      </c>
      <c r="O80" s="52" t="s">
        <v>11</v>
      </c>
      <c r="P80" s="52" t="s">
        <v>12</v>
      </c>
      <c r="Q80" s="52" t="s">
        <v>13</v>
      </c>
      <c r="R80" s="52" t="s">
        <v>14</v>
      </c>
      <c r="S80" s="52" t="s">
        <v>15</v>
      </c>
      <c r="T80" s="29" t="s">
        <v>16</v>
      </c>
      <c r="U80" s="29" t="s">
        <v>17</v>
      </c>
      <c r="V80" s="29" t="s">
        <v>18</v>
      </c>
      <c r="W80" s="29" t="s">
        <v>19</v>
      </c>
    </row>
    <row r="81" spans="1:25" x14ac:dyDescent="0.35">
      <c r="B81" s="2" t="s">
        <v>57</v>
      </c>
      <c r="C81" s="25" t="s">
        <v>58</v>
      </c>
      <c r="D81" s="6">
        <f>'WW CAPEX'!C12</f>
        <v>164.66</v>
      </c>
      <c r="E81" s="6">
        <f>'WW CAPEX'!D12</f>
        <v>136.41900000000001</v>
      </c>
      <c r="F81" s="6">
        <f>'WW CAPEX'!E12</f>
        <v>117</v>
      </c>
      <c r="G81" s="6">
        <f>'WW CAPEX'!F12</f>
        <v>254.488</v>
      </c>
      <c r="H81" s="6">
        <f>'WW CAPEX'!G12</f>
        <v>413.46899999999999</v>
      </c>
      <c r="I81" s="6">
        <f>'WW CAPEX'!H12</f>
        <v>317.72199999999998</v>
      </c>
      <c r="J81" s="6">
        <f>'WW CAPEX'!I12</f>
        <v>208.13499999999999</v>
      </c>
      <c r="K81" s="6">
        <f>'WW CAPEX'!J12</f>
        <v>183.66300000000001</v>
      </c>
      <c r="L81" s="6">
        <f>'WW CAPEX'!K12</f>
        <v>278.401784701</v>
      </c>
      <c r="M81" s="6">
        <f>'WW CAPEX'!L12</f>
        <v>287.12799999999999</v>
      </c>
      <c r="N81" s="6">
        <f>'WW CAPEX'!M12</f>
        <v>268.96899999999999</v>
      </c>
      <c r="O81" s="6">
        <f>'WW CAPEX'!N12</f>
        <v>300.68599999999998</v>
      </c>
      <c r="P81" s="6">
        <f>'WW CAPEX'!O12</f>
        <v>214.75899999999999</v>
      </c>
      <c r="Q81" s="6">
        <f>'WW CAPEX'!P12</f>
        <v>161.06</v>
      </c>
      <c r="R81" s="6">
        <f>'WW CAPEX'!Q12</f>
        <v>234.72499999999999</v>
      </c>
      <c r="S81" s="6">
        <f>'WW CAPEX'!R12</f>
        <v>273.87299999999999</v>
      </c>
      <c r="T81" s="6">
        <f>'WW CAPEX'!S12</f>
        <v>290.68599999999998</v>
      </c>
      <c r="U81" s="6">
        <f>'WW CAPEX'!T12</f>
        <v>334.28399999999999</v>
      </c>
      <c r="V81" s="6">
        <f>'WW CAPEX'!U12</f>
        <v>226.83799999999999</v>
      </c>
      <c r="W81" s="6">
        <f>'WW CAPEX'!V12</f>
        <v>390.89299999999997</v>
      </c>
    </row>
    <row r="82" spans="1:25" x14ac:dyDescent="0.35">
      <c r="C82" s="25"/>
      <c r="D82" s="6"/>
      <c r="E82" s="6"/>
      <c r="F82" s="6"/>
      <c r="G82" s="6"/>
      <c r="H82" s="6"/>
      <c r="I82" s="6"/>
      <c r="J82" s="6"/>
      <c r="K82" s="6"/>
      <c r="L82" s="6"/>
      <c r="M82" s="6"/>
      <c r="N82" s="6"/>
      <c r="O82" s="6"/>
      <c r="P82" s="6"/>
      <c r="Q82" s="6"/>
      <c r="R82" s="6"/>
      <c r="S82" s="6"/>
      <c r="T82" s="6"/>
      <c r="U82" s="6"/>
      <c r="V82" s="6"/>
      <c r="W82" s="6"/>
    </row>
    <row r="83" spans="1:25" x14ac:dyDescent="0.35">
      <c r="B83" s="2" t="s">
        <v>57</v>
      </c>
      <c r="C83" s="25" t="s">
        <v>59</v>
      </c>
      <c r="D83" s="6">
        <f t="shared" ref="D83:V83" si="16">D81*D$5</f>
        <v>283.69591229073177</v>
      </c>
      <c r="E83" s="6">
        <f t="shared" si="16"/>
        <v>228.65230868006199</v>
      </c>
      <c r="F83" s="6">
        <f t="shared" si="16"/>
        <v>190.18915132917536</v>
      </c>
      <c r="G83" s="6">
        <f t="shared" si="16"/>
        <v>403.06064402014488</v>
      </c>
      <c r="H83" s="6">
        <f t="shared" si="16"/>
        <v>631.29154144336098</v>
      </c>
      <c r="I83" s="6">
        <f t="shared" si="16"/>
        <v>465.85894081653174</v>
      </c>
      <c r="J83" s="6">
        <f t="shared" si="16"/>
        <v>296.37982729917007</v>
      </c>
      <c r="K83" s="6">
        <f t="shared" si="16"/>
        <v>260.34031323098753</v>
      </c>
      <c r="L83" s="6">
        <f t="shared" si="16"/>
        <v>375.97229905402992</v>
      </c>
      <c r="M83" s="6">
        <f t="shared" si="16"/>
        <v>370.00335285875678</v>
      </c>
      <c r="N83" s="6">
        <f t="shared" si="16"/>
        <v>336.2147270719903</v>
      </c>
      <c r="O83" s="6">
        <f t="shared" si="16"/>
        <v>365.32263593639976</v>
      </c>
      <c r="P83" s="6">
        <f t="shared" si="16"/>
        <v>255.90926178652649</v>
      </c>
      <c r="Q83" s="6">
        <f t="shared" si="16"/>
        <v>189.87422771409859</v>
      </c>
      <c r="R83" s="6">
        <f t="shared" si="16"/>
        <v>270.91386517979873</v>
      </c>
      <c r="S83" s="6">
        <f t="shared" si="16"/>
        <v>304.69506177607428</v>
      </c>
      <c r="T83" s="6">
        <f t="shared" si="16"/>
        <v>313.81150956703573</v>
      </c>
      <c r="U83" s="6">
        <f t="shared" si="16"/>
        <v>351.77244420042553</v>
      </c>
      <c r="V83" s="6">
        <f t="shared" si="16"/>
        <v>235.84487950424599</v>
      </c>
      <c r="W83" s="6">
        <f>W81*W$5</f>
        <v>390.89299999999997</v>
      </c>
    </row>
    <row r="84" spans="1:25" x14ac:dyDescent="0.35">
      <c r="C84" s="25"/>
      <c r="D84" s="6"/>
      <c r="E84" s="6"/>
      <c r="F84" s="6"/>
      <c r="G84" s="6"/>
      <c r="H84" s="6"/>
      <c r="I84" s="6"/>
      <c r="J84" s="6"/>
      <c r="K84" s="6"/>
      <c r="L84" s="6"/>
      <c r="M84" s="6"/>
      <c r="N84" s="6"/>
      <c r="O84" s="6"/>
      <c r="P84" s="6"/>
      <c r="Q84" s="6"/>
      <c r="R84" s="6"/>
      <c r="S84" s="6"/>
      <c r="T84" s="6"/>
      <c r="U84" s="6"/>
      <c r="V84" s="6"/>
      <c r="W84" s="6"/>
    </row>
    <row r="85" spans="1:25" x14ac:dyDescent="0.35">
      <c r="B85" s="2" t="s">
        <v>68</v>
      </c>
      <c r="C85" s="42" t="s">
        <v>69</v>
      </c>
      <c r="D85" s="6">
        <f>'WW Population'!C12</f>
        <v>4044.44</v>
      </c>
      <c r="E85" s="6">
        <f>'WW Population'!D12</f>
        <v>4061.5099999999998</v>
      </c>
      <c r="F85" s="6">
        <f>'WW Population'!E12</f>
        <v>4078.97</v>
      </c>
      <c r="G85" s="6">
        <f>'WW Population'!F12</f>
        <v>4121.5</v>
      </c>
      <c r="H85" s="6">
        <f>'WW Population'!G12</f>
        <v>4147.3</v>
      </c>
      <c r="I85" s="6">
        <f>'WW Population'!H12</f>
        <v>4133.4000000000005</v>
      </c>
      <c r="J85" s="6">
        <f>'WW Population'!I12</f>
        <v>4199.1910000000007</v>
      </c>
      <c r="K85" s="6">
        <f>'WW Population'!J12</f>
        <v>4232.2309999999998</v>
      </c>
      <c r="L85" s="6">
        <f>'WW Population'!K12</f>
        <v>4265.0329999999994</v>
      </c>
      <c r="M85" s="6">
        <f>'WW Population'!L12</f>
        <v>4297.0410000000002</v>
      </c>
      <c r="N85" s="6">
        <f>'WW Population'!M12</f>
        <v>4330.4690000000001</v>
      </c>
      <c r="O85" s="6">
        <f>'WW Population'!N12</f>
        <v>4391.1170000000002</v>
      </c>
      <c r="P85" s="6">
        <f>'WW Population'!O12</f>
        <v>4427.268</v>
      </c>
      <c r="Q85" s="6">
        <f>'WW Population'!P12</f>
        <v>4486.652</v>
      </c>
      <c r="R85" s="6">
        <f>'WW Population'!Q12</f>
        <v>4514.384</v>
      </c>
      <c r="S85" s="6">
        <f>'WW Population'!R12</f>
        <v>4567.1509999999998</v>
      </c>
      <c r="T85" s="6">
        <f>'WW Population'!S12</f>
        <v>4608.2960000000003</v>
      </c>
      <c r="U85" s="6">
        <f>'WW Population'!T12</f>
        <v>4651.76</v>
      </c>
      <c r="V85" s="6">
        <f>'WW Population'!U12</f>
        <v>4690.0590000000002</v>
      </c>
      <c r="W85" s="6">
        <f>'WW Population'!V12</f>
        <v>4590.3289999999997</v>
      </c>
    </row>
    <row r="86" spans="1:25" x14ac:dyDescent="0.35">
      <c r="C86" s="25"/>
      <c r="D86" s="6"/>
      <c r="E86" s="6"/>
      <c r="F86" s="6"/>
      <c r="G86" s="6"/>
      <c r="H86" s="6"/>
      <c r="I86" s="6"/>
      <c r="J86" s="6"/>
      <c r="K86" s="6"/>
      <c r="L86" s="6"/>
      <c r="M86" s="6"/>
      <c r="N86" s="6"/>
      <c r="O86" s="6"/>
      <c r="P86" s="6"/>
      <c r="Q86" s="6"/>
      <c r="R86" s="6"/>
      <c r="S86" s="6"/>
      <c r="T86" s="6"/>
      <c r="U86" s="6"/>
      <c r="V86" s="6"/>
      <c r="W86" s="6"/>
    </row>
    <row r="87" spans="1:25" x14ac:dyDescent="0.35">
      <c r="B87" s="2" t="s">
        <v>70</v>
      </c>
      <c r="C87" s="25" t="s">
        <v>71</v>
      </c>
      <c r="D87" s="6">
        <f t="shared" ref="D87:V87" si="17">D83*1000/D85</f>
        <v>70.14467078031366</v>
      </c>
      <c r="E87" s="6">
        <f t="shared" si="17"/>
        <v>56.297364448213102</v>
      </c>
      <c r="F87" s="6">
        <f t="shared" si="17"/>
        <v>46.626759041908954</v>
      </c>
      <c r="G87" s="6">
        <f t="shared" si="17"/>
        <v>97.794648555172841</v>
      </c>
      <c r="H87" s="6">
        <f t="shared" si="17"/>
        <v>152.21747677847296</v>
      </c>
      <c r="I87" s="6">
        <f t="shared" si="17"/>
        <v>112.70599042350889</v>
      </c>
      <c r="J87" s="6">
        <f t="shared" si="17"/>
        <v>70.580220642302294</v>
      </c>
      <c r="K87" s="6">
        <f t="shared" si="17"/>
        <v>61.513729574540598</v>
      </c>
      <c r="L87" s="6">
        <f t="shared" si="17"/>
        <v>88.152260264816235</v>
      </c>
      <c r="M87" s="6">
        <f t="shared" si="17"/>
        <v>86.106544680108186</v>
      </c>
      <c r="N87" s="6">
        <f t="shared" si="17"/>
        <v>77.639333539159452</v>
      </c>
      <c r="O87" s="6">
        <f t="shared" si="17"/>
        <v>83.195832845355682</v>
      </c>
      <c r="P87" s="6">
        <f t="shared" si="17"/>
        <v>57.802975059681607</v>
      </c>
      <c r="Q87" s="6">
        <f t="shared" si="17"/>
        <v>42.319802764756119</v>
      </c>
      <c r="R87" s="6">
        <f t="shared" si="17"/>
        <v>60.011258497238771</v>
      </c>
      <c r="S87" s="6">
        <f t="shared" si="17"/>
        <v>66.714470744688384</v>
      </c>
      <c r="T87" s="6">
        <f t="shared" si="17"/>
        <v>68.097081777523769</v>
      </c>
      <c r="U87" s="6">
        <f t="shared" si="17"/>
        <v>75.621365719733078</v>
      </c>
      <c r="V87" s="6">
        <f t="shared" si="17"/>
        <v>50.286122094465334</v>
      </c>
      <c r="W87" s="6">
        <f>W83*1000/W85</f>
        <v>85.1557698805467</v>
      </c>
      <c r="Y87" s="6"/>
    </row>
    <row r="88" spans="1:25" x14ac:dyDescent="0.35">
      <c r="B88" s="2" t="s">
        <v>72</v>
      </c>
      <c r="C88" s="25" t="s">
        <v>71</v>
      </c>
      <c r="D88" s="6">
        <f>AVERAGE(D87:W87)</f>
        <v>75.449183905625318</v>
      </c>
      <c r="E88" s="6"/>
      <c r="F88" s="6"/>
      <c r="G88" s="6"/>
      <c r="H88" s="6"/>
      <c r="I88" s="6"/>
      <c r="J88" s="6"/>
      <c r="K88" s="6"/>
      <c r="L88" s="6"/>
      <c r="M88" s="6"/>
      <c r="N88" s="6"/>
      <c r="O88" s="6"/>
      <c r="P88" s="6"/>
      <c r="Q88" s="6"/>
      <c r="R88" s="6"/>
      <c r="S88" s="6"/>
      <c r="T88" s="6"/>
      <c r="U88" s="6"/>
      <c r="V88" s="6"/>
      <c r="W88" s="6"/>
      <c r="Y88" s="6"/>
    </row>
    <row r="89" spans="1:25" x14ac:dyDescent="0.35">
      <c r="D89" s="6"/>
      <c r="E89" s="6"/>
      <c r="F89" s="6"/>
      <c r="G89" s="6"/>
      <c r="H89" s="6"/>
      <c r="I89" s="6"/>
      <c r="J89" s="6"/>
      <c r="K89" s="6"/>
      <c r="L89" s="6"/>
      <c r="M89" s="6"/>
      <c r="N89" s="6"/>
      <c r="O89" s="6"/>
      <c r="P89" s="6"/>
      <c r="Q89" s="6"/>
      <c r="R89" s="6"/>
      <c r="S89" s="6"/>
      <c r="T89" s="6"/>
      <c r="U89" s="6"/>
      <c r="V89" s="6"/>
      <c r="W89" s="6"/>
    </row>
    <row r="90" spans="1:25" x14ac:dyDescent="0.35">
      <c r="A90" s="49"/>
      <c r="B90" s="49"/>
      <c r="C90" s="49"/>
      <c r="D90" s="51"/>
      <c r="E90" s="51"/>
      <c r="F90" s="51"/>
      <c r="G90" s="51"/>
      <c r="H90" s="51"/>
      <c r="I90" s="51"/>
      <c r="J90" s="51"/>
      <c r="K90" s="51"/>
      <c r="L90" s="51"/>
      <c r="M90" s="51"/>
      <c r="N90" s="51"/>
      <c r="O90" s="51"/>
      <c r="P90" s="51"/>
      <c r="Q90" s="51"/>
      <c r="R90" s="51"/>
      <c r="S90" s="51"/>
      <c r="T90" s="49"/>
      <c r="U90" s="49"/>
      <c r="V90" s="49"/>
      <c r="W90" s="49"/>
    </row>
    <row r="91" spans="1:25" x14ac:dyDescent="0.35">
      <c r="A91" s="32" t="s">
        <v>39</v>
      </c>
      <c r="D91" s="52" t="s">
        <v>0</v>
      </c>
      <c r="E91" s="52" t="s">
        <v>1</v>
      </c>
      <c r="F91" s="52" t="s">
        <v>2</v>
      </c>
      <c r="G91" s="52" t="s">
        <v>3</v>
      </c>
      <c r="H91" s="52" t="s">
        <v>4</v>
      </c>
      <c r="I91" s="52" t="s">
        <v>5</v>
      </c>
      <c r="J91" s="52" t="s">
        <v>6</v>
      </c>
      <c r="K91" s="52" t="s">
        <v>7</v>
      </c>
      <c r="L91" s="52" t="s">
        <v>8</v>
      </c>
      <c r="M91" s="52" t="s">
        <v>9</v>
      </c>
      <c r="N91" s="52" t="s">
        <v>10</v>
      </c>
      <c r="O91" s="52" t="s">
        <v>11</v>
      </c>
      <c r="P91" s="52" t="s">
        <v>12</v>
      </c>
      <c r="Q91" s="52" t="s">
        <v>13</v>
      </c>
      <c r="R91" s="52" t="s">
        <v>14</v>
      </c>
      <c r="S91" s="52" t="s">
        <v>15</v>
      </c>
      <c r="T91" s="29" t="s">
        <v>16</v>
      </c>
      <c r="U91" s="29" t="s">
        <v>17</v>
      </c>
      <c r="V91" s="29" t="s">
        <v>18</v>
      </c>
      <c r="W91" s="29" t="s">
        <v>19</v>
      </c>
    </row>
    <row r="92" spans="1:25" x14ac:dyDescent="0.35">
      <c r="B92" s="2" t="s">
        <v>57</v>
      </c>
      <c r="C92" s="25" t="s">
        <v>58</v>
      </c>
      <c r="D92" s="6">
        <f>'WW CAPEX'!C13</f>
        <v>251.21</v>
      </c>
      <c r="E92" s="6">
        <f>'WW CAPEX'!D13</f>
        <v>303.166</v>
      </c>
      <c r="F92" s="6">
        <f>'WW CAPEX'!E13</f>
        <v>256.05099999999999</v>
      </c>
      <c r="G92" s="6">
        <f>'WW CAPEX'!F13</f>
        <v>239.04400000000001</v>
      </c>
      <c r="H92" s="6">
        <f>'WW CAPEX'!G13</f>
        <v>345.25700000000001</v>
      </c>
      <c r="I92" s="6">
        <f>'WW CAPEX'!H13</f>
        <v>402.44299999999998</v>
      </c>
      <c r="J92" s="6">
        <f>'WW CAPEX'!I13</f>
        <v>368.58617862586289</v>
      </c>
      <c r="K92" s="6">
        <f>'WW CAPEX'!J13</f>
        <v>337.66045810481</v>
      </c>
      <c r="L92" s="6">
        <f>'WW CAPEX'!K13</f>
        <v>691.31723693081301</v>
      </c>
      <c r="M92" s="6">
        <f>'WW CAPEX'!L13</f>
        <v>700.03</v>
      </c>
      <c r="N92" s="6">
        <f>'WW CAPEX'!M13</f>
        <v>609.296999999999</v>
      </c>
      <c r="O92" s="6">
        <f>'WW CAPEX'!N13</f>
        <v>643.226</v>
      </c>
      <c r="P92" s="6">
        <f>'WW CAPEX'!O13</f>
        <v>668.21699999999998</v>
      </c>
      <c r="Q92" s="6">
        <f>'WW CAPEX'!P13</f>
        <v>551.077</v>
      </c>
      <c r="R92" s="6">
        <f>'WW CAPEX'!Q13</f>
        <v>497.399</v>
      </c>
      <c r="S92" s="6">
        <f>'WW CAPEX'!R13</f>
        <v>484.02886897102599</v>
      </c>
      <c r="T92" s="6">
        <f>'WW CAPEX'!S13</f>
        <v>459.274</v>
      </c>
      <c r="U92" s="6">
        <f>'WW CAPEX'!T13</f>
        <v>417.4</v>
      </c>
      <c r="V92" s="6">
        <f>'WW CAPEX'!U13</f>
        <v>384.589</v>
      </c>
      <c r="W92" s="6">
        <f>'WW CAPEX'!V13</f>
        <v>511.99299999999999</v>
      </c>
    </row>
    <row r="93" spans="1:25" x14ac:dyDescent="0.35">
      <c r="C93" s="25"/>
      <c r="D93" s="6"/>
      <c r="E93" s="6"/>
      <c r="F93" s="6"/>
      <c r="G93" s="6"/>
      <c r="H93" s="6"/>
      <c r="I93" s="6"/>
      <c r="J93" s="6"/>
      <c r="K93" s="6"/>
      <c r="L93" s="6"/>
      <c r="M93" s="6"/>
      <c r="N93" s="6"/>
      <c r="O93" s="6"/>
      <c r="P93" s="6"/>
      <c r="Q93" s="6"/>
      <c r="R93" s="6"/>
      <c r="S93" s="6"/>
      <c r="T93" s="6"/>
      <c r="U93" s="6"/>
      <c r="V93" s="6"/>
      <c r="W93" s="6"/>
    </row>
    <row r="94" spans="1:25" x14ac:dyDescent="0.35">
      <c r="B94" s="2" t="s">
        <v>57</v>
      </c>
      <c r="C94" s="25" t="s">
        <v>59</v>
      </c>
      <c r="D94" s="6">
        <f t="shared" ref="D94:V94" si="18">D92*D$5</f>
        <v>432.81458840370902</v>
      </c>
      <c r="E94" s="6">
        <f t="shared" si="18"/>
        <v>508.13747215050444</v>
      </c>
      <c r="F94" s="6">
        <f t="shared" si="18"/>
        <v>416.2232682648434</v>
      </c>
      <c r="G94" s="6">
        <f t="shared" si="18"/>
        <v>378.60028209248179</v>
      </c>
      <c r="H94" s="6">
        <f t="shared" si="18"/>
        <v>527.14429310083824</v>
      </c>
      <c r="I94" s="6">
        <f t="shared" si="18"/>
        <v>590.08085596536432</v>
      </c>
      <c r="J94" s="6">
        <f t="shared" si="18"/>
        <v>524.85890391329815</v>
      </c>
      <c r="K94" s="6">
        <f t="shared" si="18"/>
        <v>478.63004213545986</v>
      </c>
      <c r="L94" s="6">
        <f t="shared" si="18"/>
        <v>933.60080727824334</v>
      </c>
      <c r="M94" s="6">
        <f t="shared" si="18"/>
        <v>902.08355542376751</v>
      </c>
      <c r="N94" s="6">
        <f t="shared" si="18"/>
        <v>761.62912663088366</v>
      </c>
      <c r="O94" s="6">
        <f t="shared" si="18"/>
        <v>781.4963710409753</v>
      </c>
      <c r="P94" s="6">
        <f t="shared" si="18"/>
        <v>796.25496106429705</v>
      </c>
      <c r="Q94" s="6">
        <f t="shared" si="18"/>
        <v>649.6667067304254</v>
      </c>
      <c r="R94" s="6">
        <f t="shared" si="18"/>
        <v>574.08578390272316</v>
      </c>
      <c r="S94" s="6">
        <f t="shared" si="18"/>
        <v>538.50217484940151</v>
      </c>
      <c r="T94" s="6">
        <f t="shared" si="18"/>
        <v>495.81151911303186</v>
      </c>
      <c r="U94" s="6">
        <f t="shared" si="18"/>
        <v>439.23675141274367</v>
      </c>
      <c r="V94" s="6">
        <f t="shared" si="18"/>
        <v>399.85957539591459</v>
      </c>
      <c r="W94" s="6">
        <f>W92*W$5</f>
        <v>511.99299999999999</v>
      </c>
    </row>
    <row r="95" spans="1:25" x14ac:dyDescent="0.35">
      <c r="C95" s="25"/>
      <c r="D95" s="6"/>
      <c r="E95" s="6"/>
      <c r="F95" s="6"/>
      <c r="G95" s="6"/>
      <c r="H95" s="6"/>
      <c r="I95" s="6"/>
      <c r="J95" s="6"/>
      <c r="K95" s="6"/>
      <c r="L95" s="6"/>
      <c r="M95" s="6"/>
      <c r="N95" s="6"/>
      <c r="O95" s="6"/>
      <c r="P95" s="6"/>
      <c r="Q95" s="6"/>
      <c r="R95" s="6"/>
      <c r="S95" s="6"/>
      <c r="T95" s="6"/>
      <c r="U95" s="6"/>
      <c r="V95" s="6"/>
      <c r="W95" s="6"/>
    </row>
    <row r="96" spans="1:25" x14ac:dyDescent="0.35">
      <c r="B96" s="2" t="s">
        <v>68</v>
      </c>
      <c r="C96" s="42" t="s">
        <v>69</v>
      </c>
      <c r="D96" s="6">
        <f>'WW Population'!C13</f>
        <v>12463.2</v>
      </c>
      <c r="E96" s="6">
        <f>'WW Population'!D13</f>
        <v>12635.119999999999</v>
      </c>
      <c r="F96" s="6">
        <f>'WW Population'!E13</f>
        <v>12683.13</v>
      </c>
      <c r="G96" s="6">
        <f>'WW Population'!F13</f>
        <v>12730.3</v>
      </c>
      <c r="H96" s="6">
        <f>'WW Population'!G13</f>
        <v>13110.500000000002</v>
      </c>
      <c r="I96" s="6">
        <f>'WW Population'!H13</f>
        <v>13163.267157621378</v>
      </c>
      <c r="J96" s="6">
        <f>'WW Population'!I13</f>
        <v>13206.171118199638</v>
      </c>
      <c r="K96" s="6">
        <f>'WW Population'!J13</f>
        <v>13389.381533976251</v>
      </c>
      <c r="L96" s="6">
        <f>'WW Population'!K13</f>
        <v>13604.28700521361</v>
      </c>
      <c r="M96" s="6">
        <f>'WW Population'!L13</f>
        <v>14128.762898615299</v>
      </c>
      <c r="N96" s="6">
        <f>'WW Population'!M13</f>
        <v>14365.3927670496</v>
      </c>
      <c r="O96" s="6">
        <f>'WW Population'!N13</f>
        <v>14543.779854669699</v>
      </c>
      <c r="P96" s="6">
        <f>'WW Population'!O13</f>
        <v>14697.966549978801</v>
      </c>
      <c r="Q96" s="6">
        <f>'WW Population'!P13</f>
        <v>14774.8341645819</v>
      </c>
      <c r="R96" s="6">
        <f>'WW Population'!Q13</f>
        <v>15070.048901455801</v>
      </c>
      <c r="S96" s="6">
        <f>'WW Population'!R13</f>
        <v>15018.284</v>
      </c>
      <c r="T96" s="6">
        <f>'WW Population'!S13</f>
        <v>14840.221</v>
      </c>
      <c r="U96" s="6">
        <f>'WW Population'!T13</f>
        <v>15343.3430034375</v>
      </c>
      <c r="V96" s="6">
        <f>'WW Population'!U13</f>
        <v>15505.394</v>
      </c>
      <c r="W96" s="6">
        <f>'WW Population'!V13</f>
        <v>15543.119000000001</v>
      </c>
    </row>
    <row r="97" spans="1:25" x14ac:dyDescent="0.35">
      <c r="C97" s="25"/>
      <c r="D97" s="6"/>
      <c r="E97" s="6"/>
      <c r="F97" s="6"/>
      <c r="G97" s="6"/>
      <c r="H97" s="6"/>
      <c r="I97" s="6"/>
      <c r="J97" s="6"/>
      <c r="K97" s="6"/>
      <c r="L97" s="6"/>
      <c r="M97" s="6"/>
      <c r="N97" s="6"/>
      <c r="O97" s="6"/>
      <c r="P97" s="6"/>
      <c r="Q97" s="6"/>
      <c r="R97" s="6"/>
      <c r="S97" s="6"/>
      <c r="T97" s="6"/>
      <c r="U97" s="6"/>
      <c r="V97" s="6"/>
      <c r="W97" s="6"/>
    </row>
    <row r="98" spans="1:25" x14ac:dyDescent="0.35">
      <c r="B98" s="2" t="s">
        <v>70</v>
      </c>
      <c r="C98" s="25" t="s">
        <v>71</v>
      </c>
      <c r="D98" s="6">
        <f t="shared" ref="D98:V98" si="19">D94*1000/D96</f>
        <v>34.727404551295734</v>
      </c>
      <c r="E98" s="6">
        <f t="shared" si="19"/>
        <v>40.216275915899843</v>
      </c>
      <c r="F98" s="6">
        <f t="shared" si="19"/>
        <v>32.817078139610921</v>
      </c>
      <c r="G98" s="6">
        <f t="shared" si="19"/>
        <v>29.740091128448018</v>
      </c>
      <c r="H98" s="6">
        <f t="shared" si="19"/>
        <v>40.207794752361707</v>
      </c>
      <c r="I98" s="6">
        <f t="shared" si="19"/>
        <v>44.827841667234907</v>
      </c>
      <c r="J98" s="6">
        <f t="shared" si="19"/>
        <v>39.743457752866888</v>
      </c>
      <c r="K98" s="6">
        <f t="shared" si="19"/>
        <v>35.746986589403789</v>
      </c>
      <c r="L98" s="6">
        <f t="shared" si="19"/>
        <v>68.625485989854297</v>
      </c>
      <c r="M98" s="6">
        <f t="shared" si="19"/>
        <v>63.847313589796101</v>
      </c>
      <c r="N98" s="6">
        <f t="shared" si="19"/>
        <v>53.018329465927231</v>
      </c>
      <c r="O98" s="6">
        <f t="shared" si="19"/>
        <v>53.734062179857141</v>
      </c>
      <c r="P98" s="6">
        <f t="shared" si="19"/>
        <v>54.17449810874998</v>
      </c>
      <c r="Q98" s="6">
        <f t="shared" si="19"/>
        <v>43.971167425202005</v>
      </c>
      <c r="R98" s="6">
        <f t="shared" si="19"/>
        <v>38.094487128523198</v>
      </c>
      <c r="S98" s="6">
        <f t="shared" si="19"/>
        <v>35.856438382001663</v>
      </c>
      <c r="T98" s="6">
        <f t="shared" si="19"/>
        <v>33.409982177019593</v>
      </c>
      <c r="U98" s="6">
        <f t="shared" si="19"/>
        <v>28.627187133490903</v>
      </c>
      <c r="V98" s="6">
        <f t="shared" si="19"/>
        <v>25.788417591704835</v>
      </c>
      <c r="W98" s="6">
        <f>W94*1000/W96</f>
        <v>32.940171145829865</v>
      </c>
      <c r="Y98" s="6"/>
    </row>
    <row r="99" spans="1:25" x14ac:dyDescent="0.35">
      <c r="B99" s="2" t="s">
        <v>72</v>
      </c>
      <c r="C99" s="25" t="s">
        <v>71</v>
      </c>
      <c r="D99" s="6">
        <f>AVERAGE(D98:W98)</f>
        <v>41.505723540753927</v>
      </c>
      <c r="E99" s="6"/>
      <c r="F99" s="6"/>
      <c r="G99" s="6"/>
      <c r="H99" s="6"/>
      <c r="I99" s="6"/>
      <c r="J99" s="6"/>
      <c r="K99" s="6"/>
      <c r="L99" s="6"/>
      <c r="M99" s="6"/>
      <c r="N99" s="6"/>
      <c r="O99" s="6"/>
      <c r="P99" s="6"/>
      <c r="Q99" s="6"/>
      <c r="R99" s="6"/>
      <c r="S99" s="6"/>
      <c r="T99" s="6"/>
      <c r="U99" s="6"/>
      <c r="V99" s="6"/>
      <c r="W99" s="6"/>
      <c r="Y99" s="6"/>
    </row>
    <row r="100" spans="1:25" x14ac:dyDescent="0.35">
      <c r="D100" s="6"/>
      <c r="E100" s="6"/>
      <c r="F100" s="6"/>
      <c r="G100" s="6"/>
      <c r="H100" s="6"/>
      <c r="I100" s="6"/>
      <c r="J100" s="6"/>
      <c r="K100" s="6"/>
      <c r="L100" s="6"/>
      <c r="M100" s="6"/>
      <c r="N100" s="6"/>
      <c r="O100" s="6"/>
      <c r="P100" s="6"/>
      <c r="Q100" s="6"/>
      <c r="R100" s="6"/>
      <c r="S100" s="6"/>
      <c r="T100" s="6"/>
      <c r="U100" s="6"/>
      <c r="V100" s="6"/>
      <c r="W100" s="6"/>
    </row>
    <row r="101" spans="1:25" x14ac:dyDescent="0.35">
      <c r="A101" s="49"/>
      <c r="B101" s="49"/>
      <c r="C101" s="49"/>
      <c r="D101" s="51"/>
      <c r="E101" s="51"/>
      <c r="F101" s="51"/>
      <c r="G101" s="51"/>
      <c r="H101" s="51"/>
      <c r="I101" s="51"/>
      <c r="J101" s="51"/>
      <c r="K101" s="51"/>
      <c r="L101" s="51"/>
      <c r="M101" s="51"/>
      <c r="N101" s="51"/>
      <c r="O101" s="51"/>
      <c r="P101" s="51"/>
      <c r="Q101" s="51"/>
      <c r="R101" s="51"/>
      <c r="S101" s="51"/>
      <c r="T101" s="49"/>
      <c r="U101" s="49"/>
      <c r="V101" s="49"/>
      <c r="W101" s="49"/>
    </row>
    <row r="102" spans="1:25" x14ac:dyDescent="0.35">
      <c r="A102" s="32" t="s">
        <v>42</v>
      </c>
      <c r="D102" s="52" t="s">
        <v>0</v>
      </c>
      <c r="E102" s="52" t="s">
        <v>1</v>
      </c>
      <c r="F102" s="52" t="s">
        <v>2</v>
      </c>
      <c r="G102" s="52" t="s">
        <v>3</v>
      </c>
      <c r="H102" s="52" t="s">
        <v>4</v>
      </c>
      <c r="I102" s="52" t="s">
        <v>5</v>
      </c>
      <c r="J102" s="52" t="s">
        <v>6</v>
      </c>
      <c r="K102" s="52" t="s">
        <v>7</v>
      </c>
      <c r="L102" s="52" t="s">
        <v>8</v>
      </c>
      <c r="M102" s="52" t="s">
        <v>9</v>
      </c>
      <c r="N102" s="52" t="s">
        <v>10</v>
      </c>
      <c r="O102" s="52" t="s">
        <v>11</v>
      </c>
      <c r="P102" s="52" t="s">
        <v>12</v>
      </c>
      <c r="Q102" s="52" t="s">
        <v>13</v>
      </c>
      <c r="R102" s="52" t="s">
        <v>14</v>
      </c>
      <c r="S102" s="52" t="s">
        <v>15</v>
      </c>
      <c r="T102" s="29" t="s">
        <v>16</v>
      </c>
      <c r="U102" s="29" t="s">
        <v>17</v>
      </c>
      <c r="V102" s="29" t="s">
        <v>18</v>
      </c>
      <c r="W102" s="29" t="s">
        <v>19</v>
      </c>
    </row>
    <row r="103" spans="1:25" x14ac:dyDescent="0.35">
      <c r="B103" s="2" t="s">
        <v>57</v>
      </c>
      <c r="C103" s="25" t="s">
        <v>58</v>
      </c>
      <c r="D103" s="6">
        <f>'WW CAPEX'!C14</f>
        <v>283.89</v>
      </c>
      <c r="E103" s="6">
        <f>'WW CAPEX'!D14</f>
        <v>499.98899999999998</v>
      </c>
      <c r="F103" s="6">
        <f>'WW CAPEX'!E14</f>
        <v>363.50400000000002</v>
      </c>
      <c r="G103" s="6">
        <f>'WW CAPEX'!F14</f>
        <v>239.31800000000001</v>
      </c>
      <c r="H103" s="6">
        <f>'WW CAPEX'!G14</f>
        <v>277.291</v>
      </c>
      <c r="I103" s="6">
        <f>'WW CAPEX'!H14</f>
        <v>470.75984599999998</v>
      </c>
      <c r="J103" s="6">
        <f>'WW CAPEX'!I14</f>
        <v>490.90855999999991</v>
      </c>
      <c r="K103" s="6">
        <f>'WW CAPEX'!J14</f>
        <v>350.76983799999999</v>
      </c>
      <c r="L103" s="6">
        <f>'WW CAPEX'!K14</f>
        <v>391.10640246272931</v>
      </c>
      <c r="M103" s="6">
        <f>'WW CAPEX'!L14</f>
        <v>457.4909427133</v>
      </c>
      <c r="N103" s="6">
        <f>'WW CAPEX'!M14</f>
        <v>500.332657109899</v>
      </c>
      <c r="O103" s="6">
        <f>'WW CAPEX'!N14</f>
        <v>520.14829146019304</v>
      </c>
      <c r="P103" s="6">
        <f>'WW CAPEX'!O14</f>
        <v>558.70143253131005</v>
      </c>
      <c r="Q103" s="6">
        <f>'WW CAPEX'!P14</f>
        <v>434.79113620842099</v>
      </c>
      <c r="R103" s="6">
        <f>'WW CAPEX'!Q14</f>
        <v>414.91266696746499</v>
      </c>
      <c r="S103" s="6">
        <f>'WW CAPEX'!R14</f>
        <v>415.25723711850497</v>
      </c>
      <c r="T103" s="6">
        <f>'WW CAPEX'!S14</f>
        <v>385.863426</v>
      </c>
      <c r="U103" s="6">
        <f>'WW CAPEX'!T14</f>
        <v>360.79500000000002</v>
      </c>
      <c r="V103" s="6">
        <f>'WW CAPEX'!U14</f>
        <v>354.16699999999997</v>
      </c>
      <c r="W103" s="6">
        <f>'WW CAPEX'!V14</f>
        <v>405.74900000000002</v>
      </c>
    </row>
    <row r="104" spans="1:25" x14ac:dyDescent="0.35">
      <c r="C104" s="25"/>
      <c r="D104" s="6"/>
      <c r="E104" s="6"/>
      <c r="F104" s="6"/>
      <c r="G104" s="6"/>
      <c r="H104" s="6"/>
      <c r="I104" s="6"/>
      <c r="J104" s="6"/>
      <c r="K104" s="6"/>
      <c r="L104" s="6"/>
      <c r="M104" s="6"/>
      <c r="N104" s="6"/>
      <c r="O104" s="6"/>
      <c r="P104" s="6"/>
      <c r="Q104" s="6"/>
      <c r="R104" s="6"/>
      <c r="S104" s="6"/>
      <c r="T104" s="6"/>
      <c r="U104" s="6"/>
      <c r="V104" s="6"/>
      <c r="W104" s="6"/>
    </row>
    <row r="105" spans="1:25" x14ac:dyDescent="0.35">
      <c r="B105" s="2" t="s">
        <v>57</v>
      </c>
      <c r="C105" s="25" t="s">
        <v>59</v>
      </c>
      <c r="D105" s="6">
        <f t="shared" ref="D105:V105" si="20">D103*D$5</f>
        <v>489.11959516710704</v>
      </c>
      <c r="E105" s="6">
        <f t="shared" si="20"/>
        <v>838.03311243034693</v>
      </c>
      <c r="F105" s="6">
        <f t="shared" si="20"/>
        <v>590.89330995521846</v>
      </c>
      <c r="G105" s="6">
        <f t="shared" si="20"/>
        <v>379.03424603758538</v>
      </c>
      <c r="H105" s="6">
        <f t="shared" si="20"/>
        <v>423.37264176605987</v>
      </c>
      <c r="I105" s="6">
        <f t="shared" si="20"/>
        <v>690.25022893130972</v>
      </c>
      <c r="J105" s="6">
        <f t="shared" si="20"/>
        <v>699.04338161522207</v>
      </c>
      <c r="K105" s="6">
        <f t="shared" si="20"/>
        <v>497.21244614812315</v>
      </c>
      <c r="L105" s="6">
        <f t="shared" si="20"/>
        <v>528.17611592033336</v>
      </c>
      <c r="M105" s="6">
        <f t="shared" si="20"/>
        <v>589.53910000569238</v>
      </c>
      <c r="N105" s="6">
        <f t="shared" si="20"/>
        <v>625.42228939174549</v>
      </c>
      <c r="O105" s="6">
        <f t="shared" si="20"/>
        <v>631.9613979834528</v>
      </c>
      <c r="P105" s="6">
        <f t="shared" si="20"/>
        <v>665.75496793225147</v>
      </c>
      <c r="Q105" s="6">
        <f t="shared" si="20"/>
        <v>512.57687324294909</v>
      </c>
      <c r="R105" s="6">
        <f t="shared" si="20"/>
        <v>478.88207187225282</v>
      </c>
      <c r="S105" s="6">
        <f t="shared" si="20"/>
        <v>461.99088452233264</v>
      </c>
      <c r="T105" s="6">
        <f t="shared" si="20"/>
        <v>416.56077072775497</v>
      </c>
      <c r="U105" s="6">
        <f t="shared" si="20"/>
        <v>379.67039704350952</v>
      </c>
      <c r="V105" s="6">
        <f t="shared" si="20"/>
        <v>368.22963277484502</v>
      </c>
      <c r="W105" s="6">
        <f>W103*W$5</f>
        <v>405.74900000000002</v>
      </c>
    </row>
    <row r="106" spans="1:25" x14ac:dyDescent="0.35">
      <c r="C106" s="25"/>
      <c r="D106" s="6"/>
      <c r="E106" s="6"/>
      <c r="F106" s="6"/>
      <c r="G106" s="6"/>
      <c r="H106" s="6"/>
      <c r="I106" s="6"/>
      <c r="J106" s="6"/>
      <c r="K106" s="6"/>
      <c r="L106" s="6"/>
      <c r="M106" s="6"/>
      <c r="N106" s="6"/>
      <c r="O106" s="6"/>
      <c r="P106" s="6"/>
      <c r="Q106" s="6"/>
      <c r="R106" s="6"/>
      <c r="S106" s="6"/>
      <c r="T106" s="6"/>
      <c r="U106" s="6"/>
      <c r="V106" s="6"/>
      <c r="W106" s="6"/>
    </row>
    <row r="107" spans="1:25" x14ac:dyDescent="0.35">
      <c r="B107" s="2" t="s">
        <v>68</v>
      </c>
      <c r="C107" s="42" t="s">
        <v>69</v>
      </c>
      <c r="D107" s="6">
        <f>'WW Population'!C14</f>
        <v>6540.5</v>
      </c>
      <c r="E107" s="6">
        <f>'WW Population'!D14</f>
        <v>6580.7</v>
      </c>
      <c r="F107" s="6">
        <f>'WW Population'!E14</f>
        <v>6767.4</v>
      </c>
      <c r="G107" s="6">
        <f>'WW Population'!F14</f>
        <v>6750.8</v>
      </c>
      <c r="H107" s="6">
        <f>'WW Population'!G14</f>
        <v>6885.1</v>
      </c>
      <c r="I107" s="6">
        <f>'WW Population'!H14</f>
        <v>6769.9000000000005</v>
      </c>
      <c r="J107" s="6">
        <f>'WW Population'!I14</f>
        <v>6752.2657000000008</v>
      </c>
      <c r="K107" s="6">
        <f>'WW Population'!J14</f>
        <v>6781.3909999999996</v>
      </c>
      <c r="L107" s="6">
        <f>'WW Population'!K14</f>
        <v>6784.8</v>
      </c>
      <c r="M107" s="6">
        <f>'WW Population'!L14</f>
        <v>6821.0919999999996</v>
      </c>
      <c r="N107" s="6">
        <f>'WW Population'!M14</f>
        <v>7032.5159999999996</v>
      </c>
      <c r="O107" s="6">
        <f>'WW Population'!N14</f>
        <v>7042.3580000000002</v>
      </c>
      <c r="P107" s="6">
        <f>'WW Population'!O14</f>
        <v>7064.3270000000002</v>
      </c>
      <c r="Q107" s="6">
        <f>'WW Population'!P14</f>
        <v>7114.451</v>
      </c>
      <c r="R107" s="6">
        <f>'WW Population'!Q14</f>
        <v>7169.9570000000003</v>
      </c>
      <c r="S107" s="6">
        <f>'WW Population'!R14</f>
        <v>7224.8400816413796</v>
      </c>
      <c r="T107" s="6">
        <f>'WW Population'!S14</f>
        <v>7258.73866556952</v>
      </c>
      <c r="U107" s="6">
        <f>'WW Population'!T14</f>
        <v>7320.0775008149285</v>
      </c>
      <c r="V107" s="6">
        <f>'WW Population'!U14</f>
        <v>7345.68</v>
      </c>
      <c r="W107" s="6">
        <f>'WW Population'!V14</f>
        <v>7390.6980000000003</v>
      </c>
    </row>
    <row r="108" spans="1:25" x14ac:dyDescent="0.35">
      <c r="C108" s="25"/>
      <c r="D108" s="6"/>
      <c r="E108" s="6"/>
      <c r="F108" s="6"/>
      <c r="G108" s="6"/>
      <c r="H108" s="6"/>
      <c r="I108" s="6"/>
      <c r="J108" s="6"/>
      <c r="K108" s="6"/>
      <c r="L108" s="6"/>
      <c r="M108" s="6"/>
      <c r="N108" s="6"/>
      <c r="O108" s="6"/>
      <c r="P108" s="6"/>
      <c r="Q108" s="6"/>
      <c r="R108" s="6"/>
      <c r="S108" s="6"/>
      <c r="T108" s="6"/>
      <c r="U108" s="6"/>
      <c r="V108" s="6"/>
      <c r="W108" s="6"/>
    </row>
    <row r="109" spans="1:25" x14ac:dyDescent="0.35">
      <c r="B109" s="2" t="s">
        <v>70</v>
      </c>
      <c r="C109" s="25" t="s">
        <v>71</v>
      </c>
      <c r="D109" s="6">
        <f t="shared" ref="D109:V109" si="21">D105*1000/D107</f>
        <v>74.783211553720221</v>
      </c>
      <c r="E109" s="6">
        <f t="shared" si="21"/>
        <v>127.34710781988952</v>
      </c>
      <c r="F109" s="6">
        <f t="shared" si="21"/>
        <v>87.314671802349281</v>
      </c>
      <c r="G109" s="6">
        <f t="shared" si="21"/>
        <v>56.146567227230157</v>
      </c>
      <c r="H109" s="6">
        <f t="shared" si="21"/>
        <v>61.491139092541843</v>
      </c>
      <c r="I109" s="6">
        <f t="shared" si="21"/>
        <v>101.95870381118033</v>
      </c>
      <c r="J109" s="6">
        <f t="shared" si="21"/>
        <v>103.52723258731095</v>
      </c>
      <c r="K109" s="6">
        <f t="shared" si="21"/>
        <v>73.320126526861984</v>
      </c>
      <c r="L109" s="6">
        <f t="shared" si="21"/>
        <v>77.846969095674638</v>
      </c>
      <c r="M109" s="6">
        <f t="shared" si="21"/>
        <v>86.428844531886156</v>
      </c>
      <c r="N109" s="6">
        <f t="shared" si="21"/>
        <v>88.932935153186349</v>
      </c>
      <c r="O109" s="6">
        <f t="shared" si="21"/>
        <v>89.7371871727414</v>
      </c>
      <c r="P109" s="6">
        <f t="shared" si="21"/>
        <v>94.241810710666641</v>
      </c>
      <c r="Q109" s="6">
        <f t="shared" si="21"/>
        <v>72.047284216722986</v>
      </c>
      <c r="R109" s="6">
        <f t="shared" si="21"/>
        <v>66.7900897972265</v>
      </c>
      <c r="S109" s="6">
        <f t="shared" si="21"/>
        <v>63.944790376228639</v>
      </c>
      <c r="T109" s="6">
        <f t="shared" si="21"/>
        <v>57.387486989114748</v>
      </c>
      <c r="U109" s="6">
        <f t="shared" si="21"/>
        <v>51.866991435711114</v>
      </c>
      <c r="V109" s="6">
        <f t="shared" si="21"/>
        <v>50.128733183972756</v>
      </c>
      <c r="W109" s="6">
        <f>W105*1000/W107</f>
        <v>54.899956675269372</v>
      </c>
      <c r="Y109" s="6"/>
    </row>
    <row r="110" spans="1:25" x14ac:dyDescent="0.35">
      <c r="B110" s="2" t="s">
        <v>72</v>
      </c>
      <c r="C110" s="25" t="s">
        <v>71</v>
      </c>
      <c r="D110" s="6">
        <f>AVERAGE(D109:W109)</f>
        <v>77.007091987974277</v>
      </c>
      <c r="E110" s="6"/>
      <c r="F110" s="6"/>
      <c r="G110" s="6"/>
      <c r="H110" s="6"/>
      <c r="I110" s="6"/>
      <c r="J110" s="6"/>
      <c r="K110" s="6"/>
      <c r="L110" s="6"/>
      <c r="M110" s="6"/>
      <c r="N110" s="6"/>
      <c r="O110" s="6"/>
      <c r="P110" s="6"/>
      <c r="Q110" s="6"/>
      <c r="R110" s="6"/>
      <c r="S110" s="6"/>
      <c r="T110" s="6"/>
      <c r="U110" s="6"/>
      <c r="V110" s="6"/>
      <c r="W110" s="6"/>
      <c r="Y110" s="6"/>
    </row>
    <row r="111" spans="1:25" x14ac:dyDescent="0.35">
      <c r="D111" s="6"/>
      <c r="E111" s="6"/>
      <c r="F111" s="6"/>
      <c r="G111" s="6"/>
      <c r="H111" s="6"/>
      <c r="I111" s="6"/>
      <c r="J111" s="6"/>
      <c r="K111" s="6"/>
      <c r="L111" s="6"/>
      <c r="M111" s="6"/>
      <c r="N111" s="6"/>
      <c r="O111" s="6"/>
      <c r="P111" s="6"/>
      <c r="Q111" s="6"/>
      <c r="R111" s="6"/>
      <c r="S111" s="6"/>
      <c r="T111" s="6"/>
      <c r="U111" s="6"/>
      <c r="V111" s="6"/>
      <c r="W111" s="6"/>
    </row>
    <row r="112" spans="1:25" x14ac:dyDescent="0.35">
      <c r="A112" s="49"/>
      <c r="B112" s="49"/>
      <c r="C112" s="49"/>
      <c r="D112" s="49">
        <v>2454</v>
      </c>
      <c r="E112" s="49">
        <v>2474.6</v>
      </c>
      <c r="F112" s="49">
        <v>2500.8000000000002</v>
      </c>
      <c r="G112" s="49">
        <v>2518.6</v>
      </c>
      <c r="H112" s="49">
        <v>2474.3000000000002</v>
      </c>
      <c r="I112" s="49">
        <v>2573.84</v>
      </c>
      <c r="J112" s="49">
        <v>2600.6190000000011</v>
      </c>
      <c r="K112" s="49">
        <v>2611.2669999999998</v>
      </c>
      <c r="L112" s="49">
        <v>2627.2</v>
      </c>
      <c r="M112" s="49">
        <v>2657.069</v>
      </c>
      <c r="N112" s="49">
        <v>2646.8649999999998</v>
      </c>
      <c r="O112" s="49">
        <v>2630.221</v>
      </c>
      <c r="P112" s="49">
        <v>2653.8760000000002</v>
      </c>
      <c r="Q112" s="49">
        <v>2711.444</v>
      </c>
      <c r="R112" s="49">
        <v>2735.9639999999999</v>
      </c>
      <c r="S112" s="49">
        <v>2760.0160000000001</v>
      </c>
      <c r="T112" s="49">
        <v>2779.7150198333502</v>
      </c>
      <c r="U112" s="49">
        <v>2812.4786810029414</v>
      </c>
      <c r="V112" s="49">
        <v>2852.9490000000001</v>
      </c>
      <c r="W112" s="49"/>
    </row>
    <row r="113" spans="1:25" x14ac:dyDescent="0.35">
      <c r="A113" s="32" t="s">
        <v>45</v>
      </c>
      <c r="D113" s="52" t="s">
        <v>0</v>
      </c>
      <c r="E113" s="52" t="s">
        <v>1</v>
      </c>
      <c r="F113" s="52" t="s">
        <v>2</v>
      </c>
      <c r="G113" s="52" t="s">
        <v>3</v>
      </c>
      <c r="H113" s="52" t="s">
        <v>4</v>
      </c>
      <c r="I113" s="52" t="s">
        <v>5</v>
      </c>
      <c r="J113" s="52" t="s">
        <v>6</v>
      </c>
      <c r="K113" s="52" t="s">
        <v>7</v>
      </c>
      <c r="L113" s="52" t="s">
        <v>8</v>
      </c>
      <c r="M113" s="52" t="s">
        <v>9</v>
      </c>
      <c r="N113" s="52" t="s">
        <v>10</v>
      </c>
      <c r="O113" s="52" t="s">
        <v>11</v>
      </c>
      <c r="P113" s="52" t="s">
        <v>12</v>
      </c>
      <c r="Q113" s="52" t="s">
        <v>13</v>
      </c>
      <c r="R113" s="52" t="s">
        <v>14</v>
      </c>
      <c r="S113" s="52" t="s">
        <v>15</v>
      </c>
      <c r="T113" s="29" t="s">
        <v>16</v>
      </c>
      <c r="U113" s="29" t="s">
        <v>17</v>
      </c>
      <c r="V113" s="29" t="s">
        <v>18</v>
      </c>
      <c r="W113" s="29" t="s">
        <v>19</v>
      </c>
    </row>
    <row r="114" spans="1:25" x14ac:dyDescent="0.35">
      <c r="B114" s="2" t="s">
        <v>57</v>
      </c>
      <c r="C114" s="25" t="s">
        <v>58</v>
      </c>
      <c r="D114" s="6">
        <f>'WW CAPEX'!C15</f>
        <v>118.65</v>
      </c>
      <c r="E114" s="6">
        <f>'WW CAPEX'!D15</f>
        <v>124.581</v>
      </c>
      <c r="F114" s="6">
        <f>'WW CAPEX'!E15</f>
        <v>123.535</v>
      </c>
      <c r="G114" s="6">
        <f>'WW CAPEX'!F15</f>
        <v>80.734999999999999</v>
      </c>
      <c r="H114" s="6">
        <f>'WW CAPEX'!G15</f>
        <v>85.662999999999997</v>
      </c>
      <c r="I114" s="6">
        <f>'WW CAPEX'!H15</f>
        <v>136.04300000000001</v>
      </c>
      <c r="J114" s="6">
        <f>'WW CAPEX'!I15</f>
        <v>146.20100000000002</v>
      </c>
      <c r="K114" s="6">
        <f>'WW CAPEX'!J15</f>
        <v>64.429225979400016</v>
      </c>
      <c r="L114" s="6">
        <f>'WW CAPEX'!K15</f>
        <v>65.167200000000008</v>
      </c>
      <c r="M114" s="6">
        <f>'WW CAPEX'!L15</f>
        <v>103.273194869999</v>
      </c>
      <c r="N114" s="6">
        <f>'WW CAPEX'!M15</f>
        <v>130.37972554000001</v>
      </c>
      <c r="O114" s="6">
        <f>'WW CAPEX'!N15</f>
        <v>112.076852436099</v>
      </c>
      <c r="P114" s="6">
        <f>'WW CAPEX'!O15</f>
        <v>96.371077295000006</v>
      </c>
      <c r="Q114" s="6">
        <f>'WW CAPEX'!P15</f>
        <v>87.933140514999906</v>
      </c>
      <c r="R114" s="6">
        <f>'WW CAPEX'!Q15</f>
        <v>103.833707212563</v>
      </c>
      <c r="S114" s="6">
        <f>'WW CAPEX'!R15</f>
        <v>155.06906310762</v>
      </c>
      <c r="T114" s="6">
        <f>'WW CAPEX'!S15</f>
        <v>143.57284366279001</v>
      </c>
      <c r="U114" s="6">
        <f>'WW CAPEX'!T15</f>
        <v>170.761</v>
      </c>
      <c r="V114" s="6">
        <f>'WW CAPEX'!U15</f>
        <v>164.45099999999999</v>
      </c>
      <c r="W114" s="6">
        <f>'WW CAPEX'!V15</f>
        <v>172.46700000000001</v>
      </c>
    </row>
    <row r="115" spans="1:25" x14ac:dyDescent="0.35">
      <c r="C115" s="25"/>
      <c r="D115" s="6"/>
      <c r="E115" s="6"/>
      <c r="F115" s="6"/>
      <c r="G115" s="6"/>
      <c r="H115" s="6"/>
      <c r="I115" s="6"/>
      <c r="J115" s="6"/>
      <c r="K115" s="6"/>
      <c r="L115" s="6"/>
      <c r="M115" s="6"/>
      <c r="N115" s="6"/>
      <c r="O115" s="6"/>
      <c r="P115" s="6"/>
      <c r="Q115" s="6"/>
      <c r="R115" s="6"/>
      <c r="S115" s="6"/>
      <c r="T115" s="6"/>
      <c r="U115" s="6"/>
      <c r="V115" s="6"/>
      <c r="W115" s="6"/>
    </row>
    <row r="116" spans="1:25" x14ac:dyDescent="0.35">
      <c r="B116" s="2" t="s">
        <v>57</v>
      </c>
      <c r="C116" s="25" t="s">
        <v>59</v>
      </c>
      <c r="D116" s="6">
        <f t="shared" ref="D116:V116" si="22">D114*D$5</f>
        <v>204.42438961068461</v>
      </c>
      <c r="E116" s="6">
        <f t="shared" si="22"/>
        <v>208.81060019257436</v>
      </c>
      <c r="F116" s="6">
        <f t="shared" si="22"/>
        <v>200.81210948247588</v>
      </c>
      <c r="G116" s="6">
        <f t="shared" si="22"/>
        <v>127.86890185378641</v>
      </c>
      <c r="H116" s="6">
        <f t="shared" si="22"/>
        <v>130.79173363580495</v>
      </c>
      <c r="I116" s="6">
        <f t="shared" si="22"/>
        <v>199.47264553761914</v>
      </c>
      <c r="J116" s="6">
        <f t="shared" si="22"/>
        <v>208.1871243710379</v>
      </c>
      <c r="K116" s="6">
        <f t="shared" si="22"/>
        <v>91.327729987570052</v>
      </c>
      <c r="L116" s="6">
        <f t="shared" si="22"/>
        <v>88.006124074339581</v>
      </c>
      <c r="M116" s="6">
        <f t="shared" si="22"/>
        <v>133.08151194705982</v>
      </c>
      <c r="N116" s="6">
        <f t="shared" si="22"/>
        <v>162.97634239690115</v>
      </c>
      <c r="O116" s="6">
        <f t="shared" si="22"/>
        <v>136.16932999677604</v>
      </c>
      <c r="P116" s="6">
        <f t="shared" si="22"/>
        <v>114.83686945895509</v>
      </c>
      <c r="Q116" s="6">
        <f t="shared" si="22"/>
        <v>103.66470350031616</v>
      </c>
      <c r="R116" s="6">
        <f t="shared" si="22"/>
        <v>119.84233020301625</v>
      </c>
      <c r="S116" s="6">
        <f t="shared" si="22"/>
        <v>172.52075875728619</v>
      </c>
      <c r="T116" s="6">
        <f t="shared" si="22"/>
        <v>154.99477375123726</v>
      </c>
      <c r="U116" s="6">
        <f t="shared" si="22"/>
        <v>179.69455416385128</v>
      </c>
      <c r="V116" s="6">
        <f t="shared" si="22"/>
        <v>170.98072756483816</v>
      </c>
      <c r="W116" s="6">
        <f>W114*W$5</f>
        <v>172.46700000000001</v>
      </c>
    </row>
    <row r="117" spans="1:25" x14ac:dyDescent="0.35">
      <c r="C117" s="25"/>
      <c r="D117" s="6"/>
      <c r="E117" s="6"/>
      <c r="F117" s="6"/>
      <c r="G117" s="6"/>
      <c r="H117" s="6"/>
      <c r="I117" s="6"/>
      <c r="J117" s="6"/>
      <c r="K117" s="6"/>
      <c r="L117" s="6"/>
      <c r="M117" s="6"/>
      <c r="N117" s="6"/>
      <c r="O117" s="6"/>
      <c r="P117" s="6"/>
      <c r="Q117" s="6"/>
      <c r="R117" s="6"/>
      <c r="S117" s="6"/>
      <c r="T117" s="6"/>
      <c r="U117" s="6"/>
      <c r="V117" s="6"/>
      <c r="W117" s="6"/>
    </row>
    <row r="118" spans="1:25" x14ac:dyDescent="0.35">
      <c r="B118" s="2" t="s">
        <v>68</v>
      </c>
      <c r="C118" s="42" t="s">
        <v>69</v>
      </c>
      <c r="D118" s="6">
        <f>'WW Population'!C15</f>
        <v>2454</v>
      </c>
      <c r="E118" s="6">
        <f>'WW Population'!D15</f>
        <v>2474.6</v>
      </c>
      <c r="F118" s="6">
        <f>'WW Population'!E15</f>
        <v>2500.8000000000002</v>
      </c>
      <c r="G118" s="6">
        <f>'WW Population'!F15</f>
        <v>2518.6</v>
      </c>
      <c r="H118" s="6">
        <f>'WW Population'!G15</f>
        <v>2474.3000000000002</v>
      </c>
      <c r="I118" s="6">
        <f>'WW Population'!H15</f>
        <v>2573.84</v>
      </c>
      <c r="J118" s="6">
        <f>'WW Population'!I15</f>
        <v>2600.6190000000011</v>
      </c>
      <c r="K118" s="6">
        <f>'WW Population'!J15</f>
        <v>2611.2669999999998</v>
      </c>
      <c r="L118" s="6">
        <f>'WW Population'!K15</f>
        <v>2627.2</v>
      </c>
      <c r="M118" s="6">
        <f>'WW Population'!L15</f>
        <v>2657.069</v>
      </c>
      <c r="N118" s="6">
        <f>'WW Population'!M15</f>
        <v>2646.8649999999998</v>
      </c>
      <c r="O118" s="6">
        <f>'WW Population'!N15</f>
        <v>2630.221</v>
      </c>
      <c r="P118" s="6">
        <f>'WW Population'!O15</f>
        <v>2653.8760000000002</v>
      </c>
      <c r="Q118" s="6">
        <f>'WW Population'!P15</f>
        <v>2711.444</v>
      </c>
      <c r="R118" s="6">
        <f>'WW Population'!Q15</f>
        <v>2735.9639999999999</v>
      </c>
      <c r="S118" s="6">
        <f>'WW Population'!R15</f>
        <v>2760.0160000000001</v>
      </c>
      <c r="T118" s="6">
        <f>'WW Population'!S15</f>
        <v>2779.7150198333502</v>
      </c>
      <c r="U118" s="6">
        <f>'WW Population'!T15</f>
        <v>2812.4786810029414</v>
      </c>
      <c r="V118" s="6">
        <f>'WW Population'!U15</f>
        <v>2852.9490000000001</v>
      </c>
      <c r="W118" s="6">
        <f>'WW Population'!V15</f>
        <v>2851.971</v>
      </c>
    </row>
    <row r="119" spans="1:25" x14ac:dyDescent="0.35">
      <c r="C119" s="25"/>
      <c r="D119" s="6"/>
      <c r="E119" s="6"/>
      <c r="F119" s="6"/>
      <c r="G119" s="6"/>
      <c r="H119" s="6"/>
      <c r="I119" s="6"/>
      <c r="J119" s="6"/>
      <c r="K119" s="6"/>
      <c r="L119" s="6"/>
      <c r="M119" s="6"/>
      <c r="N119" s="6"/>
      <c r="O119" s="6"/>
      <c r="P119" s="6"/>
      <c r="Q119" s="6"/>
      <c r="R119" s="6"/>
      <c r="S119" s="6"/>
      <c r="T119" s="6"/>
      <c r="U119" s="6"/>
      <c r="V119" s="6"/>
      <c r="W119" s="6"/>
    </row>
    <row r="120" spans="1:25" x14ac:dyDescent="0.35">
      <c r="B120" s="2" t="s">
        <v>70</v>
      </c>
      <c r="C120" s="25" t="s">
        <v>71</v>
      </c>
      <c r="D120" s="6">
        <f t="shared" ref="D120:V120" si="23">D116*1000/D118</f>
        <v>83.302522253742708</v>
      </c>
      <c r="E120" s="6">
        <f t="shared" si="23"/>
        <v>84.38155669303093</v>
      </c>
      <c r="F120" s="6">
        <f t="shared" si="23"/>
        <v>80.299148065609344</v>
      </c>
      <c r="G120" s="6">
        <f t="shared" si="23"/>
        <v>50.769833182635757</v>
      </c>
      <c r="H120" s="6">
        <f t="shared" si="23"/>
        <v>52.860095233320514</v>
      </c>
      <c r="I120" s="6">
        <f t="shared" si="23"/>
        <v>77.500017692482487</v>
      </c>
      <c r="J120" s="6">
        <f t="shared" si="23"/>
        <v>80.052912160927008</v>
      </c>
      <c r="K120" s="6">
        <f t="shared" si="23"/>
        <v>34.974489390617684</v>
      </c>
      <c r="L120" s="6">
        <f t="shared" si="23"/>
        <v>33.498067933290038</v>
      </c>
      <c r="M120" s="6">
        <f t="shared" si="23"/>
        <v>50.085832150787141</v>
      </c>
      <c r="N120" s="6">
        <f t="shared" si="23"/>
        <v>61.573348998494879</v>
      </c>
      <c r="O120" s="6">
        <f t="shared" si="23"/>
        <v>51.771060301311579</v>
      </c>
      <c r="P120" s="6">
        <f t="shared" si="23"/>
        <v>43.271377207885777</v>
      </c>
      <c r="Q120" s="6">
        <f t="shared" si="23"/>
        <v>38.232286375937015</v>
      </c>
      <c r="R120" s="6">
        <f t="shared" si="23"/>
        <v>43.802597623000977</v>
      </c>
      <c r="S120" s="6">
        <f t="shared" si="23"/>
        <v>62.507158928530188</v>
      </c>
      <c r="T120" s="6">
        <f t="shared" si="23"/>
        <v>55.759231664161575</v>
      </c>
      <c r="U120" s="6">
        <f t="shared" si="23"/>
        <v>63.891881342109045</v>
      </c>
      <c r="V120" s="6">
        <f t="shared" si="23"/>
        <v>59.931224695863179</v>
      </c>
      <c r="W120" s="6">
        <f>W116*1000/W118</f>
        <v>60.472915047172641</v>
      </c>
      <c r="Y120" s="6"/>
    </row>
    <row r="121" spans="1:25" x14ac:dyDescent="0.35">
      <c r="B121" s="2" t="s">
        <v>72</v>
      </c>
      <c r="C121" s="25" t="s">
        <v>71</v>
      </c>
      <c r="D121" s="6">
        <f>AVERAGE(D120:W120)</f>
        <v>58.446877847045528</v>
      </c>
      <c r="E121" s="6"/>
      <c r="F121" s="6"/>
      <c r="G121" s="6"/>
      <c r="H121" s="6"/>
      <c r="I121" s="6"/>
      <c r="J121" s="6"/>
      <c r="K121" s="6"/>
      <c r="L121" s="6"/>
      <c r="M121" s="6"/>
      <c r="N121" s="6"/>
      <c r="O121" s="6"/>
      <c r="P121" s="6"/>
      <c r="Q121" s="6"/>
      <c r="R121" s="6"/>
      <c r="S121" s="6"/>
      <c r="T121" s="6"/>
      <c r="U121" s="6"/>
      <c r="V121" s="6"/>
      <c r="W121" s="6"/>
      <c r="Y121" s="6"/>
    </row>
    <row r="122" spans="1:25" x14ac:dyDescent="0.35">
      <c r="D122" s="6"/>
      <c r="E122" s="6"/>
      <c r="F122" s="6"/>
      <c r="G122" s="6"/>
      <c r="H122" s="6"/>
      <c r="I122" s="6"/>
      <c r="J122" s="6"/>
      <c r="K122" s="6"/>
      <c r="L122" s="6"/>
      <c r="M122" s="6"/>
      <c r="N122" s="6"/>
      <c r="O122" s="6"/>
      <c r="P122" s="6"/>
      <c r="Q122" s="6"/>
      <c r="R122" s="6"/>
      <c r="S122" s="6"/>
      <c r="T122" s="6"/>
      <c r="U122" s="6"/>
      <c r="V122" s="6"/>
      <c r="W122" s="6"/>
    </row>
    <row r="123" spans="1:25" x14ac:dyDescent="0.35">
      <c r="A123" s="49"/>
      <c r="B123" s="49"/>
      <c r="C123" s="49"/>
      <c r="D123" s="51">
        <v>4739.3</v>
      </c>
      <c r="E123" s="51">
        <v>4609.3999999999996</v>
      </c>
      <c r="F123" s="51">
        <v>4665.3</v>
      </c>
      <c r="G123" s="51">
        <v>4676.8</v>
      </c>
      <c r="H123" s="51">
        <v>4689.2</v>
      </c>
      <c r="I123" s="51">
        <v>4861.2</v>
      </c>
      <c r="J123" s="51">
        <v>4900.7</v>
      </c>
      <c r="K123" s="51">
        <v>4943.2000000000007</v>
      </c>
      <c r="L123" s="51">
        <v>4981.3999999999996</v>
      </c>
      <c r="M123" s="51">
        <v>5006.232</v>
      </c>
      <c r="N123" s="51">
        <v>4960.6360000000004</v>
      </c>
      <c r="O123" s="51">
        <v>4980.4790000000003</v>
      </c>
      <c r="P123" s="51">
        <v>5008.3739999999998</v>
      </c>
      <c r="Q123" s="51">
        <v>5037.9229999999998</v>
      </c>
      <c r="R123" s="51">
        <v>5070.1660000000002</v>
      </c>
      <c r="S123" s="51">
        <v>5102.0720000000001</v>
      </c>
      <c r="T123" s="49">
        <v>5135.2349999999997</v>
      </c>
      <c r="U123" s="49">
        <v>5169.5889999999999</v>
      </c>
      <c r="V123" s="49">
        <v>5199.1959999999999</v>
      </c>
      <c r="W123" s="49"/>
    </row>
    <row r="124" spans="1:25" x14ac:dyDescent="0.35">
      <c r="A124" s="32" t="s">
        <v>47</v>
      </c>
      <c r="D124" s="52" t="s">
        <v>0</v>
      </c>
      <c r="E124" s="52" t="s">
        <v>1</v>
      </c>
      <c r="F124" s="52" t="s">
        <v>2</v>
      </c>
      <c r="G124" s="52" t="s">
        <v>3</v>
      </c>
      <c r="H124" s="52" t="s">
        <v>4</v>
      </c>
      <c r="I124" s="52" t="s">
        <v>5</v>
      </c>
      <c r="J124" s="52" t="s">
        <v>6</v>
      </c>
      <c r="K124" s="52" t="s">
        <v>7</v>
      </c>
      <c r="L124" s="52" t="s">
        <v>8</v>
      </c>
      <c r="M124" s="52" t="s">
        <v>9</v>
      </c>
      <c r="N124" s="52" t="s">
        <v>10</v>
      </c>
      <c r="O124" s="52" t="s">
        <v>11</v>
      </c>
      <c r="P124" s="52" t="s">
        <v>12</v>
      </c>
      <c r="Q124" s="52" t="s">
        <v>13</v>
      </c>
      <c r="R124" s="52" t="s">
        <v>14</v>
      </c>
      <c r="S124" s="52" t="s">
        <v>15</v>
      </c>
      <c r="T124" s="29" t="s">
        <v>16</v>
      </c>
      <c r="U124" s="29" t="s">
        <v>17</v>
      </c>
      <c r="V124" s="29" t="s">
        <v>18</v>
      </c>
      <c r="W124" s="29" t="s">
        <v>19</v>
      </c>
    </row>
    <row r="125" spans="1:25" x14ac:dyDescent="0.35">
      <c r="B125" s="2" t="s">
        <v>57</v>
      </c>
      <c r="C125" s="25" t="s">
        <v>58</v>
      </c>
      <c r="D125" s="6">
        <f>'WW CAPEX'!C16</f>
        <v>176.86500000000001</v>
      </c>
      <c r="E125" s="6">
        <f>'WW CAPEX'!D16</f>
        <v>188.071</v>
      </c>
      <c r="F125" s="6">
        <f>'WW CAPEX'!E16</f>
        <v>228.648</v>
      </c>
      <c r="G125" s="6">
        <f>'WW CAPEX'!F16</f>
        <v>172.18700000000001</v>
      </c>
      <c r="H125" s="6">
        <f>'WW CAPEX'!G16</f>
        <v>184.732</v>
      </c>
      <c r="I125" s="6">
        <f>'WW CAPEX'!H16</f>
        <v>215.75727309000001</v>
      </c>
      <c r="J125" s="6">
        <f>'WW CAPEX'!I16</f>
        <v>206.727</v>
      </c>
      <c r="K125" s="6">
        <f>'WW CAPEX'!J16</f>
        <v>146.81868165399999</v>
      </c>
      <c r="L125" s="6">
        <f>'WW CAPEX'!K16</f>
        <v>163.50496523857399</v>
      </c>
      <c r="M125" s="6">
        <f>'WW CAPEX'!L16</f>
        <v>220.19327080863701</v>
      </c>
      <c r="N125" s="6">
        <f>'WW CAPEX'!M16</f>
        <v>255.422974214829</v>
      </c>
      <c r="O125" s="6">
        <f>'WW CAPEX'!N16</f>
        <v>262.44962324535999</v>
      </c>
      <c r="P125" s="6">
        <f>'WW CAPEX'!O16</f>
        <v>167.48190974438401</v>
      </c>
      <c r="Q125" s="6">
        <f>'WW CAPEX'!P16</f>
        <v>138.402369269248</v>
      </c>
      <c r="R125" s="6">
        <f>'WW CAPEX'!Q16</f>
        <v>211.94861127434501</v>
      </c>
      <c r="S125" s="6">
        <f>'WW CAPEX'!R16</f>
        <v>233.25800000000001</v>
      </c>
      <c r="T125" s="6">
        <f>'WW CAPEX'!S16</f>
        <v>325.71600000000001</v>
      </c>
      <c r="U125" s="6">
        <f>'WW CAPEX'!T16</f>
        <v>311.18900000000002</v>
      </c>
      <c r="V125" s="6">
        <f>'WW CAPEX'!U16</f>
        <v>267.71600000000001</v>
      </c>
      <c r="W125" s="6">
        <f>'WW CAPEX'!V16</f>
        <v>247.16800000000001</v>
      </c>
    </row>
    <row r="126" spans="1:25" x14ac:dyDescent="0.35">
      <c r="C126" s="25"/>
      <c r="D126" s="6"/>
      <c r="E126" s="6"/>
      <c r="F126" s="6"/>
      <c r="G126" s="6"/>
      <c r="H126" s="6"/>
      <c r="I126" s="6"/>
      <c r="J126" s="6"/>
      <c r="K126" s="6"/>
      <c r="L126" s="6"/>
      <c r="M126" s="6"/>
      <c r="N126" s="6"/>
      <c r="O126" s="6"/>
      <c r="P126" s="6"/>
      <c r="Q126" s="6"/>
      <c r="R126" s="6"/>
      <c r="S126" s="6"/>
      <c r="T126" s="6"/>
      <c r="U126" s="6"/>
      <c r="V126" s="6"/>
      <c r="W126" s="6"/>
    </row>
    <row r="127" spans="1:25" x14ac:dyDescent="0.35">
      <c r="B127" s="2" t="s">
        <v>57</v>
      </c>
      <c r="C127" s="25" t="s">
        <v>59</v>
      </c>
      <c r="D127" s="6">
        <f t="shared" ref="D127:V127" si="24">D125*D$5</f>
        <v>304.72414385582579</v>
      </c>
      <c r="E127" s="6">
        <f t="shared" si="24"/>
        <v>315.2263859562666</v>
      </c>
      <c r="F127" s="6">
        <f t="shared" si="24"/>
        <v>371.67836814626742</v>
      </c>
      <c r="G127" s="6">
        <f t="shared" si="24"/>
        <v>272.71149567718982</v>
      </c>
      <c r="H127" s="6">
        <f t="shared" si="24"/>
        <v>282.05197737657471</v>
      </c>
      <c r="I127" s="6">
        <f t="shared" si="24"/>
        <v>316.35346219390095</v>
      </c>
      <c r="J127" s="6">
        <f t="shared" si="24"/>
        <v>294.37486515038574</v>
      </c>
      <c r="K127" s="6">
        <f t="shared" si="24"/>
        <v>208.11389103936554</v>
      </c>
      <c r="L127" s="6">
        <f t="shared" si="24"/>
        <v>220.80798710941275</v>
      </c>
      <c r="M127" s="6">
        <f t="shared" si="24"/>
        <v>283.74888020719646</v>
      </c>
      <c r="N127" s="6">
        <f t="shared" si="24"/>
        <v>319.28201972552506</v>
      </c>
      <c r="O127" s="6">
        <f t="shared" si="24"/>
        <v>318.8668184235712</v>
      </c>
      <c r="P127" s="6">
        <f t="shared" si="24"/>
        <v>199.5733444711652</v>
      </c>
      <c r="Q127" s="6">
        <f t="shared" si="24"/>
        <v>163.16306332298495</v>
      </c>
      <c r="R127" s="6">
        <f t="shared" si="24"/>
        <v>244.6259133020491</v>
      </c>
      <c r="S127" s="6">
        <f t="shared" si="24"/>
        <v>259.50919119359537</v>
      </c>
      <c r="T127" s="6">
        <f t="shared" si="24"/>
        <v>351.62831938977666</v>
      </c>
      <c r="U127" s="6">
        <f t="shared" si="24"/>
        <v>327.4692032471977</v>
      </c>
      <c r="V127" s="6">
        <f t="shared" si="24"/>
        <v>278.34599036033967</v>
      </c>
      <c r="W127" s="6">
        <f>W125*W$5</f>
        <v>247.16800000000001</v>
      </c>
    </row>
    <row r="128" spans="1:25" x14ac:dyDescent="0.35">
      <c r="C128" s="25"/>
      <c r="D128" s="6"/>
      <c r="E128" s="6"/>
      <c r="F128" s="6"/>
      <c r="G128" s="6"/>
      <c r="H128" s="6"/>
      <c r="I128" s="6"/>
      <c r="J128" s="6"/>
      <c r="K128" s="6"/>
      <c r="L128" s="6"/>
      <c r="M128" s="6"/>
      <c r="N128" s="6"/>
      <c r="O128" s="6"/>
      <c r="P128" s="6"/>
      <c r="Q128" s="6"/>
      <c r="R128" s="6"/>
      <c r="S128" s="6"/>
      <c r="T128" s="6"/>
      <c r="U128" s="6"/>
      <c r="V128" s="6"/>
      <c r="W128" s="6"/>
    </row>
    <row r="129" spans="1:28" x14ac:dyDescent="0.35">
      <c r="B129" s="2" t="s">
        <v>68</v>
      </c>
      <c r="C129" s="42" t="s">
        <v>69</v>
      </c>
      <c r="D129" s="6">
        <f>'WW Population'!C16</f>
        <v>4739.3</v>
      </c>
      <c r="E129" s="6">
        <f>'WW Population'!D16</f>
        <v>4609.3999999999996</v>
      </c>
      <c r="F129" s="6">
        <f>'WW Population'!E16</f>
        <v>4665.3</v>
      </c>
      <c r="G129" s="6">
        <f>'WW Population'!F16</f>
        <v>4676.8</v>
      </c>
      <c r="H129" s="6">
        <f>'WW Population'!G16</f>
        <v>4689.2</v>
      </c>
      <c r="I129" s="6">
        <f>'WW Population'!H16</f>
        <v>4861.2</v>
      </c>
      <c r="J129" s="6">
        <f>'WW Population'!I16</f>
        <v>4900.7</v>
      </c>
      <c r="K129" s="6">
        <f>'WW Population'!J16</f>
        <v>4943.2000000000007</v>
      </c>
      <c r="L129" s="6">
        <f>'WW Population'!K16</f>
        <v>4981.3999999999996</v>
      </c>
      <c r="M129" s="6">
        <f>'WW Population'!L16</f>
        <v>5006.232</v>
      </c>
      <c r="N129" s="6">
        <f>'WW Population'!M16</f>
        <v>4960.6360000000004</v>
      </c>
      <c r="O129" s="6">
        <f>'WW Population'!N16</f>
        <v>4980.4790000000003</v>
      </c>
      <c r="P129" s="6">
        <f>'WW Population'!O16</f>
        <v>5008.3739999999998</v>
      </c>
      <c r="Q129" s="6">
        <f>'WW Population'!P16</f>
        <v>5037.9229999999998</v>
      </c>
      <c r="R129" s="6">
        <f>'WW Population'!Q16</f>
        <v>5070.1660000000002</v>
      </c>
      <c r="S129" s="6">
        <f>'WW Population'!R16</f>
        <v>5102.0720000000001</v>
      </c>
      <c r="T129" s="6">
        <f>'WW Population'!S16</f>
        <v>5135.2349999999997</v>
      </c>
      <c r="U129" s="6">
        <f>'WW Population'!T16</f>
        <v>5169.5889999999999</v>
      </c>
      <c r="V129" s="6">
        <f>'WW Population'!U16</f>
        <v>5199.1959999999999</v>
      </c>
      <c r="W129" s="6">
        <f>'WW Population'!V16</f>
        <v>5244.6660000000002</v>
      </c>
    </row>
    <row r="130" spans="1:28" x14ac:dyDescent="0.35">
      <c r="C130" s="25"/>
      <c r="D130" s="6"/>
      <c r="E130" s="6"/>
      <c r="F130" s="6"/>
      <c r="G130" s="6"/>
      <c r="H130" s="6"/>
      <c r="I130" s="6"/>
      <c r="J130" s="6"/>
      <c r="K130" s="6"/>
      <c r="L130" s="6"/>
      <c r="M130" s="6"/>
      <c r="N130" s="6"/>
      <c r="O130" s="6"/>
      <c r="P130" s="6"/>
      <c r="Q130" s="6"/>
      <c r="R130" s="6"/>
      <c r="S130" s="6"/>
      <c r="T130" s="6"/>
      <c r="U130" s="6"/>
      <c r="V130" s="6"/>
      <c r="W130" s="6"/>
    </row>
    <row r="131" spans="1:28" x14ac:dyDescent="0.35">
      <c r="B131" s="2" t="s">
        <v>70</v>
      </c>
      <c r="C131" s="25" t="s">
        <v>71</v>
      </c>
      <c r="D131" s="6">
        <f t="shared" ref="D131:V131" si="25">D127*1000/D129</f>
        <v>64.29728944270795</v>
      </c>
      <c r="E131" s="6">
        <f t="shared" si="25"/>
        <v>68.387726375724966</v>
      </c>
      <c r="F131" s="6">
        <f t="shared" si="25"/>
        <v>79.668696149501088</v>
      </c>
      <c r="G131" s="6">
        <f t="shared" si="25"/>
        <v>58.311558261458657</v>
      </c>
      <c r="H131" s="6">
        <f t="shared" si="25"/>
        <v>60.149274370164363</v>
      </c>
      <c r="I131" s="6">
        <f t="shared" si="25"/>
        <v>65.077236524706038</v>
      </c>
      <c r="J131" s="6">
        <f t="shared" si="25"/>
        <v>60.067921960206867</v>
      </c>
      <c r="K131" s="6">
        <f t="shared" si="25"/>
        <v>42.101046091472227</v>
      </c>
      <c r="L131" s="6">
        <f t="shared" si="25"/>
        <v>44.326491972018466</v>
      </c>
      <c r="M131" s="6">
        <f t="shared" si="25"/>
        <v>56.679131172346082</v>
      </c>
      <c r="N131" s="6">
        <f t="shared" si="25"/>
        <v>64.363121931446898</v>
      </c>
      <c r="O131" s="6">
        <f t="shared" si="25"/>
        <v>64.023323544496662</v>
      </c>
      <c r="P131" s="6">
        <f t="shared" si="25"/>
        <v>39.847931578425495</v>
      </c>
      <c r="Q131" s="6">
        <f t="shared" si="25"/>
        <v>32.386970448533049</v>
      </c>
      <c r="R131" s="6">
        <f t="shared" si="25"/>
        <v>48.248107320756183</v>
      </c>
      <c r="S131" s="6">
        <f t="shared" si="25"/>
        <v>50.86349059629017</v>
      </c>
      <c r="T131" s="6">
        <f t="shared" si="25"/>
        <v>68.473656880313499</v>
      </c>
      <c r="U131" s="6">
        <f t="shared" si="25"/>
        <v>63.345307189255792</v>
      </c>
      <c r="V131" s="6">
        <f t="shared" si="25"/>
        <v>53.536352613046269</v>
      </c>
      <c r="W131" s="6">
        <f>W127*1000/W129</f>
        <v>47.127500588216677</v>
      </c>
      <c r="Y131" s="6"/>
    </row>
    <row r="132" spans="1:28" x14ac:dyDescent="0.35">
      <c r="B132" s="2" t="s">
        <v>72</v>
      </c>
      <c r="C132" s="25" t="s">
        <v>71</v>
      </c>
      <c r="D132" s="6">
        <f>AVERAGE(D131:W131)</f>
        <v>56.564106750554366</v>
      </c>
      <c r="E132" s="6"/>
      <c r="F132" s="6"/>
      <c r="G132" s="6"/>
      <c r="H132" s="6"/>
      <c r="I132" s="6"/>
      <c r="J132" s="6"/>
      <c r="K132" s="6"/>
      <c r="L132" s="6"/>
      <c r="M132" s="6"/>
      <c r="N132" s="6"/>
      <c r="O132" s="6"/>
      <c r="P132" s="6"/>
      <c r="Q132" s="6"/>
      <c r="R132" s="6"/>
      <c r="S132" s="6"/>
      <c r="T132" s="6"/>
      <c r="U132" s="6"/>
      <c r="V132" s="6"/>
      <c r="W132" s="6"/>
    </row>
    <row r="133" spans="1:28" x14ac:dyDescent="0.35">
      <c r="C133" s="25"/>
      <c r="D133" s="6"/>
      <c r="E133" s="6"/>
      <c r="F133" s="6"/>
      <c r="G133" s="6"/>
      <c r="H133" s="6"/>
      <c r="I133" s="6"/>
      <c r="J133" s="6"/>
      <c r="K133" s="6"/>
      <c r="L133" s="6"/>
      <c r="M133" s="6"/>
      <c r="N133" s="6"/>
      <c r="O133" s="6"/>
      <c r="P133" s="6"/>
      <c r="Q133" s="6"/>
      <c r="R133" s="6"/>
      <c r="S133" s="6"/>
      <c r="T133" s="6"/>
      <c r="U133" s="6"/>
      <c r="V133" s="6"/>
      <c r="W133" s="6"/>
    </row>
    <row r="134" spans="1:28" x14ac:dyDescent="0.35">
      <c r="A134" s="49"/>
      <c r="B134" s="49"/>
      <c r="C134" s="49"/>
      <c r="D134" s="51"/>
      <c r="E134" s="51"/>
      <c r="F134" s="51"/>
      <c r="G134" s="51"/>
      <c r="H134" s="51"/>
      <c r="I134" s="51"/>
      <c r="J134" s="51"/>
      <c r="K134" s="51"/>
      <c r="L134" s="51"/>
      <c r="M134" s="51"/>
      <c r="N134" s="51"/>
      <c r="O134" s="51"/>
      <c r="P134" s="51"/>
      <c r="Q134" s="51"/>
      <c r="R134" s="51"/>
      <c r="S134" s="51"/>
      <c r="T134" s="49"/>
      <c r="U134" s="49"/>
      <c r="V134" s="49"/>
      <c r="W134" s="49"/>
    </row>
    <row r="135" spans="1:28" x14ac:dyDescent="0.35">
      <c r="A135" s="32" t="s">
        <v>63</v>
      </c>
      <c r="D135" s="52" t="s">
        <v>0</v>
      </c>
      <c r="E135" s="52" t="s">
        <v>1</v>
      </c>
      <c r="F135" s="52" t="s">
        <v>2</v>
      </c>
      <c r="G135" s="52" t="s">
        <v>3</v>
      </c>
      <c r="H135" s="52" t="s">
        <v>4</v>
      </c>
      <c r="I135" s="52" t="s">
        <v>5</v>
      </c>
      <c r="J135" s="52" t="s">
        <v>6</v>
      </c>
      <c r="K135" s="52" t="s">
        <v>7</v>
      </c>
      <c r="L135" s="52" t="s">
        <v>8</v>
      </c>
      <c r="M135" s="52" t="s">
        <v>9</v>
      </c>
      <c r="N135" s="52" t="s">
        <v>10</v>
      </c>
      <c r="O135" s="52" t="s">
        <v>11</v>
      </c>
      <c r="P135" s="52" t="s">
        <v>12</v>
      </c>
      <c r="Q135" s="52" t="s">
        <v>13</v>
      </c>
      <c r="R135" s="52" t="s">
        <v>14</v>
      </c>
      <c r="S135" s="52" t="s">
        <v>15</v>
      </c>
      <c r="T135" s="29" t="s">
        <v>16</v>
      </c>
      <c r="U135" s="29" t="s">
        <v>17</v>
      </c>
      <c r="V135" s="29" t="s">
        <v>18</v>
      </c>
      <c r="W135" s="29" t="s">
        <v>19</v>
      </c>
    </row>
    <row r="136" spans="1:28" x14ac:dyDescent="0.35">
      <c r="B136" s="2" t="s">
        <v>57</v>
      </c>
      <c r="C136" s="25" t="s">
        <v>58</v>
      </c>
      <c r="D136" s="6">
        <f t="shared" ref="D136:V136" si="26">D26+D37+D48+D59+D70+D81+D92+D103+D114+D125</f>
        <v>1724.2830000000001</v>
      </c>
      <c r="E136" s="6">
        <f t="shared" si="26"/>
        <v>2015.4279999999999</v>
      </c>
      <c r="F136" s="6">
        <f t="shared" si="26"/>
        <v>1922.9760000000001</v>
      </c>
      <c r="G136" s="6">
        <f t="shared" si="26"/>
        <v>1724.6320000000001</v>
      </c>
      <c r="H136" s="6">
        <f t="shared" si="26"/>
        <v>2133.7649999999999</v>
      </c>
      <c r="I136" s="6">
        <f t="shared" si="26"/>
        <v>2423.5331190900001</v>
      </c>
      <c r="J136" s="6">
        <f t="shared" si="26"/>
        <v>2349.6997386258627</v>
      </c>
      <c r="K136" s="6">
        <f t="shared" si="26"/>
        <v>1994.0652037382097</v>
      </c>
      <c r="L136" s="6">
        <f t="shared" si="26"/>
        <v>2266.9715893331163</v>
      </c>
      <c r="M136" s="6">
        <f t="shared" si="26"/>
        <v>2499.9380886951708</v>
      </c>
      <c r="N136" s="6">
        <f t="shared" si="26"/>
        <v>2658.1670754174552</v>
      </c>
      <c r="O136" s="6">
        <f t="shared" si="26"/>
        <v>2744.7153574658469</v>
      </c>
      <c r="P136" s="6">
        <f t="shared" si="26"/>
        <v>2596.3207668629648</v>
      </c>
      <c r="Q136" s="6">
        <f t="shared" si="26"/>
        <v>1994.9026919205201</v>
      </c>
      <c r="R136" s="6">
        <f t="shared" si="26"/>
        <v>2220.1149110236956</v>
      </c>
      <c r="S136" s="6">
        <f t="shared" si="26"/>
        <v>2451.1897070341856</v>
      </c>
      <c r="T136" s="6">
        <f t="shared" si="26"/>
        <v>2585.1825615893308</v>
      </c>
      <c r="U136" s="6">
        <f t="shared" si="26"/>
        <v>2568.1999999999998</v>
      </c>
      <c r="V136" s="6">
        <f t="shared" si="26"/>
        <v>2228.8799999999997</v>
      </c>
      <c r="W136" s="6">
        <f>W26+W37+W48+W59+W70+W81+W92+W103+W114+W125</f>
        <v>2643.0960000000005</v>
      </c>
    </row>
    <row r="137" spans="1:28" x14ac:dyDescent="0.35">
      <c r="C137" s="25"/>
      <c r="D137" s="6"/>
      <c r="E137" s="6"/>
      <c r="F137" s="6"/>
      <c r="G137" s="6"/>
      <c r="H137" s="6"/>
      <c r="I137" s="6"/>
      <c r="J137" s="6"/>
      <c r="K137" s="6"/>
      <c r="L137" s="6"/>
      <c r="M137" s="6"/>
      <c r="N137" s="6"/>
      <c r="O137" s="6"/>
      <c r="P137" s="6"/>
      <c r="Q137" s="6"/>
      <c r="R137" s="6"/>
      <c r="S137" s="6"/>
      <c r="T137" s="6"/>
      <c r="U137" s="6"/>
      <c r="V137" s="6"/>
      <c r="W137" s="6"/>
    </row>
    <row r="138" spans="1:28" x14ac:dyDescent="0.35">
      <c r="B138" s="2" t="s">
        <v>57</v>
      </c>
      <c r="C138" s="25" t="s">
        <v>59</v>
      </c>
      <c r="D138" s="6">
        <f t="shared" ref="D138:V138" si="27">D28+D39+D50+D61+D72+D83+D94+D105+D116+D127</f>
        <v>2970.8006724911929</v>
      </c>
      <c r="E138" s="6">
        <f t="shared" si="27"/>
        <v>3378.0651168711101</v>
      </c>
      <c r="F138" s="6">
        <f t="shared" si="27"/>
        <v>3125.8903715074562</v>
      </c>
      <c r="G138" s="6">
        <f t="shared" si="27"/>
        <v>2731.4894400433441</v>
      </c>
      <c r="H138" s="6">
        <f t="shared" si="27"/>
        <v>3257.8688993077917</v>
      </c>
      <c r="I138" s="6">
        <f t="shared" si="27"/>
        <v>3553.4982528532896</v>
      </c>
      <c r="J138" s="6">
        <f t="shared" si="27"/>
        <v>3345.9226114725457</v>
      </c>
      <c r="K138" s="6">
        <f t="shared" si="27"/>
        <v>2826.5658284151868</v>
      </c>
      <c r="L138" s="6">
        <f t="shared" si="27"/>
        <v>3061.469312228437</v>
      </c>
      <c r="M138" s="6">
        <f t="shared" si="27"/>
        <v>3221.5091344505777</v>
      </c>
      <c r="N138" s="6">
        <f t="shared" si="27"/>
        <v>3322.7432074820158</v>
      </c>
      <c r="O138" s="6">
        <f t="shared" si="27"/>
        <v>3334.730081495451</v>
      </c>
      <c r="P138" s="6">
        <f t="shared" si="27"/>
        <v>3093.8052924856684</v>
      </c>
      <c r="Q138" s="6">
        <f t="shared" si="27"/>
        <v>2351.7981372978084</v>
      </c>
      <c r="R138" s="6">
        <f t="shared" si="27"/>
        <v>2562.4024355681518</v>
      </c>
      <c r="S138" s="6">
        <f t="shared" si="27"/>
        <v>2727.0501261886302</v>
      </c>
      <c r="T138" s="6">
        <f t="shared" si="27"/>
        <v>2790.8466254264886</v>
      </c>
      <c r="U138" s="6">
        <f t="shared" si="27"/>
        <v>2702.5582773795118</v>
      </c>
      <c r="V138" s="6">
        <f t="shared" si="27"/>
        <v>2317.3803993573556</v>
      </c>
      <c r="W138" s="6">
        <f>W28+W39+W50+W61+W72+W83+W94+W105+W116+W127</f>
        <v>2643.0960000000005</v>
      </c>
    </row>
    <row r="139" spans="1:28" x14ac:dyDescent="0.35">
      <c r="C139" s="25"/>
      <c r="D139" s="6"/>
      <c r="E139" s="6"/>
      <c r="F139" s="6"/>
      <c r="G139" s="6"/>
      <c r="H139" s="6"/>
      <c r="I139" s="6"/>
      <c r="J139" s="6"/>
      <c r="K139" s="6"/>
      <c r="L139" s="6"/>
      <c r="M139" s="6"/>
      <c r="N139" s="6"/>
      <c r="O139" s="6"/>
      <c r="P139" s="6"/>
      <c r="Q139" s="6"/>
      <c r="R139" s="6"/>
      <c r="S139" s="6"/>
      <c r="T139" s="6"/>
      <c r="U139" s="6"/>
      <c r="V139" s="6"/>
      <c r="W139" s="6"/>
    </row>
    <row r="140" spans="1:28" x14ac:dyDescent="0.35">
      <c r="B140" s="2" t="s">
        <v>68</v>
      </c>
      <c r="C140" s="42" t="s">
        <v>69</v>
      </c>
      <c r="D140" s="6">
        <f t="shared" ref="D140:V140" si="28">D30+D41+D52+D63+D74+D85+D96+D107+D118+D129</f>
        <v>50610.585250000004</v>
      </c>
      <c r="E140" s="6">
        <f t="shared" si="28"/>
        <v>50879.7</v>
      </c>
      <c r="F140" s="6">
        <f t="shared" si="28"/>
        <v>51479.396000000008</v>
      </c>
      <c r="G140" s="6">
        <f t="shared" si="28"/>
        <v>51820.100000000006</v>
      </c>
      <c r="H140" s="6">
        <f t="shared" si="28"/>
        <v>52071.9</v>
      </c>
      <c r="I140" s="6">
        <f t="shared" si="28"/>
        <v>52425.910157621372</v>
      </c>
      <c r="J140" s="6">
        <f t="shared" si="28"/>
        <v>52755.246818199637</v>
      </c>
      <c r="K140" s="6">
        <f t="shared" si="28"/>
        <v>53167.808077840687</v>
      </c>
      <c r="L140" s="6">
        <f t="shared" si="28"/>
        <v>53719.320005213616</v>
      </c>
      <c r="M140" s="6">
        <f t="shared" si="28"/>
        <v>54391.896898615305</v>
      </c>
      <c r="N140" s="6">
        <f t="shared" si="28"/>
        <v>55097.013767049597</v>
      </c>
      <c r="O140" s="6">
        <f t="shared" si="28"/>
        <v>55593.132003824729</v>
      </c>
      <c r="P140" s="6">
        <f t="shared" si="28"/>
        <v>55950.242137387089</v>
      </c>
      <c r="Q140" s="6">
        <f t="shared" si="28"/>
        <v>56280.945902455082</v>
      </c>
      <c r="R140" s="6">
        <f t="shared" si="28"/>
        <v>56804.547240860251</v>
      </c>
      <c r="S140" s="6">
        <f t="shared" si="28"/>
        <v>56916.86908164138</v>
      </c>
      <c r="T140" s="6">
        <f t="shared" si="28"/>
        <v>57212.499685402865</v>
      </c>
      <c r="U140" s="6">
        <f t="shared" si="28"/>
        <v>58110.457185255364</v>
      </c>
      <c r="V140" s="6">
        <f t="shared" si="28"/>
        <v>58649.192999999999</v>
      </c>
      <c r="W140" s="6">
        <f>W30+W41+W52+W63+W74+W85+W96+W107+W118+W129</f>
        <v>58853.49</v>
      </c>
    </row>
    <row r="141" spans="1:28" x14ac:dyDescent="0.35">
      <c r="C141" s="25"/>
      <c r="D141" s="6"/>
      <c r="E141" s="6"/>
      <c r="F141" s="6"/>
      <c r="G141" s="6"/>
      <c r="H141" s="6"/>
      <c r="I141" s="6"/>
      <c r="J141" s="6"/>
      <c r="K141" s="6"/>
      <c r="L141" s="6"/>
      <c r="M141" s="6"/>
      <c r="N141" s="6"/>
      <c r="O141" s="6"/>
      <c r="P141" s="6"/>
      <c r="Q141" s="6"/>
      <c r="R141" s="6"/>
      <c r="S141" s="6"/>
      <c r="T141" s="6"/>
      <c r="U141" s="6"/>
      <c r="V141" s="6"/>
      <c r="W141" s="6"/>
    </row>
    <row r="142" spans="1:28" x14ac:dyDescent="0.35">
      <c r="B142" s="2" t="s">
        <v>70</v>
      </c>
      <c r="C142" s="25" t="s">
        <v>71</v>
      </c>
      <c r="D142" s="6">
        <f t="shared" ref="D142:V142" si="29">D138*1000/D140</f>
        <v>58.699196182308377</v>
      </c>
      <c r="E142" s="6">
        <f t="shared" si="29"/>
        <v>66.393180715906553</v>
      </c>
      <c r="F142" s="6">
        <f t="shared" si="29"/>
        <v>60.721193611274217</v>
      </c>
      <c r="G142" s="6">
        <f t="shared" si="29"/>
        <v>52.711002874238837</v>
      </c>
      <c r="H142" s="6">
        <f t="shared" si="29"/>
        <v>62.564817095358372</v>
      </c>
      <c r="I142" s="6">
        <f t="shared" si="29"/>
        <v>67.781336407312764</v>
      </c>
      <c r="J142" s="6">
        <f t="shared" si="29"/>
        <v>63.423504073499302</v>
      </c>
      <c r="K142" s="6">
        <f t="shared" si="29"/>
        <v>53.163106221662069</v>
      </c>
      <c r="L142" s="6">
        <f t="shared" si="29"/>
        <v>56.990098011875666</v>
      </c>
      <c r="M142" s="6">
        <f t="shared" si="29"/>
        <v>59.227740125617679</v>
      </c>
      <c r="N142" s="6">
        <f t="shared" si="29"/>
        <v>60.307137906431514</v>
      </c>
      <c r="O142" s="6">
        <f t="shared" si="29"/>
        <v>59.984569339716749</v>
      </c>
      <c r="P142" s="6">
        <f t="shared" si="29"/>
        <v>55.295655108851172</v>
      </c>
      <c r="Q142" s="6">
        <f t="shared" si="29"/>
        <v>41.786755705454809</v>
      </c>
      <c r="R142" s="6">
        <f t="shared" si="29"/>
        <v>45.109107633639972</v>
      </c>
      <c r="S142" s="6">
        <f t="shared" si="29"/>
        <v>47.912862569389716</v>
      </c>
      <c r="T142" s="6">
        <f t="shared" si="29"/>
        <v>48.780365143502756</v>
      </c>
      <c r="U142" s="6">
        <f t="shared" si="29"/>
        <v>46.507262346324211</v>
      </c>
      <c r="V142" s="6">
        <f t="shared" si="29"/>
        <v>39.512570946327529</v>
      </c>
      <c r="W142" s="6">
        <f>W138*1000/W140</f>
        <v>44.909758112900363</v>
      </c>
      <c r="Y142" s="6"/>
      <c r="AB142" s="22"/>
    </row>
    <row r="143" spans="1:28" x14ac:dyDescent="0.35">
      <c r="B143" s="2" t="s">
        <v>72</v>
      </c>
      <c r="C143" s="25" t="s">
        <v>71</v>
      </c>
      <c r="D143" s="6">
        <f>AVERAGE(D142:W142)</f>
        <v>54.589061006579627</v>
      </c>
      <c r="E143" s="6"/>
      <c r="F143" s="6"/>
      <c r="G143" s="6"/>
      <c r="H143" s="6"/>
      <c r="I143" s="6"/>
      <c r="J143" s="6"/>
      <c r="K143" s="6"/>
      <c r="L143" s="6"/>
      <c r="M143" s="6"/>
      <c r="N143" s="6"/>
      <c r="O143" s="6"/>
      <c r="P143" s="6"/>
      <c r="Q143" s="6"/>
      <c r="R143" s="6"/>
      <c r="S143" s="6"/>
      <c r="T143" s="6"/>
      <c r="U143" s="6"/>
      <c r="V143" s="6"/>
      <c r="W143" s="6"/>
      <c r="Y143" s="6"/>
      <c r="AB143" s="22"/>
    </row>
    <row r="144" spans="1:28" x14ac:dyDescent="0.35">
      <c r="D144" s="6"/>
      <c r="E144" s="6"/>
      <c r="F144" s="6"/>
      <c r="G144" s="6"/>
      <c r="H144" s="6"/>
      <c r="I144" s="6"/>
      <c r="J144" s="6"/>
      <c r="K144" s="6"/>
      <c r="L144" s="6"/>
      <c r="M144" s="6"/>
      <c r="N144" s="6"/>
      <c r="O144" s="6"/>
      <c r="P144" s="6"/>
      <c r="Q144" s="6"/>
      <c r="R144" s="6"/>
      <c r="S144" s="6"/>
      <c r="T144" s="6"/>
      <c r="U144" s="6"/>
      <c r="V144" s="6"/>
      <c r="W144" s="6"/>
    </row>
    <row r="145" spans="1:23" x14ac:dyDescent="0.35">
      <c r="B145" s="2" t="s">
        <v>77</v>
      </c>
      <c r="D145" s="2" t="b">
        <f t="shared" ref="D145:V145" si="30">(D136*D$5)=D138</f>
        <v>1</v>
      </c>
      <c r="E145" s="2" t="b">
        <f t="shared" si="30"/>
        <v>1</v>
      </c>
      <c r="F145" s="2" t="b">
        <f t="shared" si="30"/>
        <v>1</v>
      </c>
      <c r="G145" s="2" t="b">
        <f t="shared" si="30"/>
        <v>1</v>
      </c>
      <c r="H145" s="2" t="b">
        <f t="shared" si="30"/>
        <v>1</v>
      </c>
      <c r="I145" s="2" t="b">
        <f t="shared" si="30"/>
        <v>1</v>
      </c>
      <c r="J145" s="2" t="b">
        <f t="shared" si="30"/>
        <v>1</v>
      </c>
      <c r="K145" s="2" t="b">
        <f t="shared" si="30"/>
        <v>1</v>
      </c>
      <c r="L145" s="2" t="b">
        <f t="shared" si="30"/>
        <v>1</v>
      </c>
      <c r="M145" s="2" t="b">
        <f t="shared" si="30"/>
        <v>1</v>
      </c>
      <c r="N145" s="2" t="b">
        <f t="shared" si="30"/>
        <v>1</v>
      </c>
      <c r="O145" s="2" t="b">
        <f t="shared" si="30"/>
        <v>1</v>
      </c>
      <c r="P145" s="2" t="b">
        <f t="shared" si="30"/>
        <v>1</v>
      </c>
      <c r="Q145" s="2" t="b">
        <f t="shared" si="30"/>
        <v>1</v>
      </c>
      <c r="R145" s="2" t="b">
        <f t="shared" si="30"/>
        <v>1</v>
      </c>
      <c r="S145" s="2" t="b">
        <f t="shared" si="30"/>
        <v>1</v>
      </c>
      <c r="T145" s="2" t="b">
        <f t="shared" si="30"/>
        <v>1</v>
      </c>
      <c r="U145" s="2" t="b">
        <f t="shared" si="30"/>
        <v>1</v>
      </c>
      <c r="V145" s="2" t="b">
        <f t="shared" si="30"/>
        <v>1</v>
      </c>
      <c r="W145" s="2" t="b">
        <f t="shared" ref="W145" si="31">(W136*W$5)=W138</f>
        <v>1</v>
      </c>
    </row>
    <row r="147" spans="1:23" x14ac:dyDescent="0.35">
      <c r="B147" s="2" t="s">
        <v>78</v>
      </c>
      <c r="D147" s="2" t="b">
        <f>D136='WW CAPEX'!C17</f>
        <v>1</v>
      </c>
      <c r="E147" s="2" t="b">
        <f>E136='WW CAPEX'!D17</f>
        <v>1</v>
      </c>
      <c r="F147" s="2" t="b">
        <f>F136='WW CAPEX'!E17</f>
        <v>1</v>
      </c>
      <c r="G147" s="2" t="b">
        <f>G136='WW CAPEX'!F17</f>
        <v>1</v>
      </c>
      <c r="H147" s="2" t="b">
        <f>H136='WW CAPEX'!G17</f>
        <v>1</v>
      </c>
      <c r="I147" s="2" t="b">
        <f>I136='WW CAPEX'!H17</f>
        <v>1</v>
      </c>
      <c r="J147" s="2" t="b">
        <f>J136='WW CAPEX'!I17</f>
        <v>1</v>
      </c>
      <c r="K147" s="2" t="b">
        <f>K136='WW CAPEX'!J17</f>
        <v>1</v>
      </c>
      <c r="L147" s="2" t="b">
        <f>L136='WW CAPEX'!K17</f>
        <v>1</v>
      </c>
      <c r="M147" s="2" t="b">
        <f>M136='WW CAPEX'!L17</f>
        <v>1</v>
      </c>
      <c r="N147" s="2" t="b">
        <f>N136='WW CAPEX'!M17</f>
        <v>1</v>
      </c>
      <c r="O147" s="2" t="b">
        <f>O136='WW CAPEX'!N17</f>
        <v>1</v>
      </c>
      <c r="P147" s="2" t="b">
        <f>P136='WW CAPEX'!O17</f>
        <v>1</v>
      </c>
      <c r="Q147" s="2" t="b">
        <f>Q136='WW CAPEX'!P17</f>
        <v>1</v>
      </c>
      <c r="R147" s="2" t="b">
        <f>R136='WW CAPEX'!Q17</f>
        <v>1</v>
      </c>
      <c r="S147" s="2" t="b">
        <f>S136='WW CAPEX'!R17</f>
        <v>1</v>
      </c>
      <c r="T147" s="2" t="b">
        <f>T136='WW CAPEX'!S17</f>
        <v>1</v>
      </c>
      <c r="U147" s="2" t="b">
        <f>U136='WW CAPEX'!T17</f>
        <v>1</v>
      </c>
      <c r="V147" s="2" t="b">
        <f>V136='WW CAPEX'!U17</f>
        <v>1</v>
      </c>
      <c r="W147" s="2" t="b">
        <f>W136='WW CAPEX'!V17</f>
        <v>1</v>
      </c>
    </row>
    <row r="148" spans="1:23" x14ac:dyDescent="0.35">
      <c r="B148" s="2" t="s">
        <v>75</v>
      </c>
      <c r="D148" s="2" t="b">
        <f>D140='WW Population'!C19</f>
        <v>1</v>
      </c>
      <c r="E148" s="2" t="b">
        <f>E140='WW Population'!D19</f>
        <v>1</v>
      </c>
      <c r="F148" s="2" t="b">
        <f>F140='WW Population'!E19</f>
        <v>1</v>
      </c>
      <c r="G148" s="2" t="b">
        <f>G140='WW Population'!F19</f>
        <v>1</v>
      </c>
      <c r="H148" s="2" t="b">
        <f>H140='WW Population'!G19</f>
        <v>1</v>
      </c>
      <c r="I148" s="2" t="b">
        <f>I140='WW Population'!H19</f>
        <v>1</v>
      </c>
      <c r="J148" s="2" t="b">
        <f>J140='WW Population'!I19</f>
        <v>1</v>
      </c>
      <c r="K148" s="2" t="b">
        <f>K140='WW Population'!J19</f>
        <v>1</v>
      </c>
      <c r="L148" s="2" t="b">
        <f>L140='WW Population'!K19</f>
        <v>1</v>
      </c>
      <c r="M148" s="2" t="b">
        <f>M140='WW Population'!L19</f>
        <v>1</v>
      </c>
      <c r="N148" s="2" t="b">
        <f>N140='WW Population'!M19</f>
        <v>1</v>
      </c>
      <c r="O148" s="2" t="b">
        <f>O140='WW Population'!N19</f>
        <v>1</v>
      </c>
      <c r="P148" s="2" t="b">
        <f>P140='WW Population'!O19</f>
        <v>1</v>
      </c>
      <c r="Q148" s="2" t="b">
        <f>Q140='WW Population'!P19</f>
        <v>1</v>
      </c>
      <c r="R148" s="2" t="b">
        <f>R140='WW Population'!Q19</f>
        <v>1</v>
      </c>
      <c r="S148" s="2" t="b">
        <f>S140='WW Population'!R19</f>
        <v>1</v>
      </c>
      <c r="T148" s="2" t="b">
        <f>T140='WW Population'!S19</f>
        <v>1</v>
      </c>
      <c r="U148" s="2" t="b">
        <f>U140='WW Population'!T19</f>
        <v>1</v>
      </c>
      <c r="V148" s="2" t="b">
        <f>V140='WW Population'!U19</f>
        <v>1</v>
      </c>
      <c r="W148" s="2" t="b">
        <f>W140='WW Population'!V19</f>
        <v>1</v>
      </c>
    </row>
    <row r="150" spans="1:23" x14ac:dyDescent="0.35">
      <c r="A150" s="49"/>
      <c r="B150" s="49"/>
      <c r="C150" s="49"/>
      <c r="D150" s="51"/>
      <c r="E150" s="51"/>
      <c r="F150" s="51"/>
      <c r="G150" s="51"/>
      <c r="H150" s="51"/>
      <c r="I150" s="51"/>
      <c r="J150" s="51"/>
      <c r="K150" s="51"/>
      <c r="L150" s="51"/>
      <c r="M150" s="51"/>
      <c r="N150" s="51"/>
      <c r="O150" s="51"/>
      <c r="P150" s="51"/>
      <c r="Q150" s="51"/>
      <c r="R150" s="51"/>
      <c r="S150" s="51"/>
      <c r="T150" s="49"/>
      <c r="U150" s="49"/>
      <c r="V150" s="49"/>
      <c r="W150" s="49"/>
    </row>
    <row r="151" spans="1:23" x14ac:dyDescent="0.35">
      <c r="A151" s="32" t="s">
        <v>67</v>
      </c>
      <c r="D151" s="52" t="s">
        <v>0</v>
      </c>
      <c r="E151" s="52" t="s">
        <v>1</v>
      </c>
      <c r="F151" s="52" t="s">
        <v>2</v>
      </c>
      <c r="G151" s="52" t="s">
        <v>3</v>
      </c>
      <c r="H151" s="52" t="s">
        <v>4</v>
      </c>
      <c r="I151" s="52" t="s">
        <v>5</v>
      </c>
      <c r="J151" s="52" t="s">
        <v>6</v>
      </c>
      <c r="K151" s="52" t="s">
        <v>7</v>
      </c>
      <c r="L151" s="52" t="s">
        <v>8</v>
      </c>
      <c r="M151" s="52" t="s">
        <v>9</v>
      </c>
      <c r="N151" s="52" t="s">
        <v>10</v>
      </c>
      <c r="O151" s="52" t="s">
        <v>11</v>
      </c>
      <c r="P151" s="52" t="s">
        <v>12</v>
      </c>
      <c r="Q151" s="52" t="s">
        <v>13</v>
      </c>
      <c r="R151" s="52" t="s">
        <v>14</v>
      </c>
      <c r="S151" s="52" t="s">
        <v>15</v>
      </c>
      <c r="T151" s="29" t="s">
        <v>16</v>
      </c>
      <c r="U151" s="29" t="s">
        <v>17</v>
      </c>
      <c r="V151" s="29" t="s">
        <v>18</v>
      </c>
      <c r="W151" s="29" t="s">
        <v>19</v>
      </c>
    </row>
    <row r="152" spans="1:23" x14ac:dyDescent="0.35">
      <c r="B152" s="2" t="s">
        <v>57</v>
      </c>
      <c r="C152" s="25" t="s">
        <v>59</v>
      </c>
      <c r="D152" s="6">
        <f>'Scottish Water'!D47</f>
        <v>380.06133811983335</v>
      </c>
      <c r="E152" s="6">
        <f>'Scottish Water'!E47</f>
        <v>388.59584840062377</v>
      </c>
      <c r="F152" s="6">
        <f>'Scottish Water'!F47</f>
        <v>484.00032113237211</v>
      </c>
      <c r="G152" s="6">
        <f>'Scottish Water'!G47</f>
        <v>637.67043403379546</v>
      </c>
      <c r="H152" s="6">
        <f>'Scottish Water'!H47</f>
        <v>379.64210132198917</v>
      </c>
      <c r="I152" s="6">
        <f>'Scottish Water'!I47</f>
        <v>465.00547481406937</v>
      </c>
      <c r="J152" s="6">
        <f>'Scottish Water'!J47</f>
        <v>462.44408909543</v>
      </c>
      <c r="K152" s="6">
        <f>'Scottish Water'!K47</f>
        <v>400.15634104986793</v>
      </c>
      <c r="L152" s="6">
        <f>'Scottish Water'!L47</f>
        <v>385.05567588840267</v>
      </c>
      <c r="M152" s="6">
        <f>'Scottish Water'!M47</f>
        <v>369.42029248025858</v>
      </c>
      <c r="N152" s="6">
        <f>'Scottish Water'!N47</f>
        <v>365.46089047213627</v>
      </c>
      <c r="O152" s="6">
        <f>'Scottish Water'!O47</f>
        <v>353.03016535428009</v>
      </c>
      <c r="P152" s="6">
        <f>'Scottish Water'!P47</f>
        <v>364.93363837969304</v>
      </c>
      <c r="Q152" s="6">
        <f>'Scottish Water'!Q47</f>
        <v>329.88871216482818</v>
      </c>
      <c r="R152" s="6">
        <f>'Scottish Water'!R47</f>
        <v>402.44500322595684</v>
      </c>
      <c r="S152" s="6">
        <f>'Scottish Water'!S47</f>
        <v>377.30456478926124</v>
      </c>
      <c r="T152" s="6">
        <f>'Scottish Water'!T47</f>
        <v>395.73593452936927</v>
      </c>
      <c r="U152" s="6">
        <f>'Scottish Water'!U47</f>
        <v>396.536652404184</v>
      </c>
      <c r="V152" s="6">
        <f>'Scottish Water'!V47</f>
        <v>349.41945428997872</v>
      </c>
      <c r="W152" s="6">
        <f>'Scottish Water'!W47</f>
        <v>394.65286711142659</v>
      </c>
    </row>
    <row r="153" spans="1:23" x14ac:dyDescent="0.35">
      <c r="C153" s="25"/>
    </row>
    <row r="154" spans="1:23" x14ac:dyDescent="0.35">
      <c r="B154" s="2" t="s">
        <v>68</v>
      </c>
      <c r="C154" s="42" t="s">
        <v>69</v>
      </c>
      <c r="D154" s="43">
        <f>'WW Population'!C17</f>
        <v>4731.3370000000004</v>
      </c>
      <c r="E154" s="43">
        <f>'WW Population'!D17</f>
        <v>4934.08</v>
      </c>
      <c r="F154" s="43">
        <f>'WW Population'!E17</f>
        <v>4912.6769999999997</v>
      </c>
      <c r="G154" s="43">
        <f>'WW Population'!F17</f>
        <v>4944.223</v>
      </c>
      <c r="H154" s="43">
        <f>'WW Population'!G17</f>
        <v>4954.7330000000002</v>
      </c>
      <c r="I154" s="43">
        <f>'WW Population'!H17</f>
        <v>4978.5539249538606</v>
      </c>
      <c r="J154" s="43">
        <f>'WW Population'!I17</f>
        <v>5001.6564694402323</v>
      </c>
      <c r="K154" s="43">
        <f>'WW Population'!J17</f>
        <v>5035.0600000000004</v>
      </c>
      <c r="L154" s="43">
        <f>'WW Population'!K17</f>
        <v>5056.5073102093493</v>
      </c>
      <c r="M154" s="43">
        <f>'WW Population'!L17</f>
        <v>4879.6263111575208</v>
      </c>
      <c r="N154" s="43">
        <f>'WW Population'!M17</f>
        <v>4897.6737637110255</v>
      </c>
      <c r="O154" s="43">
        <f>'WW Population'!N17</f>
        <v>4914.5275118806303</v>
      </c>
      <c r="P154" s="43">
        <f>'WW Population'!O17</f>
        <v>4985.6927291792645</v>
      </c>
      <c r="Q154" s="43">
        <f>'WW Population'!P17</f>
        <v>5004.0447298609797</v>
      </c>
      <c r="R154" s="43">
        <f>'WW Population'!Q17</f>
        <v>5017.7094768896704</v>
      </c>
      <c r="S154" s="43">
        <f>'WW Population'!R17</f>
        <v>5085.6723430004686</v>
      </c>
      <c r="T154" s="43">
        <f>'WW Population'!S17</f>
        <v>5152.5360000000001</v>
      </c>
      <c r="U154" s="43">
        <f>'WW Population'!T17</f>
        <v>5155.9380000000001</v>
      </c>
      <c r="V154" s="43">
        <f>'WW Population'!U17</f>
        <v>5164.4279999999999</v>
      </c>
      <c r="W154" s="43">
        <f>'WW Population'!V17</f>
        <v>5139.7690000000002</v>
      </c>
    </row>
    <row r="155" spans="1:23" x14ac:dyDescent="0.35">
      <c r="C155" s="25"/>
    </row>
    <row r="156" spans="1:23" x14ac:dyDescent="0.35">
      <c r="B156" s="2" t="s">
        <v>70</v>
      </c>
      <c r="C156" s="25" t="s">
        <v>71</v>
      </c>
      <c r="D156" s="6">
        <f t="shared" ref="D156:V156" si="32">D152*1000/D154</f>
        <v>80.328528303909295</v>
      </c>
      <c r="E156" s="6">
        <f t="shared" si="32"/>
        <v>78.757508674489216</v>
      </c>
      <c r="F156" s="6">
        <f t="shared" si="32"/>
        <v>98.52068864539072</v>
      </c>
      <c r="G156" s="6">
        <f t="shared" si="32"/>
        <v>128.97283031808951</v>
      </c>
      <c r="H156" s="6">
        <f t="shared" si="32"/>
        <v>76.622110883066583</v>
      </c>
      <c r="I156" s="6">
        <f t="shared" si="32"/>
        <v>93.401715000682429</v>
      </c>
      <c r="J156" s="6">
        <f t="shared" si="32"/>
        <v>92.458186986837404</v>
      </c>
      <c r="K156" s="6">
        <f t="shared" si="32"/>
        <v>79.473996546191685</v>
      </c>
      <c r="L156" s="6">
        <f t="shared" si="32"/>
        <v>76.150522933281522</v>
      </c>
      <c r="M156" s="6">
        <f t="shared" si="32"/>
        <v>75.706676889490438</v>
      </c>
      <c r="N156" s="6">
        <f t="shared" si="32"/>
        <v>74.61928011212045</v>
      </c>
      <c r="O156" s="6">
        <f t="shared" si="32"/>
        <v>71.833999199484978</v>
      </c>
      <c r="P156" s="6">
        <f t="shared" si="32"/>
        <v>73.196175176196178</v>
      </c>
      <c r="Q156" s="6">
        <f t="shared" si="32"/>
        <v>65.924413144483026</v>
      </c>
      <c r="R156" s="6">
        <f t="shared" si="32"/>
        <v>80.204923198427295</v>
      </c>
      <c r="S156" s="6">
        <f t="shared" si="32"/>
        <v>74.189711672745588</v>
      </c>
      <c r="T156" s="6">
        <f t="shared" si="32"/>
        <v>76.804108603873757</v>
      </c>
      <c r="U156" s="6">
        <f t="shared" si="32"/>
        <v>76.908731719462878</v>
      </c>
      <c r="V156" s="6">
        <f t="shared" si="32"/>
        <v>67.658887739354427</v>
      </c>
      <c r="W156" s="6">
        <f>W152*1000/W154</f>
        <v>76.784164251628155</v>
      </c>
    </row>
    <row r="157" spans="1:23" x14ac:dyDescent="0.35">
      <c r="B157" s="2" t="s">
        <v>72</v>
      </c>
      <c r="C157" s="25" t="s">
        <v>71</v>
      </c>
      <c r="D157" s="6">
        <f>AVERAGE(D156:W156)</f>
        <v>80.925857999960272</v>
      </c>
    </row>
    <row r="198" spans="3:4" x14ac:dyDescent="0.35">
      <c r="C198" s="6"/>
      <c r="D198" s="6"/>
    </row>
  </sheetData>
  <sortState xmlns:xlrd2="http://schemas.microsoft.com/office/spreadsheetml/2017/richdata2" ref="H10:I21">
    <sortCondition descending="1" ref="I10:I21"/>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7E9BF-159A-4421-8581-8358DBDF77D4}">
  <dimension ref="A1:AF177"/>
  <sheetViews>
    <sheetView zoomScaleNormal="100" workbookViewId="0">
      <selection sqref="A1:XFD1048576"/>
    </sheetView>
  </sheetViews>
  <sheetFormatPr defaultColWidth="8.7265625" defaultRowHeight="14.5" x14ac:dyDescent="0.35"/>
  <cols>
    <col min="1" max="1" width="16.36328125" style="2" bestFit="1" customWidth="1"/>
    <col min="2" max="2" width="64.26953125" style="2" bestFit="1" customWidth="1"/>
    <col min="3" max="3" width="22.54296875" style="2" bestFit="1" customWidth="1"/>
    <col min="4" max="7" width="7.453125" style="2" bestFit="1" customWidth="1"/>
    <col min="8" max="8" width="16.08984375" style="2" customWidth="1"/>
    <col min="9" max="9" width="10.54296875" style="2" bestFit="1" customWidth="1"/>
    <col min="10" max="11" width="8.81640625" style="2" bestFit="1" customWidth="1"/>
    <col min="12" max="12" width="7.453125" style="2" bestFit="1" customWidth="1"/>
    <col min="13" max="19" width="8.81640625" style="2" bestFit="1" customWidth="1"/>
    <col min="20" max="20" width="10.81640625" style="2" bestFit="1" customWidth="1"/>
    <col min="21" max="21" width="11.81640625" style="2" bestFit="1" customWidth="1"/>
    <col min="22" max="22" width="8.81640625" style="2" bestFit="1" customWidth="1"/>
    <col min="23" max="23" width="7.453125" style="2" bestFit="1" customWidth="1"/>
    <col min="24" max="24" width="8.7265625" style="2" bestFit="1" customWidth="1"/>
    <col min="25" max="25" width="56.81640625" style="2" bestFit="1" customWidth="1"/>
    <col min="26" max="26" width="27.81640625" style="2" customWidth="1"/>
    <col min="27" max="27" width="21.1796875" style="2" customWidth="1"/>
    <col min="28" max="28" width="20.453125" style="2" bestFit="1" customWidth="1"/>
    <col min="29" max="30" width="14.7265625" style="2" bestFit="1" customWidth="1"/>
    <col min="31" max="31" width="9.453125" style="2" bestFit="1" customWidth="1"/>
    <col min="32" max="32" width="10.7265625" style="2" customWidth="1"/>
    <col min="33" max="33" width="13.26953125" style="2" customWidth="1"/>
    <col min="34" max="16384" width="8.7265625" style="2"/>
  </cols>
  <sheetData>
    <row r="1" spans="2:32" x14ac:dyDescent="0.35">
      <c r="D1" s="29" t="s">
        <v>0</v>
      </c>
      <c r="E1" s="29" t="s">
        <v>1</v>
      </c>
      <c r="F1" s="29" t="s">
        <v>2</v>
      </c>
      <c r="G1" s="29" t="s">
        <v>3</v>
      </c>
      <c r="H1" s="29" t="s">
        <v>4</v>
      </c>
      <c r="I1" s="29" t="s">
        <v>5</v>
      </c>
      <c r="J1" s="29" t="s">
        <v>6</v>
      </c>
      <c r="K1" s="29" t="s">
        <v>7</v>
      </c>
      <c r="L1" s="29" t="s">
        <v>8</v>
      </c>
      <c r="M1" s="29" t="s">
        <v>9</v>
      </c>
      <c r="N1" s="29" t="s">
        <v>10</v>
      </c>
      <c r="O1" s="29" t="s">
        <v>11</v>
      </c>
      <c r="P1" s="29" t="s">
        <v>12</v>
      </c>
      <c r="Q1" s="29" t="s">
        <v>13</v>
      </c>
      <c r="R1" s="29" t="s">
        <v>14</v>
      </c>
      <c r="S1" s="29" t="s">
        <v>15</v>
      </c>
      <c r="T1" s="29" t="s">
        <v>16</v>
      </c>
      <c r="U1" s="29" t="s">
        <v>17</v>
      </c>
      <c r="V1" s="29" t="s">
        <v>18</v>
      </c>
      <c r="W1" s="29" t="s">
        <v>19</v>
      </c>
      <c r="Y1" s="47" t="s">
        <v>20</v>
      </c>
      <c r="AE1" s="26"/>
    </row>
    <row r="2" spans="2:32" x14ac:dyDescent="0.35">
      <c r="B2" s="2" t="s">
        <v>22</v>
      </c>
      <c r="D2" s="6">
        <v>177.51666666666665</v>
      </c>
      <c r="E2" s="6">
        <v>182.47499999999999</v>
      </c>
      <c r="F2" s="6">
        <v>188.15</v>
      </c>
      <c r="G2" s="6">
        <v>193.10833333333332</v>
      </c>
      <c r="H2" s="6">
        <v>200.31666666666669</v>
      </c>
      <c r="I2" s="6">
        <v>208.5916666666667</v>
      </c>
      <c r="J2" s="6">
        <v>214.78333333333339</v>
      </c>
      <c r="K2" s="6">
        <v>215.76666666666662</v>
      </c>
      <c r="L2" s="6">
        <v>226.47499999999999</v>
      </c>
      <c r="M2" s="6">
        <v>237.3416666666667</v>
      </c>
      <c r="N2" s="6">
        <v>244.67499999999998</v>
      </c>
      <c r="O2" s="6">
        <v>251.73333333333335</v>
      </c>
      <c r="P2" s="6">
        <v>256.66666666666669</v>
      </c>
      <c r="Q2" s="6">
        <v>259.43333333333334</v>
      </c>
      <c r="R2" s="6">
        <v>264.99166666666673</v>
      </c>
      <c r="S2" s="6">
        <v>274.90833333333336</v>
      </c>
      <c r="T2" s="6">
        <v>283.30833333333334</v>
      </c>
      <c r="U2" s="6">
        <v>290.64166666666665</v>
      </c>
      <c r="V2" s="6"/>
      <c r="W2" s="6"/>
      <c r="Y2" s="2" t="s">
        <v>64</v>
      </c>
    </row>
    <row r="3" spans="2:32" s="87" customFormat="1" x14ac:dyDescent="0.35">
      <c r="B3" s="2" t="s">
        <v>32</v>
      </c>
      <c r="D3" s="6"/>
      <c r="E3" s="6"/>
      <c r="F3" s="6"/>
      <c r="G3" s="6"/>
      <c r="H3" s="6"/>
      <c r="I3" s="6"/>
      <c r="J3" s="6"/>
      <c r="K3" s="6"/>
      <c r="L3" s="6"/>
      <c r="M3" s="6"/>
      <c r="N3" s="6"/>
      <c r="O3" s="6"/>
      <c r="P3" s="6"/>
      <c r="Q3" s="6"/>
      <c r="R3" s="6"/>
      <c r="S3" s="6"/>
      <c r="T3" s="6"/>
      <c r="U3" s="6">
        <v>108.24166666666666</v>
      </c>
      <c r="V3" s="6">
        <v>109.10833333333333</v>
      </c>
      <c r="W3" s="6">
        <v>113.11666666666666</v>
      </c>
      <c r="Y3" s="2" t="s">
        <v>27</v>
      </c>
      <c r="AE3" s="129"/>
    </row>
    <row r="4" spans="2:32" x14ac:dyDescent="0.35">
      <c r="T4" s="59"/>
      <c r="U4" s="59"/>
    </row>
    <row r="5" spans="2:32" x14ac:dyDescent="0.35">
      <c r="B5" s="2" t="s">
        <v>26</v>
      </c>
      <c r="C5" s="25" t="s">
        <v>65</v>
      </c>
      <c r="D5" s="12">
        <f t="shared" ref="D5:S5" si="0">($U$2/D2)*$U$5</f>
        <v>1.7110033862312259</v>
      </c>
      <c r="E5" s="12">
        <f t="shared" si="0"/>
        <v>1.6645108523312588</v>
      </c>
      <c r="F5" s="12">
        <f t="shared" si="0"/>
        <v>1.6143057017228084</v>
      </c>
      <c r="G5" s="12">
        <f t="shared" si="0"/>
        <v>1.5728560882707276</v>
      </c>
      <c r="H5" s="12">
        <f t="shared" si="0"/>
        <v>1.5162573480945822</v>
      </c>
      <c r="I5" s="12">
        <f t="shared" si="0"/>
        <v>1.4561061936597646</v>
      </c>
      <c r="J5" s="12">
        <f t="shared" si="0"/>
        <v>1.4141302915146101</v>
      </c>
      <c r="K5" s="12">
        <f t="shared" si="0"/>
        <v>1.4076855450910544</v>
      </c>
      <c r="L5" s="12">
        <f t="shared" si="0"/>
        <v>1.341126472145475</v>
      </c>
      <c r="M5" s="12">
        <f t="shared" si="0"/>
        <v>1.2797231183419673</v>
      </c>
      <c r="N5" s="12">
        <f t="shared" si="0"/>
        <v>1.241367601018275</v>
      </c>
      <c r="O5" s="12">
        <f t="shared" si="0"/>
        <v>1.2065609816438549</v>
      </c>
      <c r="P5" s="12">
        <f t="shared" si="0"/>
        <v>1.1833699393992716</v>
      </c>
      <c r="Q5" s="12">
        <f t="shared" si="0"/>
        <v>1.1707501648945642</v>
      </c>
      <c r="R5" s="12">
        <f t="shared" si="0"/>
        <v>1.1461930920311192</v>
      </c>
      <c r="S5" s="12">
        <f t="shared" si="0"/>
        <v>1.1048468924034549</v>
      </c>
      <c r="T5" s="12">
        <f>($U$2/T2)*$U$5</f>
        <v>1.0720885411506182</v>
      </c>
      <c r="U5" s="12">
        <f>$W3/U3</f>
        <v>1.0450381091692971</v>
      </c>
      <c r="V5" s="12">
        <f>$W3/V3</f>
        <v>1.0367371878102802</v>
      </c>
      <c r="W5" s="12">
        <f>$W3/W3</f>
        <v>1</v>
      </c>
    </row>
    <row r="6" spans="2:32" x14ac:dyDescent="0.35">
      <c r="C6" s="25"/>
      <c r="D6" s="12"/>
      <c r="E6" s="12"/>
      <c r="F6" s="12"/>
      <c r="G6" s="12"/>
      <c r="H6" s="12"/>
      <c r="I6" s="12"/>
      <c r="J6" s="12"/>
      <c r="K6" s="12"/>
      <c r="L6" s="12"/>
      <c r="M6" s="12"/>
      <c r="N6" s="12"/>
      <c r="O6" s="12"/>
      <c r="P6" s="12"/>
      <c r="Q6" s="12"/>
      <c r="R6" s="12"/>
      <c r="S6" s="12"/>
      <c r="T6" s="12"/>
      <c r="Y6" s="140"/>
    </row>
    <row r="7" spans="2:32" x14ac:dyDescent="0.35">
      <c r="B7" s="12"/>
      <c r="AE7" s="20"/>
    </row>
    <row r="8" spans="2:32" x14ac:dyDescent="0.35">
      <c r="E8" s="29"/>
      <c r="H8" s="29"/>
      <c r="AE8" s="27"/>
      <c r="AF8" s="12"/>
    </row>
    <row r="9" spans="2:32" ht="61" customHeight="1" x14ac:dyDescent="0.35">
      <c r="B9" s="53" t="s">
        <v>66</v>
      </c>
      <c r="C9" s="54" t="s">
        <v>37</v>
      </c>
      <c r="E9" s="128"/>
      <c r="F9" s="132"/>
      <c r="G9" s="46"/>
      <c r="H9" s="53" t="s">
        <v>66</v>
      </c>
      <c r="I9" s="54" t="s">
        <v>37</v>
      </c>
      <c r="K9" s="47"/>
      <c r="L9" s="12"/>
      <c r="M9" s="34"/>
      <c r="R9" s="12"/>
      <c r="S9" s="12"/>
      <c r="T9" s="12"/>
      <c r="U9" s="12"/>
      <c r="AD9" s="12"/>
      <c r="AE9" s="28"/>
      <c r="AF9" s="12"/>
    </row>
    <row r="10" spans="2:32" x14ac:dyDescent="0.35">
      <c r="B10" s="48" t="s">
        <v>40</v>
      </c>
      <c r="C10" s="48">
        <f>$D$31</f>
        <v>47.591977342787473</v>
      </c>
      <c r="D10" s="6"/>
      <c r="E10" s="6"/>
      <c r="F10" s="6"/>
      <c r="G10" s="6"/>
      <c r="H10" s="130" t="s">
        <v>67</v>
      </c>
      <c r="I10" s="48">
        <v>86.179581561542207</v>
      </c>
      <c r="K10" s="6"/>
      <c r="L10" s="12"/>
      <c r="M10" s="12"/>
      <c r="R10" s="12"/>
      <c r="S10" s="12"/>
      <c r="T10" s="12"/>
      <c r="U10" s="12"/>
      <c r="Z10"/>
      <c r="AA10"/>
      <c r="AD10" s="12"/>
      <c r="AE10" s="28"/>
      <c r="AF10" s="12"/>
    </row>
    <row r="11" spans="2:32" x14ac:dyDescent="0.35">
      <c r="B11" s="48" t="s">
        <v>43</v>
      </c>
      <c r="C11" s="48">
        <f>$D$40</f>
        <v>70.250453563257196</v>
      </c>
      <c r="D11" s="6"/>
      <c r="E11" s="6"/>
      <c r="F11" s="6"/>
      <c r="G11" s="6"/>
      <c r="H11" s="130" t="s">
        <v>42</v>
      </c>
      <c r="I11" s="48">
        <v>78.530463678053053</v>
      </c>
      <c r="K11" s="5"/>
      <c r="L11" s="12"/>
      <c r="M11" s="12"/>
      <c r="R11" s="12"/>
      <c r="S11" s="12"/>
      <c r="T11" s="12"/>
      <c r="U11" s="12"/>
      <c r="Z11"/>
      <c r="AA11"/>
      <c r="AD11" s="12"/>
      <c r="AE11" s="28"/>
      <c r="AF11" s="12"/>
    </row>
    <row r="12" spans="2:32" x14ac:dyDescent="0.35">
      <c r="B12" s="48" t="s">
        <v>29</v>
      </c>
      <c r="C12" s="48">
        <f>$D$49</f>
        <v>47.817211986362068</v>
      </c>
      <c r="D12" s="6"/>
      <c r="E12" s="6"/>
      <c r="F12" s="6"/>
      <c r="G12" s="6"/>
      <c r="H12" s="130" t="s">
        <v>36</v>
      </c>
      <c r="I12" s="48">
        <v>76.161662456019911</v>
      </c>
      <c r="K12" s="5"/>
      <c r="L12" s="12"/>
      <c r="M12" s="12"/>
      <c r="R12" s="12"/>
      <c r="S12" s="12"/>
      <c r="T12" s="12"/>
      <c r="U12" s="12"/>
      <c r="Z12"/>
      <c r="AA12" s="127"/>
      <c r="AD12" s="12"/>
      <c r="AE12" s="28"/>
      <c r="AF12" s="12"/>
    </row>
    <row r="13" spans="2:32" x14ac:dyDescent="0.35">
      <c r="B13" s="48" t="s">
        <v>31</v>
      </c>
      <c r="C13" s="48">
        <f>$D$58</f>
        <v>44.055083653795585</v>
      </c>
      <c r="D13" s="6"/>
      <c r="E13" s="6"/>
      <c r="F13" s="6"/>
      <c r="G13" s="6"/>
      <c r="H13" s="130" t="s">
        <v>49</v>
      </c>
      <c r="I13" s="48">
        <v>70.848547038432557</v>
      </c>
      <c r="K13" s="5"/>
      <c r="L13" s="12"/>
      <c r="M13" s="12"/>
      <c r="R13" s="12"/>
      <c r="S13" s="12"/>
      <c r="T13" s="12"/>
      <c r="U13" s="12"/>
      <c r="Z13"/>
      <c r="AA13"/>
      <c r="AD13" s="12"/>
      <c r="AE13" s="28"/>
    </row>
    <row r="14" spans="2:32" x14ac:dyDescent="0.35">
      <c r="B14" s="48" t="s">
        <v>49</v>
      </c>
      <c r="C14" s="48">
        <f>$D$67</f>
        <v>70.848547038432557</v>
      </c>
      <c r="D14" s="6"/>
      <c r="E14" s="6"/>
      <c r="F14" s="6"/>
      <c r="G14" s="6"/>
      <c r="H14" s="130" t="s">
        <v>43</v>
      </c>
      <c r="I14" s="48">
        <v>70.250453563257196</v>
      </c>
      <c r="K14" s="6"/>
      <c r="L14" s="12"/>
      <c r="M14" s="12"/>
      <c r="R14" s="12"/>
      <c r="S14" s="12"/>
      <c r="T14" s="12"/>
      <c r="U14" s="12"/>
      <c r="Z14"/>
      <c r="AA14"/>
      <c r="AD14" s="12"/>
      <c r="AF14" s="12"/>
    </row>
    <row r="15" spans="2:32" x14ac:dyDescent="0.35">
      <c r="B15" s="48" t="s">
        <v>36</v>
      </c>
      <c r="C15" s="48">
        <f>$D$76</f>
        <v>76.161662456019911</v>
      </c>
      <c r="D15" s="6"/>
      <c r="E15" s="6"/>
      <c r="F15" s="6"/>
      <c r="G15" s="6"/>
      <c r="H15" s="130" t="s">
        <v>45</v>
      </c>
      <c r="I15" s="48">
        <v>58.420196321777084</v>
      </c>
      <c r="J15" s="6"/>
      <c r="L15" s="12"/>
      <c r="M15" s="12"/>
      <c r="R15" s="12"/>
      <c r="S15" s="12"/>
      <c r="T15" s="12"/>
      <c r="U15" s="12"/>
      <c r="Z15"/>
      <c r="AA15"/>
      <c r="AD15" s="12"/>
      <c r="AE15" s="20"/>
      <c r="AF15" s="12"/>
    </row>
    <row r="16" spans="2:32" x14ac:dyDescent="0.35">
      <c r="B16" s="48" t="s">
        <v>224</v>
      </c>
      <c r="C16" s="48">
        <f>$D$85</f>
        <v>39.545650472137496</v>
      </c>
      <c r="D16" s="6"/>
      <c r="E16" s="6"/>
      <c r="F16" s="6"/>
      <c r="G16" s="6"/>
      <c r="H16" s="130" t="s">
        <v>47</v>
      </c>
      <c r="I16" s="48">
        <v>54.77953714811607</v>
      </c>
      <c r="J16" s="6"/>
      <c r="L16" s="12"/>
      <c r="M16" s="12"/>
      <c r="R16" s="12"/>
      <c r="S16" s="12"/>
      <c r="T16" s="12"/>
      <c r="U16" s="12"/>
      <c r="Z16"/>
      <c r="AA16"/>
      <c r="AD16" s="12"/>
      <c r="AE16" s="20"/>
      <c r="AF16" s="12"/>
    </row>
    <row r="17" spans="1:32" x14ac:dyDescent="0.35">
      <c r="B17" s="48" t="s">
        <v>42</v>
      </c>
      <c r="C17" s="48">
        <f>$D$94</f>
        <v>78.530463678053053</v>
      </c>
      <c r="D17" s="6"/>
      <c r="E17" s="6"/>
      <c r="F17" s="6"/>
      <c r="G17" s="6"/>
      <c r="H17" s="130" t="s">
        <v>56</v>
      </c>
      <c r="I17" s="48">
        <v>54.316371682767077</v>
      </c>
      <c r="J17" s="6"/>
      <c r="L17" s="12"/>
      <c r="M17" s="12"/>
      <c r="R17" s="12"/>
      <c r="S17" s="12"/>
      <c r="T17" s="12"/>
      <c r="U17" s="12"/>
      <c r="Z17"/>
      <c r="AA17"/>
      <c r="AD17" s="12"/>
      <c r="AE17" s="20"/>
      <c r="AF17" s="12"/>
    </row>
    <row r="18" spans="1:32" x14ac:dyDescent="0.35">
      <c r="B18" s="48" t="s">
        <v>45</v>
      </c>
      <c r="C18" s="48">
        <f>$D$103</f>
        <v>58.420196321777084</v>
      </c>
      <c r="D18" s="6"/>
      <c r="E18" s="6"/>
      <c r="F18" s="6"/>
      <c r="G18" s="6"/>
      <c r="H18" s="130" t="s">
        <v>29</v>
      </c>
      <c r="I18" s="48">
        <v>47.817211986362068</v>
      </c>
      <c r="J18" s="6"/>
      <c r="L18" s="12"/>
      <c r="M18" s="12"/>
      <c r="R18" s="12"/>
      <c r="S18" s="12"/>
      <c r="T18" s="12"/>
      <c r="U18" s="12"/>
      <c r="Z18"/>
      <c r="AA18"/>
      <c r="AD18" s="12"/>
      <c r="AE18" s="20"/>
      <c r="AF18" s="12"/>
    </row>
    <row r="19" spans="1:32" x14ac:dyDescent="0.35">
      <c r="B19" s="48" t="s">
        <v>47</v>
      </c>
      <c r="C19" s="48">
        <f>$D$112</f>
        <v>54.77953714811607</v>
      </c>
      <c r="D19" s="6"/>
      <c r="E19" s="6"/>
      <c r="F19" s="6"/>
      <c r="G19" s="6"/>
      <c r="H19" s="130" t="s">
        <v>40</v>
      </c>
      <c r="I19" s="48">
        <v>47.591977342787473</v>
      </c>
      <c r="J19" s="6"/>
      <c r="L19" s="12"/>
      <c r="M19" s="12"/>
      <c r="R19" s="12"/>
      <c r="S19" s="12"/>
      <c r="T19" s="12"/>
      <c r="U19" s="12"/>
      <c r="Z19"/>
      <c r="AA19"/>
      <c r="AD19" s="12"/>
      <c r="AE19" s="20"/>
      <c r="AF19" s="12"/>
    </row>
    <row r="20" spans="1:32" x14ac:dyDescent="0.35">
      <c r="B20" s="48" t="s">
        <v>56</v>
      </c>
      <c r="C20" s="48">
        <f>D121</f>
        <v>54.316371682767077</v>
      </c>
      <c r="D20" s="6"/>
      <c r="E20" s="6"/>
      <c r="F20" s="6"/>
      <c r="G20" s="6"/>
      <c r="H20" s="130" t="s">
        <v>31</v>
      </c>
      <c r="I20" s="48">
        <v>44.055083653795585</v>
      </c>
      <c r="J20" s="6"/>
      <c r="L20" s="12"/>
      <c r="M20" s="12"/>
      <c r="R20" s="12"/>
      <c r="S20" s="12"/>
      <c r="T20" s="12"/>
      <c r="U20" s="12"/>
      <c r="Z20"/>
      <c r="AA20"/>
      <c r="AD20" s="12"/>
      <c r="AE20" s="20"/>
      <c r="AF20" s="12"/>
    </row>
    <row r="21" spans="1:32" x14ac:dyDescent="0.35">
      <c r="B21" s="48" t="s">
        <v>67</v>
      </c>
      <c r="C21" s="169">
        <f>D136</f>
        <v>86.179581561542207</v>
      </c>
      <c r="D21" s="6"/>
      <c r="E21" s="6"/>
      <c r="F21" s="6"/>
      <c r="G21" s="6"/>
      <c r="H21" s="130" t="s">
        <v>39</v>
      </c>
      <c r="I21" s="48">
        <v>39.545650472137496</v>
      </c>
      <c r="J21" s="6"/>
      <c r="L21" s="12"/>
      <c r="M21" s="12"/>
      <c r="R21" s="12"/>
      <c r="S21" s="12"/>
      <c r="T21" s="12"/>
      <c r="U21" s="12"/>
      <c r="Z21"/>
      <c r="AA21"/>
      <c r="AF21" s="12"/>
    </row>
    <row r="22" spans="1:32" x14ac:dyDescent="0.35">
      <c r="D22" s="12"/>
      <c r="E22" s="12"/>
      <c r="F22" s="12"/>
      <c r="G22" s="12"/>
      <c r="H22" s="12"/>
      <c r="L22" s="12"/>
      <c r="M22" s="12"/>
      <c r="N22" s="12"/>
      <c r="O22" s="12"/>
      <c r="P22" s="12"/>
      <c r="Q22" s="12"/>
      <c r="R22" s="12"/>
      <c r="S22" s="12"/>
      <c r="T22" s="12"/>
      <c r="U22" s="12"/>
      <c r="Z22"/>
      <c r="AA22"/>
      <c r="AE22" s="12"/>
      <c r="AF22" s="12"/>
    </row>
    <row r="23" spans="1:32" x14ac:dyDescent="0.35">
      <c r="C23" s="25"/>
      <c r="D23" s="12"/>
      <c r="E23" s="12"/>
      <c r="F23" s="12"/>
      <c r="G23" s="12"/>
      <c r="H23" s="12"/>
      <c r="I23" s="12"/>
      <c r="J23" s="12"/>
      <c r="K23" s="12"/>
      <c r="L23" s="12"/>
      <c r="M23" s="12"/>
      <c r="N23" s="12"/>
      <c r="O23" s="12"/>
      <c r="P23" s="12"/>
      <c r="Q23" s="12"/>
      <c r="R23" s="12"/>
      <c r="S23" s="12"/>
      <c r="T23" s="12"/>
      <c r="U23" s="12"/>
      <c r="V23" s="12"/>
      <c r="W23" s="12"/>
      <c r="Z23"/>
      <c r="AA23"/>
      <c r="AE23" s="28"/>
    </row>
    <row r="24" spans="1:32" x14ac:dyDescent="0.35">
      <c r="A24" s="49"/>
      <c r="B24" s="49"/>
      <c r="C24" s="50"/>
      <c r="D24" s="49"/>
      <c r="E24" s="49"/>
      <c r="F24" s="49"/>
      <c r="G24" s="49"/>
      <c r="H24" s="49"/>
      <c r="I24" s="49"/>
      <c r="J24" s="49"/>
      <c r="K24" s="49"/>
      <c r="L24" s="49"/>
      <c r="M24" s="49"/>
      <c r="N24" s="49"/>
      <c r="O24" s="49"/>
      <c r="P24" s="49"/>
      <c r="Q24" s="49"/>
      <c r="R24" s="49"/>
      <c r="S24" s="49"/>
      <c r="T24" s="49"/>
      <c r="U24" s="49"/>
      <c r="V24" s="49"/>
      <c r="W24" s="49"/>
      <c r="Z24"/>
      <c r="AA24"/>
      <c r="AE24" s="28"/>
    </row>
    <row r="25" spans="1:32" x14ac:dyDescent="0.35">
      <c r="A25" s="32" t="s">
        <v>40</v>
      </c>
      <c r="C25" s="25"/>
      <c r="D25" s="29" t="s">
        <v>0</v>
      </c>
      <c r="E25" s="29" t="s">
        <v>1</v>
      </c>
      <c r="F25" s="29" t="s">
        <v>2</v>
      </c>
      <c r="G25" s="29" t="s">
        <v>3</v>
      </c>
      <c r="H25" s="29" t="s">
        <v>4</v>
      </c>
      <c r="I25" s="29" t="s">
        <v>5</v>
      </c>
      <c r="J25" s="29" t="s">
        <v>6</v>
      </c>
      <c r="K25" s="29" t="s">
        <v>7</v>
      </c>
      <c r="L25" s="29" t="s">
        <v>8</v>
      </c>
      <c r="M25" s="29" t="s">
        <v>9</v>
      </c>
      <c r="N25" s="29" t="s">
        <v>10</v>
      </c>
      <c r="O25" s="29" t="s">
        <v>11</v>
      </c>
      <c r="P25" s="29" t="s">
        <v>12</v>
      </c>
      <c r="Q25" s="29" t="s">
        <v>13</v>
      </c>
      <c r="R25" s="29" t="s">
        <v>14</v>
      </c>
      <c r="S25" s="29" t="s">
        <v>15</v>
      </c>
      <c r="T25" s="29" t="s">
        <v>16</v>
      </c>
      <c r="U25" s="29" t="s">
        <v>17</v>
      </c>
      <c r="V25" s="29" t="s">
        <v>18</v>
      </c>
      <c r="W25" s="29" t="s">
        <v>19</v>
      </c>
      <c r="Y25" s="29"/>
      <c r="Z25"/>
      <c r="AA25"/>
      <c r="AE25" s="28"/>
    </row>
    <row r="26" spans="1:32" x14ac:dyDescent="0.35">
      <c r="B26" s="2" t="s">
        <v>57</v>
      </c>
      <c r="C26" s="25" t="s">
        <v>59</v>
      </c>
      <c r="D26" s="6">
        <f>'Ofwat reported capex'!W139</f>
        <v>274.94757520430335</v>
      </c>
      <c r="E26" s="6">
        <f>'Ofwat reported capex'!X139</f>
        <v>303.85211226317847</v>
      </c>
      <c r="F26" s="6">
        <f>'Ofwat reported capex'!Y139</f>
        <v>300.13219167292965</v>
      </c>
      <c r="G26" s="6">
        <f>'Ofwat reported capex'!Z139</f>
        <v>244.37348788032955</v>
      </c>
      <c r="H26" s="6">
        <f>'Ofwat reported capex'!AA139</f>
        <v>359.61751200158204</v>
      </c>
      <c r="I26" s="6">
        <f>'Ofwat reported capex'!AB139</f>
        <v>316.37698810765062</v>
      </c>
      <c r="J26" s="6">
        <f>'Ofwat reported capex'!AC139</f>
        <v>289.20762728327531</v>
      </c>
      <c r="K26" s="6">
        <f>'Ofwat reported capex'!AD139</f>
        <v>241.3973314606389</v>
      </c>
      <c r="L26" s="6">
        <f>'Ofwat reported capex'!AE139</f>
        <v>197.89781771734275</v>
      </c>
      <c r="M26" s="6">
        <f>'Ofwat reported capex'!AF139</f>
        <v>266.41019867238026</v>
      </c>
      <c r="N26" s="6">
        <f>'Ofwat reported capex'!AG139</f>
        <v>332.19942209400381</v>
      </c>
      <c r="O26" s="6">
        <f>'Ofwat reported capex'!AH139</f>
        <v>274.2351504608572</v>
      </c>
      <c r="P26" s="6">
        <f>'Ofwat reported capex'!AI139</f>
        <v>272.73086538810503</v>
      </c>
      <c r="Q26" s="6">
        <f>'Ofwat reported capex'!AJ139</f>
        <v>197.55065721740772</v>
      </c>
      <c r="R26" s="6">
        <f>'Ofwat reported capex'!AK139</f>
        <v>255.5972217249292</v>
      </c>
      <c r="S26" s="6">
        <f>'Ofwat reported capex'!AL139</f>
        <v>308.14688363245165</v>
      </c>
      <c r="T26" s="6">
        <f>'Ofwat reported capex'!AM139</f>
        <v>266.04316700662469</v>
      </c>
      <c r="U26" s="6">
        <f>'Ofwat reported capex'!AN139</f>
        <v>258.99283963353616</v>
      </c>
      <c r="V26" s="6">
        <f>'Ofwat reported capex'!AO139</f>
        <v>240.51369693729475</v>
      </c>
      <c r="W26" s="6">
        <f>'Ofwat reported capex'!AP139</f>
        <v>287.57871579999994</v>
      </c>
      <c r="Z26"/>
      <c r="AA26"/>
    </row>
    <row r="27" spans="1:32" x14ac:dyDescent="0.35">
      <c r="C27" s="25"/>
      <c r="D27" s="6"/>
      <c r="E27" s="6"/>
      <c r="F27" s="6"/>
      <c r="G27" s="6"/>
      <c r="H27" s="6"/>
      <c r="I27" s="6"/>
      <c r="J27" s="6"/>
      <c r="K27" s="6"/>
      <c r="L27" s="6"/>
      <c r="M27" s="6"/>
      <c r="N27" s="6"/>
      <c r="O27" s="6"/>
      <c r="P27" s="6"/>
      <c r="Q27" s="6"/>
      <c r="R27" s="6"/>
      <c r="S27" s="6"/>
      <c r="T27" s="6"/>
      <c r="U27" s="6"/>
      <c r="V27" s="6"/>
      <c r="W27" s="6"/>
      <c r="Z27"/>
      <c r="AA27"/>
    </row>
    <row r="28" spans="1:32" x14ac:dyDescent="0.35">
      <c r="B28" s="2" t="s">
        <v>68</v>
      </c>
      <c r="C28" s="42" t="s">
        <v>69</v>
      </c>
      <c r="D28" s="6">
        <f>'WW Population'!C5</f>
        <v>5381.3</v>
      </c>
      <c r="E28" s="6">
        <f>'WW Population'!D5</f>
        <v>5413.87</v>
      </c>
      <c r="F28" s="6">
        <f>'WW Population'!E5</f>
        <v>5605.2</v>
      </c>
      <c r="G28" s="6">
        <f>'WW Population'!F5</f>
        <v>5468.4</v>
      </c>
      <c r="H28" s="6">
        <f>'WW Population'!G5</f>
        <v>5492.6</v>
      </c>
      <c r="I28" s="6">
        <f>'WW Population'!H5</f>
        <v>5484.4</v>
      </c>
      <c r="J28" s="6">
        <f>'WW Population'!I5</f>
        <v>5541.4</v>
      </c>
      <c r="K28" s="6">
        <f>'WW Population'!J5</f>
        <v>5569.63754386443</v>
      </c>
      <c r="L28" s="6">
        <f>'WW Population'!K5</f>
        <v>5707.6</v>
      </c>
      <c r="M28" s="6">
        <f>'WW Population'!L5</f>
        <v>5672.607</v>
      </c>
      <c r="N28" s="6">
        <f>'WW Population'!M5</f>
        <v>5701.3819999999996</v>
      </c>
      <c r="O28" s="6">
        <f>'WW Population'!N5</f>
        <v>5912.99</v>
      </c>
      <c r="P28" s="6">
        <f>'WW Population'!O5</f>
        <v>5934.1350000000002</v>
      </c>
      <c r="Q28" s="6">
        <f>'WW Population'!P5</f>
        <v>5927.8890000000001</v>
      </c>
      <c r="R28" s="6">
        <f>'WW Population'!Q5</f>
        <v>5973.6620000000003</v>
      </c>
      <c r="S28" s="6">
        <f>'WW Population'!R5</f>
        <v>6007.84</v>
      </c>
      <c r="T28" s="6">
        <f>'WW Population'!S5</f>
        <v>6148.2030000000004</v>
      </c>
      <c r="U28" s="6">
        <f>'WW Population'!T5</f>
        <v>6204.1559999999999</v>
      </c>
      <c r="V28" s="6">
        <f>'WW Population'!U5</f>
        <v>6316.1629999999996</v>
      </c>
      <c r="W28" s="6">
        <f>'WW Population'!V5</f>
        <v>6397.0330000000004</v>
      </c>
    </row>
    <row r="29" spans="1:32" x14ac:dyDescent="0.35">
      <c r="C29" s="25"/>
      <c r="D29" s="6"/>
      <c r="E29" s="6"/>
      <c r="F29" s="6"/>
      <c r="G29" s="6"/>
      <c r="H29" s="6"/>
      <c r="I29" s="6"/>
      <c r="J29" s="6"/>
      <c r="K29" s="6"/>
      <c r="L29" s="6"/>
      <c r="M29" s="6"/>
      <c r="N29" s="6"/>
      <c r="O29" s="6"/>
      <c r="P29" s="6"/>
      <c r="Q29" s="6"/>
      <c r="R29" s="6"/>
      <c r="S29" s="6"/>
      <c r="T29" s="6"/>
      <c r="U29" s="6"/>
      <c r="V29" s="6"/>
      <c r="W29" s="6"/>
    </row>
    <row r="30" spans="1:32" x14ac:dyDescent="0.35">
      <c r="B30" s="2" t="s">
        <v>70</v>
      </c>
      <c r="C30" s="25" t="s">
        <v>71</v>
      </c>
      <c r="D30" s="6">
        <f>D26*1000/D28</f>
        <v>51.093151321112622</v>
      </c>
      <c r="E30" s="6">
        <f t="shared" ref="E30:W30" si="1">E26*1000/E28</f>
        <v>56.124752212960132</v>
      </c>
      <c r="F30" s="6">
        <f t="shared" si="1"/>
        <v>53.545313578985528</v>
      </c>
      <c r="G30" s="6">
        <f t="shared" si="1"/>
        <v>44.688297834893127</v>
      </c>
      <c r="H30" s="6">
        <f t="shared" si="1"/>
        <v>65.473093253028068</v>
      </c>
      <c r="I30" s="6">
        <f t="shared" si="1"/>
        <v>57.686709231210457</v>
      </c>
      <c r="J30" s="6">
        <f t="shared" si="1"/>
        <v>52.190353932810361</v>
      </c>
      <c r="K30" s="6">
        <f t="shared" si="1"/>
        <v>43.341659050428639</v>
      </c>
      <c r="L30" s="6">
        <f t="shared" si="1"/>
        <v>34.672685142151295</v>
      </c>
      <c r="M30" s="6">
        <f t="shared" si="1"/>
        <v>46.964332038581247</v>
      </c>
      <c r="N30" s="6">
        <f t="shared" si="1"/>
        <v>58.26647330314016</v>
      </c>
      <c r="O30" s="6">
        <f t="shared" si="1"/>
        <v>46.378422838675057</v>
      </c>
      <c r="P30" s="6">
        <f t="shared" si="1"/>
        <v>45.959666470025546</v>
      </c>
      <c r="Q30" s="6">
        <f t="shared" si="1"/>
        <v>33.325633664430576</v>
      </c>
      <c r="R30" s="6">
        <f t="shared" si="1"/>
        <v>42.78735919858358</v>
      </c>
      <c r="S30" s="6">
        <f t="shared" si="1"/>
        <v>51.290793967957143</v>
      </c>
      <c r="T30" s="6">
        <f t="shared" si="1"/>
        <v>43.271695324084888</v>
      </c>
      <c r="U30" s="6">
        <f t="shared" si="1"/>
        <v>41.745055996905329</v>
      </c>
      <c r="V30" s="6">
        <f t="shared" si="1"/>
        <v>38.079083287954219</v>
      </c>
      <c r="W30" s="6">
        <f t="shared" si="1"/>
        <v>44.955015207831494</v>
      </c>
      <c r="Y30" s="6"/>
    </row>
    <row r="31" spans="1:32" x14ac:dyDescent="0.35">
      <c r="B31" s="2" t="s">
        <v>72</v>
      </c>
      <c r="C31" s="25" t="s">
        <v>71</v>
      </c>
      <c r="D31" s="6">
        <f>AVERAGE(D30:W30)</f>
        <v>47.591977342787473</v>
      </c>
      <c r="E31" s="6"/>
      <c r="F31" s="6"/>
      <c r="G31" s="6"/>
      <c r="H31" s="6"/>
      <c r="I31" s="6"/>
      <c r="J31" s="6"/>
      <c r="K31" s="6"/>
      <c r="L31" s="6"/>
      <c r="M31" s="6"/>
      <c r="N31" s="6"/>
      <c r="O31" s="6"/>
      <c r="P31" s="6"/>
      <c r="Q31" s="6"/>
      <c r="R31" s="6"/>
      <c r="S31" s="6"/>
      <c r="T31" s="6"/>
      <c r="U31" s="6"/>
      <c r="V31" s="6"/>
      <c r="W31" s="6"/>
      <c r="Y31" s="6"/>
    </row>
    <row r="32" spans="1:32" x14ac:dyDescent="0.35">
      <c r="C32" s="25"/>
      <c r="D32" s="6"/>
      <c r="E32" s="6"/>
      <c r="F32" s="6"/>
      <c r="G32" s="6"/>
      <c r="H32" s="6"/>
      <c r="I32" s="6"/>
      <c r="J32" s="6"/>
      <c r="K32" s="6"/>
      <c r="L32" s="6"/>
      <c r="M32" s="6"/>
      <c r="N32" s="6"/>
      <c r="O32" s="6"/>
      <c r="P32" s="6"/>
      <c r="Q32" s="6"/>
      <c r="R32" s="6"/>
      <c r="S32" s="6"/>
      <c r="T32" s="6"/>
      <c r="U32" s="6"/>
      <c r="V32" s="6"/>
      <c r="W32" s="6"/>
    </row>
    <row r="33" spans="1:25" x14ac:dyDescent="0.35">
      <c r="A33" s="49"/>
      <c r="B33" s="49"/>
      <c r="C33" s="49"/>
      <c r="D33" s="51"/>
      <c r="E33" s="51"/>
      <c r="F33" s="51"/>
      <c r="G33" s="51"/>
      <c r="H33" s="51"/>
      <c r="I33" s="51"/>
      <c r="J33" s="51"/>
      <c r="K33" s="51"/>
      <c r="L33" s="51"/>
      <c r="M33" s="51"/>
      <c r="N33" s="51"/>
      <c r="O33" s="51"/>
      <c r="P33" s="51"/>
      <c r="Q33" s="51"/>
      <c r="R33" s="51"/>
      <c r="S33" s="51"/>
      <c r="T33" s="51"/>
      <c r="U33" s="51"/>
      <c r="V33" s="51"/>
      <c r="W33" s="51"/>
    </row>
    <row r="34" spans="1:25" x14ac:dyDescent="0.35">
      <c r="A34" s="32" t="s">
        <v>43</v>
      </c>
      <c r="D34" s="29" t="s">
        <v>0</v>
      </c>
      <c r="E34" s="29" t="s">
        <v>1</v>
      </c>
      <c r="F34" s="29" t="s">
        <v>2</v>
      </c>
      <c r="G34" s="29" t="s">
        <v>3</v>
      </c>
      <c r="H34" s="29" t="s">
        <v>4</v>
      </c>
      <c r="I34" s="29" t="s">
        <v>5</v>
      </c>
      <c r="J34" s="29" t="s">
        <v>6</v>
      </c>
      <c r="K34" s="29" t="s">
        <v>7</v>
      </c>
      <c r="L34" s="29" t="s">
        <v>8</v>
      </c>
      <c r="M34" s="29" t="s">
        <v>9</v>
      </c>
      <c r="N34" s="29" t="s">
        <v>10</v>
      </c>
      <c r="O34" s="29" t="s">
        <v>11</v>
      </c>
      <c r="P34" s="29" t="s">
        <v>12</v>
      </c>
      <c r="Q34" s="29" t="s">
        <v>13</v>
      </c>
      <c r="R34" s="29" t="s">
        <v>14</v>
      </c>
      <c r="S34" s="29" t="s">
        <v>15</v>
      </c>
      <c r="T34" s="29" t="s">
        <v>16</v>
      </c>
      <c r="U34" s="29" t="s">
        <v>17</v>
      </c>
      <c r="V34" s="29" t="s">
        <v>18</v>
      </c>
      <c r="W34" s="29" t="s">
        <v>19</v>
      </c>
    </row>
    <row r="35" spans="1:25" x14ac:dyDescent="0.35">
      <c r="B35" s="2" t="s">
        <v>57</v>
      </c>
      <c r="C35" s="25" t="s">
        <v>59</v>
      </c>
      <c r="D35" s="6">
        <f>'Ofwat reported capex'!W140</f>
        <v>267.55424838991439</v>
      </c>
      <c r="E35" s="6">
        <f>'Ofwat reported capex'!X140</f>
        <v>238.38676046166543</v>
      </c>
      <c r="F35" s="6">
        <f>'Ofwat reported capex'!Y140</f>
        <v>239.84147296961726</v>
      </c>
      <c r="G35" s="6">
        <f>'Ofwat reported capex'!Z140</f>
        <v>190.26784565166491</v>
      </c>
      <c r="H35" s="6">
        <f>'Ofwat reported capex'!AA140</f>
        <v>181.68283940067747</v>
      </c>
      <c r="I35" s="6">
        <f>'Ofwat reported capex'!AB140</f>
        <v>221.73224592127772</v>
      </c>
      <c r="J35" s="6">
        <f>'Ofwat reported capex'!AC140</f>
        <v>232.93576892333408</v>
      </c>
      <c r="K35" s="6">
        <f>'Ofwat reported capex'!AD140</f>
        <v>263.0119985194309</v>
      </c>
      <c r="L35" s="6">
        <f>'Ofwat reported capex'!AE140</f>
        <v>144.47642640261836</v>
      </c>
      <c r="M35" s="6">
        <f>'Ofwat reported capex'!AF140</f>
        <v>151.86328310333059</v>
      </c>
      <c r="N35" s="6">
        <f>'Ofwat reported capex'!AG140</f>
        <v>212.67331053534454</v>
      </c>
      <c r="O35" s="6">
        <f>'Ofwat reported capex'!AH140</f>
        <v>207.14288591383018</v>
      </c>
      <c r="P35" s="6">
        <f>'Ofwat reported capex'!AI140</f>
        <v>205.28586978048074</v>
      </c>
      <c r="Q35" s="6">
        <f>'Ofwat reported capex'!AJ140</f>
        <v>194.62401327539305</v>
      </c>
      <c r="R35" s="6">
        <f>'Ofwat reported capex'!AK140</f>
        <v>207.09475807409325</v>
      </c>
      <c r="S35" s="6">
        <f>'Ofwat reported capex'!AL140</f>
        <v>221.99055864762795</v>
      </c>
      <c r="T35" s="6">
        <f>'Ofwat reported capex'!AM140</f>
        <v>257.86941237567208</v>
      </c>
      <c r="U35" s="6">
        <f>'Ofwat reported capex'!AN140</f>
        <v>289.23833258911395</v>
      </c>
      <c r="V35" s="6">
        <f>'Ofwat reported capex'!AO140</f>
        <v>173.62237684258764</v>
      </c>
      <c r="W35" s="6">
        <f>'Ofwat reported capex'!AP140</f>
        <v>154.81299999999999</v>
      </c>
    </row>
    <row r="36" spans="1:25" x14ac:dyDescent="0.35">
      <c r="C36" s="25"/>
      <c r="D36" s="6"/>
      <c r="E36" s="6"/>
      <c r="F36" s="6"/>
      <c r="G36" s="6"/>
      <c r="H36" s="6"/>
      <c r="I36" s="6"/>
      <c r="J36" s="6"/>
      <c r="K36" s="6"/>
      <c r="L36" s="6"/>
      <c r="M36" s="6"/>
      <c r="N36" s="6"/>
      <c r="O36" s="6"/>
      <c r="P36" s="6"/>
      <c r="Q36" s="6"/>
      <c r="R36" s="6"/>
      <c r="S36" s="6"/>
      <c r="T36" s="6"/>
      <c r="U36" s="6"/>
      <c r="V36" s="6"/>
      <c r="W36" s="6"/>
    </row>
    <row r="37" spans="1:25" x14ac:dyDescent="0.35">
      <c r="B37" s="2" t="s">
        <v>68</v>
      </c>
      <c r="C37" s="42" t="s">
        <v>69</v>
      </c>
      <c r="D37" s="6">
        <f>'WW Population'!C6</f>
        <v>2973.8</v>
      </c>
      <c r="E37" s="6">
        <f>'WW Population'!D6</f>
        <v>2989.7</v>
      </c>
      <c r="F37" s="6">
        <f>'WW Population'!E6</f>
        <v>2976.5</v>
      </c>
      <c r="G37" s="6">
        <f>'WW Population'!F6</f>
        <v>2966.1</v>
      </c>
      <c r="H37" s="6">
        <f>'WW Population'!G6</f>
        <v>2970.4</v>
      </c>
      <c r="I37" s="6">
        <f>'WW Population'!H6</f>
        <v>2977.7999999999997</v>
      </c>
      <c r="J37" s="6">
        <f>'WW Population'!I6</f>
        <v>2983.9</v>
      </c>
      <c r="K37" s="6">
        <f>'WW Population'!J6</f>
        <v>2996</v>
      </c>
      <c r="L37" s="6">
        <f>'WW Population'!K6</f>
        <v>3002.8</v>
      </c>
      <c r="M37" s="6">
        <f>'WW Population'!L6</f>
        <v>3011.2379999999998</v>
      </c>
      <c r="N37" s="6">
        <f>'WW Population'!M6</f>
        <v>3051.0030000000002</v>
      </c>
      <c r="O37" s="6">
        <f>'WW Population'!N6</f>
        <v>3039.8580000000002</v>
      </c>
      <c r="P37" s="6">
        <f>'WW Population'!O6</f>
        <v>3058.89</v>
      </c>
      <c r="Q37" s="6">
        <f>'WW Population'!P6</f>
        <v>3083.4650000000001</v>
      </c>
      <c r="R37" s="6">
        <f>'WW Population'!Q6</f>
        <v>3083.797</v>
      </c>
      <c r="S37" s="6">
        <f>'WW Population'!R6</f>
        <v>3099.0439999999999</v>
      </c>
      <c r="T37" s="6">
        <f>'WW Population'!S6</f>
        <v>3074.5189999999998</v>
      </c>
      <c r="U37" s="6">
        <f>'WW Population'!T6</f>
        <v>3080.77</v>
      </c>
      <c r="V37" s="6">
        <f>'WW Population'!U6</f>
        <v>3093.998</v>
      </c>
      <c r="W37" s="6">
        <f>'WW Population'!V6</f>
        <v>3107.9070000000002</v>
      </c>
    </row>
    <row r="38" spans="1:25" x14ac:dyDescent="0.35">
      <c r="C38" s="25"/>
      <c r="D38" s="6"/>
      <c r="E38" s="6"/>
      <c r="F38" s="6"/>
      <c r="G38" s="6"/>
      <c r="H38" s="6"/>
      <c r="I38" s="6"/>
      <c r="J38" s="6"/>
      <c r="K38" s="6"/>
      <c r="L38" s="6"/>
      <c r="M38" s="6"/>
      <c r="N38" s="6"/>
      <c r="O38" s="6"/>
      <c r="P38" s="6"/>
      <c r="Q38" s="6"/>
      <c r="R38" s="6"/>
      <c r="S38" s="6"/>
      <c r="T38" s="6"/>
      <c r="U38" s="6"/>
      <c r="V38" s="6"/>
      <c r="W38" s="6"/>
    </row>
    <row r="39" spans="1:25" x14ac:dyDescent="0.35">
      <c r="B39" s="2" t="s">
        <v>73</v>
      </c>
      <c r="C39" s="25" t="s">
        <v>71</v>
      </c>
      <c r="D39" s="6">
        <f>D35*1000/D37</f>
        <v>89.970491757991255</v>
      </c>
      <c r="E39" s="6">
        <f t="shared" ref="E39:W39" si="2">E35*1000/E37</f>
        <v>79.736013801272847</v>
      </c>
      <c r="F39" s="6">
        <f t="shared" si="2"/>
        <v>80.578354768895437</v>
      </c>
      <c r="G39" s="6">
        <f t="shared" si="2"/>
        <v>64.147481761122322</v>
      </c>
      <c r="H39" s="6">
        <f t="shared" si="2"/>
        <v>61.164435564461847</v>
      </c>
      <c r="I39" s="6">
        <f t="shared" si="2"/>
        <v>74.461765706655171</v>
      </c>
      <c r="J39" s="6">
        <f t="shared" si="2"/>
        <v>78.064200852352315</v>
      </c>
      <c r="K39" s="6">
        <f t="shared" si="2"/>
        <v>87.787716461759317</v>
      </c>
      <c r="L39" s="6">
        <f t="shared" si="2"/>
        <v>48.11390249188036</v>
      </c>
      <c r="M39" s="6">
        <f t="shared" si="2"/>
        <v>50.432175438583926</v>
      </c>
      <c r="N39" s="6">
        <f t="shared" si="2"/>
        <v>69.706031274090691</v>
      </c>
      <c r="O39" s="6">
        <f t="shared" si="2"/>
        <v>68.142290170735009</v>
      </c>
      <c r="P39" s="6">
        <f t="shared" si="2"/>
        <v>67.111229818816881</v>
      </c>
      <c r="Q39" s="6">
        <f t="shared" si="2"/>
        <v>63.118606267751716</v>
      </c>
      <c r="R39" s="6">
        <f t="shared" si="2"/>
        <v>67.155768707892662</v>
      </c>
      <c r="S39" s="6">
        <f t="shared" si="2"/>
        <v>71.631947996746078</v>
      </c>
      <c r="T39" s="6">
        <f t="shared" si="2"/>
        <v>83.873091165047967</v>
      </c>
      <c r="U39" s="6">
        <f t="shared" si="2"/>
        <v>93.885078272352033</v>
      </c>
      <c r="V39" s="6">
        <f t="shared" si="2"/>
        <v>56.115865893445189</v>
      </c>
      <c r="W39" s="6">
        <f t="shared" si="2"/>
        <v>49.812623093290753</v>
      </c>
      <c r="Y39" s="6"/>
    </row>
    <row r="40" spans="1:25" x14ac:dyDescent="0.35">
      <c r="B40" s="2" t="s">
        <v>72</v>
      </c>
      <c r="C40" s="25" t="s">
        <v>71</v>
      </c>
      <c r="D40" s="6">
        <f>AVERAGE(D39:W39)</f>
        <v>70.250453563257196</v>
      </c>
      <c r="E40" s="6"/>
      <c r="F40" s="6"/>
      <c r="G40" s="6"/>
      <c r="H40" s="6"/>
      <c r="I40" s="6"/>
      <c r="J40" s="6"/>
      <c r="K40" s="6"/>
      <c r="L40" s="6"/>
      <c r="M40" s="6"/>
      <c r="N40" s="6"/>
      <c r="O40" s="6"/>
      <c r="P40" s="6"/>
      <c r="Q40" s="6"/>
      <c r="R40" s="6"/>
      <c r="S40" s="6"/>
      <c r="T40" s="6"/>
      <c r="U40" s="6"/>
      <c r="V40" s="6"/>
      <c r="W40" s="6"/>
      <c r="Y40" s="6"/>
    </row>
    <row r="41" spans="1:25" x14ac:dyDescent="0.35">
      <c r="D41" s="6"/>
      <c r="E41" s="6"/>
      <c r="F41" s="6"/>
      <c r="G41" s="6"/>
      <c r="H41" s="6"/>
      <c r="I41" s="6"/>
      <c r="J41" s="6"/>
      <c r="K41" s="6"/>
      <c r="L41" s="6"/>
      <c r="M41" s="6"/>
      <c r="N41" s="6"/>
      <c r="O41" s="6"/>
      <c r="P41" s="6"/>
      <c r="Q41" s="6"/>
      <c r="R41" s="6"/>
      <c r="S41" s="6"/>
      <c r="T41" s="6"/>
      <c r="U41" s="6"/>
      <c r="V41" s="6"/>
      <c r="W41" s="6"/>
    </row>
    <row r="42" spans="1:25" x14ac:dyDescent="0.35">
      <c r="A42" s="49"/>
      <c r="B42" s="49"/>
      <c r="C42" s="49"/>
      <c r="D42" s="51"/>
      <c r="E42" s="51"/>
      <c r="F42" s="51"/>
      <c r="G42" s="51"/>
      <c r="H42" s="51"/>
      <c r="I42" s="51"/>
      <c r="J42" s="51"/>
      <c r="K42" s="51"/>
      <c r="L42" s="51"/>
      <c r="M42" s="51"/>
      <c r="N42" s="51"/>
      <c r="O42" s="51"/>
      <c r="P42" s="51"/>
      <c r="Q42" s="51"/>
      <c r="R42" s="51"/>
      <c r="S42" s="51"/>
      <c r="T42" s="49"/>
      <c r="U42" s="49"/>
      <c r="V42" s="49"/>
      <c r="W42" s="49"/>
    </row>
    <row r="43" spans="1:25" x14ac:dyDescent="0.35">
      <c r="A43" s="32" t="s">
        <v>29</v>
      </c>
      <c r="D43" s="52" t="s">
        <v>0</v>
      </c>
      <c r="E43" s="52" t="s">
        <v>1</v>
      </c>
      <c r="F43" s="52" t="s">
        <v>2</v>
      </c>
      <c r="G43" s="52" t="s">
        <v>3</v>
      </c>
      <c r="H43" s="52" t="s">
        <v>4</v>
      </c>
      <c r="I43" s="52" t="s">
        <v>5</v>
      </c>
      <c r="J43" s="52" t="s">
        <v>6</v>
      </c>
      <c r="K43" s="52" t="s">
        <v>7</v>
      </c>
      <c r="L43" s="52" t="s">
        <v>8</v>
      </c>
      <c r="M43" s="52" t="s">
        <v>9</v>
      </c>
      <c r="N43" s="52" t="s">
        <v>10</v>
      </c>
      <c r="O43" s="52" t="s">
        <v>11</v>
      </c>
      <c r="P43" s="52" t="s">
        <v>12</v>
      </c>
      <c r="Q43" s="52" t="s">
        <v>13</v>
      </c>
      <c r="R43" s="52" t="s">
        <v>14</v>
      </c>
      <c r="S43" s="52" t="s">
        <v>15</v>
      </c>
      <c r="T43" s="29" t="s">
        <v>16</v>
      </c>
      <c r="U43" s="29" t="s">
        <v>17</v>
      </c>
      <c r="V43" s="29" t="s">
        <v>18</v>
      </c>
      <c r="W43" s="29" t="s">
        <v>19</v>
      </c>
    </row>
    <row r="44" spans="1:25" x14ac:dyDescent="0.35">
      <c r="B44" s="2" t="s">
        <v>61</v>
      </c>
      <c r="C44" s="25" t="s">
        <v>59</v>
      </c>
      <c r="D44" s="6">
        <f>'Ofwat reported capex'!W142</f>
        <v>117.00482933310855</v>
      </c>
      <c r="E44" s="6">
        <f>'Ofwat reported capex'!X142</f>
        <v>126.12691501164133</v>
      </c>
      <c r="F44" s="6">
        <f>'Ofwat reported capex'!Y142</f>
        <v>159.85288159941854</v>
      </c>
      <c r="G44" s="6">
        <f>'Ofwat reported capex'!Z142</f>
        <v>141.93294466998952</v>
      </c>
      <c r="H44" s="6">
        <f>'Ofwat reported capex'!AA142</f>
        <v>131.26912546605462</v>
      </c>
      <c r="I44" s="6">
        <f>'Ofwat reported capex'!AB142</f>
        <v>139.85289534641146</v>
      </c>
      <c r="J44" s="6">
        <f>'Ofwat reported capex'!AC142</f>
        <v>179.57840055107511</v>
      </c>
      <c r="K44" s="6">
        <f>'Ofwat reported capex'!AD142</f>
        <v>145.21734178567849</v>
      </c>
      <c r="L44" s="6">
        <f>'Ofwat reported capex'!AE142</f>
        <v>124.94163853891959</v>
      </c>
      <c r="M44" s="6">
        <f>'Ofwat reported capex'!AF142</f>
        <v>164.671908708633</v>
      </c>
      <c r="N44" s="6">
        <f>'Ofwat reported capex'!AG142</f>
        <v>115.82678775957478</v>
      </c>
      <c r="O44" s="6">
        <f>'Ofwat reported capex'!AH142</f>
        <v>124.52318055254922</v>
      </c>
      <c r="P44" s="6">
        <f>'Ofwat reported capex'!AI142</f>
        <v>154.42524015424976</v>
      </c>
      <c r="Q44" s="6">
        <f>'Ofwat reported capex'!AJ142</f>
        <v>107.58291898409344</v>
      </c>
      <c r="R44" s="6">
        <f>'Ofwat reported capex'!AK142</f>
        <v>90.770728227593906</v>
      </c>
      <c r="S44" s="6">
        <f>'Ofwat reported capex'!AL142</f>
        <v>95.928611753277082</v>
      </c>
      <c r="T44" s="6">
        <f>'Ofwat reported capex'!AM142</f>
        <v>96.471469675945528</v>
      </c>
      <c r="U44" s="6">
        <f>'Ofwat reported capex'!AN142</f>
        <v>97.153012857032905</v>
      </c>
      <c r="V44" s="6">
        <f>'Ofwat reported capex'!AO142</f>
        <v>89.375039486748648</v>
      </c>
      <c r="W44" s="6">
        <f>'Ofwat reported capex'!AP142</f>
        <v>94.633999999999986</v>
      </c>
    </row>
    <row r="45" spans="1:25" x14ac:dyDescent="0.35">
      <c r="C45" s="25"/>
      <c r="D45" s="6"/>
      <c r="E45" s="6"/>
      <c r="F45" s="6"/>
      <c r="G45" s="6"/>
      <c r="H45" s="6"/>
      <c r="I45" s="6"/>
      <c r="J45" s="6"/>
      <c r="K45" s="6"/>
      <c r="L45" s="6"/>
      <c r="M45" s="6"/>
      <c r="N45" s="6"/>
      <c r="O45" s="6"/>
      <c r="P45" s="6"/>
      <c r="Q45" s="6"/>
      <c r="R45" s="6"/>
      <c r="S45" s="6"/>
      <c r="T45" s="6"/>
      <c r="U45" s="6"/>
      <c r="V45" s="6"/>
      <c r="W45" s="6"/>
    </row>
    <row r="46" spans="1:25" x14ac:dyDescent="0.35">
      <c r="B46" s="2" t="s">
        <v>68</v>
      </c>
      <c r="C46" s="42" t="s">
        <v>69</v>
      </c>
      <c r="D46" s="6">
        <f>'WW Population'!C7</f>
        <v>2465.9212499999999</v>
      </c>
      <c r="E46" s="6">
        <f>'WW Population'!D7</f>
        <v>2521.1</v>
      </c>
      <c r="F46" s="6">
        <f>'WW Population'!E7</f>
        <v>2552.9</v>
      </c>
      <c r="G46" s="6">
        <f>'WW Population'!F7</f>
        <v>2550.1</v>
      </c>
      <c r="H46" s="6">
        <f>'WW Population'!G7</f>
        <v>2547.4</v>
      </c>
      <c r="I46" s="6">
        <f>'WW Population'!H7</f>
        <v>2612.2999999999997</v>
      </c>
      <c r="J46" s="6">
        <f>'WW Population'!I7</f>
        <v>2594.1</v>
      </c>
      <c r="K46" s="6">
        <f>'WW Population'!J7</f>
        <v>2600.4</v>
      </c>
      <c r="L46" s="6">
        <f>'WW Population'!K7</f>
        <v>2642.9</v>
      </c>
      <c r="M46" s="6">
        <f>'WW Population'!L7</f>
        <v>2652.2620000000002</v>
      </c>
      <c r="N46" s="6">
        <f>'WW Population'!M7</f>
        <v>2641.4459999999999</v>
      </c>
      <c r="O46" s="6">
        <f>'WW Population'!N7</f>
        <v>2648.8589999999999</v>
      </c>
      <c r="P46" s="6">
        <f>'WW Population'!O7</f>
        <v>2656.85</v>
      </c>
      <c r="Q46" s="6">
        <f>'WW Population'!P7</f>
        <v>2669.1909999999998</v>
      </c>
      <c r="R46" s="6">
        <f>'WW Population'!Q7</f>
        <v>2678.1289999999999</v>
      </c>
      <c r="S46" s="6">
        <f>'WW Population'!R7</f>
        <v>2616.9490000000001</v>
      </c>
      <c r="T46" s="6">
        <f>'WW Population'!S7</f>
        <v>2631.7570000000001</v>
      </c>
      <c r="U46" s="6">
        <f>'WW Population'!T7</f>
        <v>2647.2530000000002</v>
      </c>
      <c r="V46" s="6">
        <f>'WW Population'!U7</f>
        <v>2673.3249999999998</v>
      </c>
      <c r="W46" s="6">
        <f>'WW Population'!V7</f>
        <v>2745.627</v>
      </c>
    </row>
    <row r="47" spans="1:25" x14ac:dyDescent="0.35">
      <c r="C47" s="25"/>
    </row>
    <row r="48" spans="1:25" x14ac:dyDescent="0.35">
      <c r="B48" s="2" t="s">
        <v>73</v>
      </c>
      <c r="C48" s="25" t="s">
        <v>71</v>
      </c>
      <c r="D48" s="6">
        <f>D44*1000/D46</f>
        <v>47.448729083748539</v>
      </c>
      <c r="E48" s="6">
        <f t="shared" ref="E48:W48" si="3">E44*1000/E46</f>
        <v>50.028525251533594</v>
      </c>
      <c r="F48" s="6">
        <f t="shared" si="3"/>
        <v>62.616193975251093</v>
      </c>
      <c r="G48" s="6">
        <f t="shared" si="3"/>
        <v>55.657795643303999</v>
      </c>
      <c r="H48" s="6">
        <f t="shared" si="3"/>
        <v>51.530629452011709</v>
      </c>
      <c r="I48" s="6">
        <f t="shared" si="3"/>
        <v>53.536307218317752</v>
      </c>
      <c r="J48" s="6">
        <f t="shared" si="3"/>
        <v>69.225704695684485</v>
      </c>
      <c r="K48" s="6">
        <f t="shared" si="3"/>
        <v>55.84423234336198</v>
      </c>
      <c r="L48" s="6">
        <f t="shared" si="3"/>
        <v>47.27444796962412</v>
      </c>
      <c r="M48" s="6">
        <f t="shared" si="3"/>
        <v>62.087346087465342</v>
      </c>
      <c r="N48" s="6">
        <f t="shared" si="3"/>
        <v>43.849765529779823</v>
      </c>
      <c r="O48" s="6">
        <f t="shared" si="3"/>
        <v>47.010120415072763</v>
      </c>
      <c r="P48" s="6">
        <f t="shared" si="3"/>
        <v>58.123431941678973</v>
      </c>
      <c r="Q48" s="6">
        <f t="shared" si="3"/>
        <v>40.305440481439298</v>
      </c>
      <c r="R48" s="6">
        <f t="shared" si="3"/>
        <v>33.893336813721035</v>
      </c>
      <c r="S48" s="6">
        <f t="shared" si="3"/>
        <v>36.65666077301357</v>
      </c>
      <c r="T48" s="6">
        <f t="shared" si="3"/>
        <v>36.656678286006468</v>
      </c>
      <c r="U48" s="6">
        <f t="shared" si="3"/>
        <v>36.699557185139803</v>
      </c>
      <c r="V48" s="6">
        <f t="shared" si="3"/>
        <v>33.43216387335945</v>
      </c>
      <c r="W48" s="6">
        <f t="shared" si="3"/>
        <v>34.467172707727592</v>
      </c>
      <c r="Y48" s="6"/>
    </row>
    <row r="49" spans="1:25" x14ac:dyDescent="0.35">
      <c r="B49" s="2" t="s">
        <v>72</v>
      </c>
      <c r="C49" s="25" t="s">
        <v>71</v>
      </c>
      <c r="D49" s="6">
        <f>AVERAGE(D48:W48)</f>
        <v>47.817211986362068</v>
      </c>
      <c r="E49" s="6"/>
      <c r="F49" s="6"/>
      <c r="G49" s="6"/>
      <c r="H49" s="6"/>
      <c r="I49" s="6"/>
      <c r="J49" s="6"/>
      <c r="K49" s="6"/>
      <c r="L49" s="6"/>
      <c r="M49" s="6"/>
      <c r="N49" s="6"/>
      <c r="O49" s="6"/>
      <c r="P49" s="6"/>
      <c r="Q49" s="6"/>
      <c r="R49" s="6"/>
      <c r="S49" s="6"/>
      <c r="T49" s="6"/>
      <c r="U49" s="6"/>
      <c r="V49" s="6"/>
      <c r="W49" s="6"/>
      <c r="Y49" s="6"/>
    </row>
    <row r="50" spans="1:25" x14ac:dyDescent="0.35">
      <c r="C50" s="25"/>
      <c r="D50" s="6"/>
      <c r="E50" s="6"/>
      <c r="F50" s="6"/>
      <c r="G50" s="6"/>
      <c r="H50" s="6"/>
      <c r="I50" s="6"/>
      <c r="J50" s="6"/>
      <c r="K50" s="6"/>
      <c r="L50" s="6"/>
      <c r="M50" s="6"/>
      <c r="N50" s="6"/>
      <c r="O50" s="6"/>
      <c r="P50" s="6"/>
      <c r="Q50" s="6"/>
      <c r="R50" s="6"/>
      <c r="S50" s="6"/>
      <c r="T50" s="6"/>
      <c r="U50" s="6"/>
      <c r="V50" s="6"/>
      <c r="W50" s="6"/>
    </row>
    <row r="51" spans="1:25" x14ac:dyDescent="0.35">
      <c r="A51" s="49"/>
      <c r="B51" s="49"/>
      <c r="C51" s="49"/>
      <c r="D51" s="51"/>
      <c r="E51" s="51"/>
      <c r="F51" s="51"/>
      <c r="G51" s="51"/>
      <c r="H51" s="51"/>
      <c r="I51" s="51"/>
      <c r="J51" s="51"/>
      <c r="K51" s="51"/>
      <c r="L51" s="51"/>
      <c r="M51" s="51"/>
      <c r="N51" s="51"/>
      <c r="O51" s="51"/>
      <c r="P51" s="51"/>
      <c r="Q51" s="51"/>
      <c r="R51" s="51"/>
      <c r="S51" s="51"/>
      <c r="T51" s="49"/>
      <c r="U51" s="49"/>
      <c r="V51" s="49"/>
      <c r="W51" s="49"/>
    </row>
    <row r="52" spans="1:25" x14ac:dyDescent="0.35">
      <c r="A52" s="32" t="s">
        <v>31</v>
      </c>
      <c r="C52" s="25"/>
      <c r="D52" s="52" t="s">
        <v>0</v>
      </c>
      <c r="E52" s="52" t="s">
        <v>1</v>
      </c>
      <c r="F52" s="52" t="s">
        <v>2</v>
      </c>
      <c r="G52" s="52" t="s">
        <v>3</v>
      </c>
      <c r="H52" s="52" t="s">
        <v>4</v>
      </c>
      <c r="I52" s="52" t="s">
        <v>5</v>
      </c>
      <c r="J52" s="52" t="s">
        <v>6</v>
      </c>
      <c r="K52" s="52" t="s">
        <v>7</v>
      </c>
      <c r="L52" s="52" t="s">
        <v>8</v>
      </c>
      <c r="M52" s="52" t="s">
        <v>9</v>
      </c>
      <c r="N52" s="52" t="s">
        <v>10</v>
      </c>
      <c r="O52" s="52" t="s">
        <v>11</v>
      </c>
      <c r="P52" s="52" t="s">
        <v>12</v>
      </c>
      <c r="Q52" s="52" t="s">
        <v>13</v>
      </c>
      <c r="R52" s="52" t="s">
        <v>14</v>
      </c>
      <c r="S52" s="52" t="s">
        <v>15</v>
      </c>
      <c r="T52" s="29" t="s">
        <v>16</v>
      </c>
      <c r="U52" s="29" t="s">
        <v>17</v>
      </c>
      <c r="V52" s="29" t="s">
        <v>18</v>
      </c>
      <c r="W52" s="29" t="s">
        <v>19</v>
      </c>
    </row>
    <row r="53" spans="1:25" x14ac:dyDescent="0.35">
      <c r="B53" s="2" t="s">
        <v>57</v>
      </c>
      <c r="C53" s="25" t="s">
        <v>59</v>
      </c>
      <c r="D53" s="6">
        <f>'Ofwat reported capex'!W144</f>
        <v>358.41123685806286</v>
      </c>
      <c r="E53" s="6">
        <f>'Ofwat reported capex'!X144</f>
        <v>441.18287377815022</v>
      </c>
      <c r="F53" s="6">
        <f>'Ofwat reported capex'!Y144</f>
        <v>479.18735567585099</v>
      </c>
      <c r="G53" s="6">
        <f>'Ofwat reported capex'!Z144</f>
        <v>394.01963246899845</v>
      </c>
      <c r="H53" s="6">
        <f>'Ofwat reported capex'!AA144</f>
        <v>395.05828056806837</v>
      </c>
      <c r="I53" s="6">
        <f>'Ofwat reported capex'!AB144</f>
        <v>444.15175827812425</v>
      </c>
      <c r="J53" s="6">
        <f>'Ofwat reported capex'!AC144</f>
        <v>496.42630988152979</v>
      </c>
      <c r="K53" s="6">
        <f>'Ofwat reported capex'!AD144</f>
        <v>502.64975109218381</v>
      </c>
      <c r="L53" s="6">
        <f>'Ofwat reported capex'!AE144</f>
        <v>311.00224503831862</v>
      </c>
      <c r="M53" s="6">
        <f>'Ofwat reported capex'!AF144</f>
        <v>323.7668376602565</v>
      </c>
      <c r="N53" s="6">
        <f>'Ofwat reported capex'!AG144</f>
        <v>362.84705394154474</v>
      </c>
      <c r="O53" s="6">
        <f>'Ofwat reported capex'!AH144</f>
        <v>390.68083118147626</v>
      </c>
      <c r="P53" s="6">
        <f>'Ofwat reported capex'!AI144</f>
        <v>308.02948257015544</v>
      </c>
      <c r="Q53" s="6">
        <f>'Ofwat reported capex'!AJ144</f>
        <v>278.81934767411042</v>
      </c>
      <c r="R53" s="6">
        <f>'Ofwat reported capex'!AK144</f>
        <v>307.4057004176023</v>
      </c>
      <c r="S53" s="6">
        <f>'Ofwat reported capex'!AL144</f>
        <v>362.12371461863495</v>
      </c>
      <c r="T53" s="6">
        <f>'Ofwat reported capex'!AM143+'Ofwat reported capex'!AM141</f>
        <v>434.18004211426523</v>
      </c>
      <c r="U53" s="6">
        <f>'Ofwat reported capex'!AN143+'Ofwat reported capex'!AN141</f>
        <v>386.41851643698533</v>
      </c>
      <c r="V53" s="6">
        <f>'Ofwat reported capex'!AO143+'Ofwat reported capex'!AO141</f>
        <v>349.66968196746353</v>
      </c>
      <c r="W53" s="6">
        <f>'Ofwat reported capex'!AP143+'Ofwat reported capex'!AP141</f>
        <v>334.10699999999997</v>
      </c>
    </row>
    <row r="54" spans="1:25" x14ac:dyDescent="0.35">
      <c r="C54" s="25"/>
      <c r="D54" s="6"/>
      <c r="E54" s="6"/>
      <c r="F54" s="6"/>
      <c r="G54" s="6"/>
      <c r="H54" s="6"/>
      <c r="I54" s="6"/>
      <c r="J54" s="6"/>
      <c r="K54" s="6"/>
      <c r="L54" s="6"/>
      <c r="M54" s="6"/>
      <c r="N54" s="6"/>
      <c r="O54" s="6"/>
      <c r="P54" s="6"/>
      <c r="Q54" s="6"/>
      <c r="R54" s="6"/>
      <c r="S54" s="6"/>
      <c r="T54" s="6"/>
      <c r="U54" s="6"/>
      <c r="V54" s="6"/>
      <c r="W54" s="6"/>
    </row>
    <row r="55" spans="1:25" x14ac:dyDescent="0.35">
      <c r="B55" s="2" t="s">
        <v>68</v>
      </c>
      <c r="C55" s="42" t="s">
        <v>69</v>
      </c>
      <c r="D55" s="6">
        <f>'WW Population'!C8</f>
        <v>8152</v>
      </c>
      <c r="E55" s="6">
        <f>'WW Population'!D8</f>
        <v>8190</v>
      </c>
      <c r="F55" s="6">
        <f>'WW Population'!E8</f>
        <v>8233</v>
      </c>
      <c r="G55" s="6">
        <f>'WW Population'!F8</f>
        <v>8598.7999999999993</v>
      </c>
      <c r="H55" s="6">
        <f>'WW Population'!G8</f>
        <v>8304.9</v>
      </c>
      <c r="I55" s="6">
        <f>'WW Population'!H8</f>
        <v>8381.2000000000007</v>
      </c>
      <c r="J55" s="6">
        <f>'WW Population'!I8</f>
        <v>8496.5</v>
      </c>
      <c r="K55" s="6">
        <f>'WW Population'!J8</f>
        <v>8548.8000000000011</v>
      </c>
      <c r="L55" s="6">
        <f>'WW Population'!K8</f>
        <v>8607</v>
      </c>
      <c r="M55" s="6">
        <f>'WW Population'!L8</f>
        <v>8644.82600000001</v>
      </c>
      <c r="N55" s="6">
        <f>'WW Population'!M8</f>
        <v>8863.0169999999998</v>
      </c>
      <c r="O55" s="6">
        <f>'WW Population'!N8</f>
        <v>8893.6831491550292</v>
      </c>
      <c r="P55" s="6">
        <f>'WW Population'!O8</f>
        <v>8916.7005874083006</v>
      </c>
      <c r="Q55" s="6">
        <f>'WW Population'!P8</f>
        <v>8916.80073787318</v>
      </c>
      <c r="R55" s="6">
        <f>'WW Population'!Q8</f>
        <v>8951.7520000000004</v>
      </c>
      <c r="S55" s="6">
        <f>'WW Population'!R9+'WW Population'!R10</f>
        <v>8953.7960000000003</v>
      </c>
      <c r="T55" s="6">
        <f>'WW Population'!S9+'WW Population'!S10</f>
        <v>9152.5190000000002</v>
      </c>
      <c r="U55" s="6">
        <f>'WW Population'!T9+'WW Population'!T10</f>
        <v>9262.9069999999992</v>
      </c>
      <c r="V55" s="6">
        <f>'WW Population'!U9+'WW Population'!U10</f>
        <v>9335.9040000000005</v>
      </c>
      <c r="W55" s="6">
        <f>'WW Population'!V9+'WW Population'!V10</f>
        <v>9334.491</v>
      </c>
    </row>
    <row r="56" spans="1:25" x14ac:dyDescent="0.35">
      <c r="C56" s="25"/>
      <c r="D56" s="6"/>
      <c r="E56" s="6"/>
      <c r="F56" s="6"/>
      <c r="G56" s="6"/>
      <c r="H56" s="6"/>
      <c r="I56" s="6"/>
      <c r="J56" s="6"/>
      <c r="K56" s="6"/>
      <c r="L56" s="6"/>
      <c r="M56" s="6"/>
      <c r="N56" s="6"/>
      <c r="O56" s="6"/>
      <c r="P56" s="6"/>
      <c r="Q56" s="6"/>
      <c r="R56" s="6"/>
      <c r="S56" s="6"/>
      <c r="T56" s="6"/>
      <c r="U56" s="6"/>
      <c r="V56" s="6"/>
      <c r="W56" s="6"/>
    </row>
    <row r="57" spans="1:25" x14ac:dyDescent="0.35">
      <c r="B57" s="2" t="s">
        <v>70</v>
      </c>
      <c r="C57" s="25" t="s">
        <v>71</v>
      </c>
      <c r="D57" s="6">
        <f>D53*1000/D55</f>
        <v>43.966049663648533</v>
      </c>
      <c r="E57" s="6">
        <f t="shared" ref="E57:W57" si="4">E53*1000/E55</f>
        <v>53.868482756794904</v>
      </c>
      <c r="F57" s="6">
        <f t="shared" si="4"/>
        <v>58.203249808800074</v>
      </c>
      <c r="G57" s="6">
        <f t="shared" si="4"/>
        <v>45.82263018897968</v>
      </c>
      <c r="H57" s="6">
        <f t="shared" si="4"/>
        <v>47.569300120178255</v>
      </c>
      <c r="I57" s="6">
        <f t="shared" si="4"/>
        <v>52.993814522756196</v>
      </c>
      <c r="J57" s="6">
        <f t="shared" si="4"/>
        <v>58.427153519864625</v>
      </c>
      <c r="K57" s="6">
        <f t="shared" si="4"/>
        <v>58.797696880519339</v>
      </c>
      <c r="L57" s="6">
        <f t="shared" si="4"/>
        <v>36.133640645790479</v>
      </c>
      <c r="M57" s="6">
        <f t="shared" si="4"/>
        <v>37.452094196026167</v>
      </c>
      <c r="N57" s="6">
        <f t="shared" si="4"/>
        <v>40.939451423995322</v>
      </c>
      <c r="O57" s="6">
        <f t="shared" si="4"/>
        <v>43.927900806607219</v>
      </c>
      <c r="P57" s="6">
        <f t="shared" si="4"/>
        <v>34.545231114425739</v>
      </c>
      <c r="Q57" s="6">
        <f t="shared" si="4"/>
        <v>31.268989390988001</v>
      </c>
      <c r="R57" s="6">
        <f t="shared" si="4"/>
        <v>34.340283378896366</v>
      </c>
      <c r="S57" s="6">
        <f t="shared" si="4"/>
        <v>40.443596729100705</v>
      </c>
      <c r="T57" s="6">
        <f t="shared" si="4"/>
        <v>47.438310929948933</v>
      </c>
      <c r="U57" s="6">
        <f t="shared" si="4"/>
        <v>41.716765205241224</v>
      </c>
      <c r="V57" s="6">
        <f t="shared" si="4"/>
        <v>37.454292799868497</v>
      </c>
      <c r="W57" s="6">
        <f t="shared" si="4"/>
        <v>35.792738993481272</v>
      </c>
      <c r="Y57" s="6"/>
    </row>
    <row r="58" spans="1:25" x14ac:dyDescent="0.35">
      <c r="B58" s="2" t="s">
        <v>72</v>
      </c>
      <c r="C58" s="25" t="s">
        <v>71</v>
      </c>
      <c r="D58" s="6">
        <f>AVERAGE(D57:W57)</f>
        <v>44.055083653795585</v>
      </c>
      <c r="E58" s="6"/>
      <c r="F58" s="6"/>
      <c r="G58" s="6"/>
      <c r="H58" s="6"/>
      <c r="I58" s="6"/>
      <c r="J58" s="6"/>
      <c r="K58" s="6"/>
      <c r="L58" s="6"/>
      <c r="Q58" s="6"/>
      <c r="R58" s="6"/>
      <c r="S58" s="6"/>
      <c r="T58" s="6"/>
      <c r="U58" s="6"/>
      <c r="V58" s="6"/>
      <c r="W58" s="6"/>
      <c r="Y58" s="6"/>
    </row>
    <row r="59" spans="1:25" x14ac:dyDescent="0.35">
      <c r="C59" s="25"/>
      <c r="D59" s="6"/>
      <c r="E59" s="6"/>
      <c r="F59" s="6"/>
      <c r="G59" s="6"/>
      <c r="H59" s="6"/>
      <c r="I59" s="6"/>
      <c r="J59" s="6"/>
      <c r="K59" s="6"/>
      <c r="L59" s="6"/>
      <c r="M59" s="6"/>
      <c r="N59" s="6"/>
      <c r="O59" s="6"/>
      <c r="P59" s="6"/>
      <c r="Q59" s="6"/>
      <c r="R59" s="6"/>
      <c r="S59" s="6"/>
      <c r="T59" s="6"/>
      <c r="U59" s="6"/>
      <c r="V59" s="6"/>
      <c r="W59" s="6"/>
    </row>
    <row r="60" spans="1:25" x14ac:dyDescent="0.35">
      <c r="A60" s="49"/>
      <c r="B60" s="49"/>
      <c r="C60" s="49"/>
      <c r="D60" s="51"/>
      <c r="E60" s="51"/>
      <c r="F60" s="51"/>
      <c r="G60" s="51"/>
      <c r="H60" s="51"/>
      <c r="I60" s="51"/>
      <c r="J60" s="51"/>
      <c r="K60" s="51"/>
      <c r="L60" s="51"/>
      <c r="M60" s="51"/>
      <c r="N60" s="51"/>
      <c r="O60" s="51"/>
      <c r="P60" s="51"/>
      <c r="Q60" s="51"/>
      <c r="R60" s="51"/>
      <c r="S60" s="51"/>
      <c r="T60" s="49"/>
      <c r="U60" s="49"/>
      <c r="V60" s="49"/>
      <c r="W60" s="49"/>
    </row>
    <row r="61" spans="1:25" x14ac:dyDescent="0.35">
      <c r="A61" s="32" t="s">
        <v>62</v>
      </c>
      <c r="D61" s="52" t="s">
        <v>0</v>
      </c>
      <c r="E61" s="52" t="s">
        <v>1</v>
      </c>
      <c r="F61" s="52" t="s">
        <v>2</v>
      </c>
      <c r="G61" s="52" t="s">
        <v>3</v>
      </c>
      <c r="H61" s="52" t="s">
        <v>4</v>
      </c>
      <c r="I61" s="52" t="s">
        <v>5</v>
      </c>
      <c r="J61" s="52" t="s">
        <v>6</v>
      </c>
      <c r="K61" s="52" t="s">
        <v>7</v>
      </c>
      <c r="L61" s="52" t="s">
        <v>8</v>
      </c>
      <c r="M61" s="52" t="s">
        <v>9</v>
      </c>
      <c r="N61" s="52" t="s">
        <v>10</v>
      </c>
      <c r="O61" s="52" t="s">
        <v>11</v>
      </c>
      <c r="P61" s="52" t="s">
        <v>12</v>
      </c>
      <c r="Q61" s="52" t="s">
        <v>13</v>
      </c>
      <c r="R61" s="52" t="s">
        <v>14</v>
      </c>
      <c r="S61" s="52" t="s">
        <v>15</v>
      </c>
      <c r="T61" s="29" t="s">
        <v>16</v>
      </c>
      <c r="U61" s="29" t="s">
        <v>17</v>
      </c>
      <c r="V61" s="29" t="s">
        <v>18</v>
      </c>
      <c r="W61" s="29" t="s">
        <v>19</v>
      </c>
    </row>
    <row r="62" spans="1:25" x14ac:dyDescent="0.35">
      <c r="B62" s="2" t="s">
        <v>57</v>
      </c>
      <c r="C62" s="25" t="s">
        <v>59</v>
      </c>
      <c r="D62" s="6">
        <f>'Ofwat reported capex'!W145</f>
        <v>192.79678086474905</v>
      </c>
      <c r="E62" s="6">
        <f>'Ofwat reported capex'!X145</f>
        <v>118.20715544206087</v>
      </c>
      <c r="F62" s="6">
        <f>'Ofwat reported capex'!Y145</f>
        <v>115.2933440092753</v>
      </c>
      <c r="G62" s="6">
        <f>'Ofwat reported capex'!Z145</f>
        <v>129.30305165469679</v>
      </c>
      <c r="H62" s="6">
        <f>'Ofwat reported capex'!AA145</f>
        <v>117.11647150012732</v>
      </c>
      <c r="I62" s="6">
        <f>'Ofwat reported capex'!AB145</f>
        <v>102.19011224806188</v>
      </c>
      <c r="J62" s="6">
        <f>'Ofwat reported capex'!AC145</f>
        <v>68.206984752972716</v>
      </c>
      <c r="K62" s="6">
        <f>'Ofwat reported capex'!AD145</f>
        <v>96.440407350367565</v>
      </c>
      <c r="L62" s="6">
        <f>'Ofwat reported capex'!AE145</f>
        <v>95.052045162683555</v>
      </c>
      <c r="M62" s="6">
        <f>'Ofwat reported capex'!AF145</f>
        <v>97.681606661838089</v>
      </c>
      <c r="N62" s="6">
        <f>'Ofwat reported capex'!AG145</f>
        <v>103.88002057813989</v>
      </c>
      <c r="O62" s="6">
        <f>'Ofwat reported capex'!AH145</f>
        <v>112.49146576397084</v>
      </c>
      <c r="P62" s="6">
        <f>'Ofwat reported capex'!AI145</f>
        <v>112.71837886785315</v>
      </c>
      <c r="Q62" s="6">
        <f>'Ofwat reported capex'!AJ145</f>
        <v>78.787368992986814</v>
      </c>
      <c r="R62" s="6">
        <f>'Ofwat reported capex'!AK145</f>
        <v>117.43469411799478</v>
      </c>
      <c r="S62" s="6">
        <f>'Ofwat reported capex'!AL145</f>
        <v>100.34575166286179</v>
      </c>
      <c r="T62" s="6">
        <f>'Ofwat reported capex'!AM145</f>
        <v>86.088337111501104</v>
      </c>
      <c r="U62" s="6">
        <f>'Ofwat reported capex'!AN145</f>
        <v>80.480474863345933</v>
      </c>
      <c r="V62" s="6">
        <f>'Ofwat reported capex'!AO145</f>
        <v>92.301748567937054</v>
      </c>
      <c r="W62" s="6">
        <f>'Ofwat reported capex'!AP145</f>
        <v>109.01900000000001</v>
      </c>
    </row>
    <row r="63" spans="1:25" x14ac:dyDescent="0.35">
      <c r="C63" s="25"/>
      <c r="D63" s="6"/>
      <c r="E63" s="6"/>
      <c r="F63" s="6"/>
      <c r="G63" s="6"/>
      <c r="H63" s="6"/>
      <c r="I63" s="6"/>
      <c r="J63" s="6"/>
      <c r="K63" s="6"/>
      <c r="L63" s="6"/>
      <c r="M63" s="6"/>
      <c r="N63" s="6"/>
      <c r="O63" s="6"/>
      <c r="P63" s="6"/>
      <c r="Q63" s="6"/>
      <c r="R63" s="6"/>
      <c r="S63" s="6"/>
      <c r="T63" s="6"/>
      <c r="U63" s="6"/>
      <c r="V63" s="6"/>
      <c r="W63" s="6"/>
    </row>
    <row r="64" spans="1:25" x14ac:dyDescent="0.35">
      <c r="B64" s="2" t="s">
        <v>68</v>
      </c>
      <c r="C64" s="42" t="s">
        <v>69</v>
      </c>
      <c r="D64" s="6">
        <f>'WW Population'!C11</f>
        <v>1396.124</v>
      </c>
      <c r="E64" s="6">
        <f>'WW Population'!D11</f>
        <v>1403.7</v>
      </c>
      <c r="F64" s="6">
        <f>'WW Population'!E11</f>
        <v>1416.1959999999999</v>
      </c>
      <c r="G64" s="6">
        <f>'WW Population'!F11</f>
        <v>1438.7</v>
      </c>
      <c r="H64" s="6">
        <f>'WW Population'!G11</f>
        <v>1450.2</v>
      </c>
      <c r="I64" s="6">
        <f>'WW Population'!H11</f>
        <v>1468.6030000000001</v>
      </c>
      <c r="J64" s="6">
        <f>'WW Population'!I11</f>
        <v>1480.4</v>
      </c>
      <c r="K64" s="6">
        <f>'WW Population'!J11</f>
        <v>1495.5</v>
      </c>
      <c r="L64" s="6">
        <f>'WW Population'!K11</f>
        <v>1496.3</v>
      </c>
      <c r="M64" s="6">
        <f>'WW Population'!L11</f>
        <v>1500.7670000000001</v>
      </c>
      <c r="N64" s="6">
        <f>'WW Population'!M11</f>
        <v>1504.287</v>
      </c>
      <c r="O64" s="6">
        <f>'WW Population'!N11</f>
        <v>1509.787</v>
      </c>
      <c r="P64" s="6">
        <f>'WW Population'!O11</f>
        <v>1531.855</v>
      </c>
      <c r="Q64" s="6">
        <f>'WW Population'!P11</f>
        <v>1558.296</v>
      </c>
      <c r="R64" s="6">
        <f>'WW Population'!Q11</f>
        <v>1556.6873394044501</v>
      </c>
      <c r="S64" s="6">
        <f>'WW Population'!R11</f>
        <v>1566.877</v>
      </c>
      <c r="T64" s="6">
        <f>'WW Population'!S11</f>
        <v>1583.296</v>
      </c>
      <c r="U64" s="6">
        <f>'WW Population'!T11</f>
        <v>1618.123</v>
      </c>
      <c r="V64" s="6">
        <f>'WW Population'!U11</f>
        <v>1636.5250000000001</v>
      </c>
      <c r="W64" s="6">
        <f>'WW Population'!V11</f>
        <v>1647.6489999999999</v>
      </c>
    </row>
    <row r="65" spans="1:25" x14ac:dyDescent="0.35">
      <c r="C65" s="25"/>
      <c r="D65" s="6"/>
      <c r="E65" s="6"/>
      <c r="F65" s="6"/>
      <c r="G65" s="6"/>
      <c r="H65" s="6"/>
      <c r="I65" s="6"/>
      <c r="J65" s="6"/>
      <c r="K65" s="6"/>
      <c r="L65" s="6"/>
      <c r="M65" s="6"/>
      <c r="N65" s="6"/>
      <c r="O65" s="6"/>
      <c r="P65" s="6"/>
      <c r="Q65" s="6"/>
      <c r="R65" s="6"/>
      <c r="S65" s="6"/>
      <c r="T65" s="6"/>
      <c r="U65" s="6"/>
      <c r="V65" s="6"/>
      <c r="W65" s="6"/>
    </row>
    <row r="66" spans="1:25" x14ac:dyDescent="0.35">
      <c r="B66" s="2" t="s">
        <v>70</v>
      </c>
      <c r="C66" s="25" t="s">
        <v>71</v>
      </c>
      <c r="D66" s="6">
        <f>D62*1000/D64</f>
        <v>138.09431029389154</v>
      </c>
      <c r="E66" s="6">
        <f t="shared" ref="E66:W66" si="5">E62*1000/E64</f>
        <v>84.211124486757043</v>
      </c>
      <c r="F66" s="6">
        <f t="shared" si="5"/>
        <v>81.41058441718188</v>
      </c>
      <c r="G66" s="6">
        <f t="shared" si="5"/>
        <v>89.874922954540054</v>
      </c>
      <c r="H66" s="6">
        <f t="shared" si="5"/>
        <v>80.758841194405818</v>
      </c>
      <c r="I66" s="6">
        <f t="shared" si="5"/>
        <v>69.58321088004169</v>
      </c>
      <c r="J66" s="6">
        <f t="shared" si="5"/>
        <v>46.073348252480891</v>
      </c>
      <c r="K66" s="6">
        <f t="shared" si="5"/>
        <v>64.487066098540666</v>
      </c>
      <c r="L66" s="6">
        <f t="shared" si="5"/>
        <v>63.524724428713199</v>
      </c>
      <c r="M66" s="6">
        <f t="shared" si="5"/>
        <v>65.087789551501388</v>
      </c>
      <c r="N66" s="6">
        <f t="shared" si="5"/>
        <v>69.05598504682942</v>
      </c>
      <c r="O66" s="6">
        <f t="shared" si="5"/>
        <v>74.508169539127593</v>
      </c>
      <c r="P66" s="6">
        <f t="shared" si="5"/>
        <v>73.582929760227401</v>
      </c>
      <c r="Q66" s="6">
        <f t="shared" si="5"/>
        <v>50.559950736565334</v>
      </c>
      <c r="R66" s="6">
        <f t="shared" si="5"/>
        <v>75.43884449071345</v>
      </c>
      <c r="S66" s="6">
        <f t="shared" si="5"/>
        <v>64.041881821522551</v>
      </c>
      <c r="T66" s="6">
        <f t="shared" si="5"/>
        <v>54.372863388463756</v>
      </c>
      <c r="U66" s="6">
        <f t="shared" si="5"/>
        <v>49.736932769230727</v>
      </c>
      <c r="V66" s="6">
        <f t="shared" si="5"/>
        <v>56.401062353423903</v>
      </c>
      <c r="W66" s="6">
        <f t="shared" si="5"/>
        <v>66.166398304493256</v>
      </c>
      <c r="Y66" s="6"/>
    </row>
    <row r="67" spans="1:25" x14ac:dyDescent="0.35">
      <c r="B67" s="2" t="s">
        <v>72</v>
      </c>
      <c r="C67" s="25" t="s">
        <v>71</v>
      </c>
      <c r="D67" s="6">
        <f>AVERAGE(D66:W66)</f>
        <v>70.848547038432557</v>
      </c>
      <c r="E67" s="6"/>
      <c r="F67" s="6"/>
      <c r="G67" s="6"/>
      <c r="H67" s="6"/>
      <c r="I67" s="6"/>
      <c r="J67" s="6"/>
      <c r="K67" s="6"/>
      <c r="L67" s="6"/>
      <c r="M67" s="6"/>
      <c r="N67" s="6"/>
      <c r="O67" s="6"/>
      <c r="P67" s="6"/>
      <c r="Q67" s="6"/>
      <c r="R67" s="6"/>
      <c r="S67" s="6"/>
      <c r="T67" s="6"/>
      <c r="U67" s="6"/>
      <c r="V67" s="6"/>
      <c r="W67" s="6"/>
      <c r="Y67" s="6"/>
    </row>
    <row r="68" spans="1:25" x14ac:dyDescent="0.35">
      <c r="C68" s="25"/>
      <c r="D68" s="6"/>
      <c r="E68" s="6"/>
      <c r="F68" s="6"/>
      <c r="G68" s="6"/>
      <c r="H68" s="6"/>
      <c r="I68" s="6"/>
      <c r="J68" s="6"/>
      <c r="K68" s="6"/>
      <c r="L68" s="6"/>
      <c r="M68" s="6"/>
      <c r="N68" s="6"/>
      <c r="O68" s="6"/>
      <c r="P68" s="6"/>
      <c r="Q68" s="6"/>
      <c r="R68" s="6"/>
      <c r="S68" s="6"/>
      <c r="T68" s="6"/>
      <c r="U68" s="6"/>
      <c r="V68" s="6"/>
      <c r="W68" s="6"/>
    </row>
    <row r="69" spans="1:25" x14ac:dyDescent="0.35">
      <c r="A69" s="49"/>
      <c r="B69" s="49"/>
      <c r="C69" s="49"/>
      <c r="D69" s="49"/>
      <c r="E69" s="49"/>
      <c r="F69" s="49"/>
      <c r="G69" s="49"/>
      <c r="H69" s="49"/>
      <c r="I69" s="49"/>
      <c r="J69" s="49"/>
      <c r="K69" s="49"/>
      <c r="L69" s="49"/>
      <c r="M69" s="49"/>
      <c r="N69" s="49"/>
      <c r="O69" s="49"/>
      <c r="P69" s="49"/>
      <c r="Q69" s="49"/>
      <c r="R69" s="49"/>
      <c r="S69" s="49"/>
      <c r="T69" s="49"/>
      <c r="U69" s="49"/>
      <c r="V69" s="49"/>
      <c r="W69" s="49"/>
    </row>
    <row r="70" spans="1:25" x14ac:dyDescent="0.35">
      <c r="A70" s="32" t="s">
        <v>36</v>
      </c>
      <c r="D70" s="52" t="s">
        <v>0</v>
      </c>
      <c r="E70" s="52" t="s">
        <v>1</v>
      </c>
      <c r="F70" s="52" t="s">
        <v>2</v>
      </c>
      <c r="G70" s="52" t="s">
        <v>3</v>
      </c>
      <c r="H70" s="52" t="s">
        <v>4</v>
      </c>
      <c r="I70" s="52" t="s">
        <v>5</v>
      </c>
      <c r="J70" s="52" t="s">
        <v>6</v>
      </c>
      <c r="K70" s="52" t="s">
        <v>7</v>
      </c>
      <c r="L70" s="52" t="s">
        <v>8</v>
      </c>
      <c r="M70" s="52" t="s">
        <v>9</v>
      </c>
      <c r="N70" s="52" t="s">
        <v>10</v>
      </c>
      <c r="O70" s="52" t="s">
        <v>11</v>
      </c>
      <c r="P70" s="52" t="s">
        <v>12</v>
      </c>
      <c r="Q70" s="52" t="s">
        <v>13</v>
      </c>
      <c r="R70" s="52" t="s">
        <v>14</v>
      </c>
      <c r="S70" s="52" t="s">
        <v>15</v>
      </c>
      <c r="T70" s="29" t="s">
        <v>16</v>
      </c>
      <c r="U70" s="29" t="s">
        <v>17</v>
      </c>
      <c r="V70" s="29" t="s">
        <v>18</v>
      </c>
      <c r="W70" s="29" t="s">
        <v>19</v>
      </c>
    </row>
    <row r="71" spans="1:25" x14ac:dyDescent="0.35">
      <c r="B71" s="2" t="s">
        <v>57</v>
      </c>
      <c r="C71" s="25" t="s">
        <v>59</v>
      </c>
      <c r="D71" s="6">
        <f>'Ofwat reported capex'!W146</f>
        <v>272.60689687010199</v>
      </c>
      <c r="E71" s="6">
        <f>'Ofwat reported capex'!X146</f>
        <v>220.3434242417722</v>
      </c>
      <c r="F71" s="6">
        <f>'Ofwat reported capex'!Y146</f>
        <v>182.47730355811348</v>
      </c>
      <c r="G71" s="6">
        <f>'Ofwat reported capex'!Z146</f>
        <v>391.7547450540518</v>
      </c>
      <c r="H71" s="6">
        <f>'Ofwat reported capex'!AA146</f>
        <v>620.41662707565411</v>
      </c>
      <c r="I71" s="6">
        <f>'Ofwat reported capex'!AB146</f>
        <v>455.1625819767911</v>
      </c>
      <c r="J71" s="6">
        <f>'Ofwat reported capex'!AC146</f>
        <v>288.36622915485657</v>
      </c>
      <c r="K71" s="6">
        <f>'Ofwat reported capex'!AD146</f>
        <v>255.36979549356425</v>
      </c>
      <c r="L71" s="6">
        <f>'Ofwat reported capex'!AE146</f>
        <v>373.20752208637157</v>
      </c>
      <c r="M71" s="6">
        <f>'Ofwat reported capex'!AF146</f>
        <v>373.9724525815497</v>
      </c>
      <c r="N71" s="6">
        <f>'Ofwat reported capex'!AG146</f>
        <v>336.08848023383371</v>
      </c>
      <c r="O71" s="6">
        <f>'Ofwat reported capex'!AH146</f>
        <v>370.36373879029384</v>
      </c>
      <c r="P71" s="6">
        <f>'Ofwat reported capex'!AI146</f>
        <v>263.78606334753312</v>
      </c>
      <c r="Q71" s="6">
        <f>'Ofwat reported capex'!AJ146</f>
        <v>219.89563232353206</v>
      </c>
      <c r="R71" s="6">
        <f>'Ofwat reported capex'!AK146</f>
        <v>289.14178581628795</v>
      </c>
      <c r="S71" s="6">
        <f>'Ofwat reported capex'!AL146</f>
        <v>317.36564686546183</v>
      </c>
      <c r="T71" s="6">
        <f>'Ofwat reported capex'!AM146</f>
        <v>324.96899946327648</v>
      </c>
      <c r="U71" s="6">
        <f>'Ofwat reported capex'!AN146</f>
        <v>369.46695326815012</v>
      </c>
      <c r="V71" s="6">
        <f>'Ofwat reported capex'!AO146</f>
        <v>256.08030581226609</v>
      </c>
      <c r="W71" s="6">
        <f>'Ofwat reported capex'!AP146</f>
        <v>412.685</v>
      </c>
    </row>
    <row r="72" spans="1:25" x14ac:dyDescent="0.35">
      <c r="C72" s="25"/>
      <c r="D72" s="6"/>
      <c r="E72" s="6"/>
      <c r="F72" s="6"/>
      <c r="G72" s="6"/>
      <c r="H72" s="6"/>
      <c r="I72" s="6"/>
      <c r="J72" s="6"/>
      <c r="K72" s="6"/>
      <c r="L72" s="6"/>
      <c r="M72" s="6"/>
      <c r="N72" s="6"/>
      <c r="O72" s="6"/>
      <c r="P72" s="6"/>
      <c r="Q72" s="6"/>
      <c r="R72" s="6"/>
      <c r="S72" s="6"/>
      <c r="T72" s="6"/>
      <c r="U72" s="6"/>
      <c r="V72" s="6"/>
      <c r="W72" s="6"/>
    </row>
    <row r="73" spans="1:25" x14ac:dyDescent="0.35">
      <c r="B73" s="2" t="s">
        <v>68</v>
      </c>
      <c r="C73" s="42" t="s">
        <v>69</v>
      </c>
      <c r="D73" s="6">
        <f>'WW Population'!C12</f>
        <v>4044.44</v>
      </c>
      <c r="E73" s="6">
        <f>'WW Population'!D12</f>
        <v>4061.5099999999998</v>
      </c>
      <c r="F73" s="6">
        <f>'WW Population'!E12</f>
        <v>4078.97</v>
      </c>
      <c r="G73" s="6">
        <f>'WW Population'!F12</f>
        <v>4121.5</v>
      </c>
      <c r="H73" s="6">
        <f>'WW Population'!G12</f>
        <v>4147.3</v>
      </c>
      <c r="I73" s="6">
        <f>'WW Population'!H12</f>
        <v>4133.4000000000005</v>
      </c>
      <c r="J73" s="6">
        <f>'WW Population'!I12</f>
        <v>4199.1910000000007</v>
      </c>
      <c r="K73" s="6">
        <f>'WW Population'!J12</f>
        <v>4232.2309999999998</v>
      </c>
      <c r="L73" s="6">
        <f>'WW Population'!K12</f>
        <v>4265.0329999999994</v>
      </c>
      <c r="M73" s="6">
        <f>'WW Population'!L12</f>
        <v>4297.0410000000002</v>
      </c>
      <c r="N73" s="6">
        <f>'WW Population'!M12</f>
        <v>4330.4690000000001</v>
      </c>
      <c r="O73" s="6">
        <f>'WW Population'!N12</f>
        <v>4391.1170000000002</v>
      </c>
      <c r="P73" s="6">
        <f>'WW Population'!O12</f>
        <v>4427.268</v>
      </c>
      <c r="Q73" s="6">
        <f>'WW Population'!P12</f>
        <v>4486.652</v>
      </c>
      <c r="R73" s="6">
        <f>'WW Population'!Q12</f>
        <v>4514.384</v>
      </c>
      <c r="S73" s="6">
        <f>'WW Population'!R12</f>
        <v>4567.1509999999998</v>
      </c>
      <c r="T73" s="6">
        <f>'WW Population'!S12</f>
        <v>4608.2960000000003</v>
      </c>
      <c r="U73" s="6">
        <f>'WW Population'!T12</f>
        <v>4651.76</v>
      </c>
      <c r="V73" s="6">
        <f>'WW Population'!U12</f>
        <v>4690.0590000000002</v>
      </c>
      <c r="W73" s="6">
        <f>'WW Population'!V12</f>
        <v>4590.3289999999997</v>
      </c>
    </row>
    <row r="74" spans="1:25" x14ac:dyDescent="0.35">
      <c r="C74" s="25"/>
      <c r="D74" s="6"/>
      <c r="E74" s="6"/>
      <c r="F74" s="6"/>
      <c r="G74" s="6"/>
      <c r="H74" s="6"/>
      <c r="I74" s="6"/>
      <c r="J74" s="6"/>
      <c r="K74" s="6"/>
      <c r="L74" s="6"/>
      <c r="M74" s="6"/>
      <c r="N74" s="6"/>
      <c r="O74" s="6"/>
      <c r="P74" s="6"/>
      <c r="Q74" s="6"/>
      <c r="R74" s="6"/>
      <c r="S74" s="6"/>
      <c r="T74" s="6"/>
      <c r="U74" s="6"/>
      <c r="V74" s="6"/>
      <c r="W74" s="6"/>
    </row>
    <row r="75" spans="1:25" x14ac:dyDescent="0.35">
      <c r="B75" s="2" t="s">
        <v>70</v>
      </c>
      <c r="C75" s="25" t="s">
        <v>71</v>
      </c>
      <c r="D75" s="6">
        <f>D71*1000/D73</f>
        <v>67.402878240276024</v>
      </c>
      <c r="E75" s="6">
        <f t="shared" ref="E75:W75" si="6">E71*1000/E73</f>
        <v>54.2516020499204</v>
      </c>
      <c r="F75" s="6">
        <f t="shared" si="6"/>
        <v>44.736122981564833</v>
      </c>
      <c r="G75" s="6">
        <f t="shared" si="6"/>
        <v>95.05149704089574</v>
      </c>
      <c r="H75" s="6">
        <f t="shared" si="6"/>
        <v>149.59530949669764</v>
      </c>
      <c r="I75" s="6">
        <f t="shared" si="6"/>
        <v>110.11820341045895</v>
      </c>
      <c r="J75" s="6">
        <f t="shared" si="6"/>
        <v>68.671853496270245</v>
      </c>
      <c r="K75" s="6">
        <f t="shared" si="6"/>
        <v>60.339285708545745</v>
      </c>
      <c r="L75" s="6">
        <f t="shared" si="6"/>
        <v>87.504017456927443</v>
      </c>
      <c r="M75" s="6">
        <f t="shared" si="6"/>
        <v>87.030226749418887</v>
      </c>
      <c r="N75" s="6">
        <f t="shared" si="6"/>
        <v>77.610180383194916</v>
      </c>
      <c r="O75" s="6">
        <f t="shared" si="6"/>
        <v>84.343855741100469</v>
      </c>
      <c r="P75" s="6">
        <f t="shared" si="6"/>
        <v>59.582131316092251</v>
      </c>
      <c r="Q75" s="6">
        <f t="shared" si="6"/>
        <v>49.011073808160752</v>
      </c>
      <c r="R75" s="6">
        <f t="shared" si="6"/>
        <v>64.049001107634609</v>
      </c>
      <c r="S75" s="6">
        <f t="shared" si="6"/>
        <v>69.488757184831826</v>
      </c>
      <c r="T75" s="6">
        <f t="shared" si="6"/>
        <v>70.518256523295477</v>
      </c>
      <c r="U75" s="6">
        <f t="shared" si="6"/>
        <v>79.425196757388619</v>
      </c>
      <c r="V75" s="6">
        <f t="shared" si="6"/>
        <v>54.600657648926401</v>
      </c>
      <c r="W75" s="6">
        <f t="shared" si="6"/>
        <v>89.903142018796473</v>
      </c>
      <c r="Y75" s="6"/>
    </row>
    <row r="76" spans="1:25" x14ac:dyDescent="0.35">
      <c r="B76" s="2" t="s">
        <v>72</v>
      </c>
      <c r="C76" s="25" t="s">
        <v>71</v>
      </c>
      <c r="D76" s="6">
        <f>AVERAGE(D75:W75)</f>
        <v>76.161662456019911</v>
      </c>
      <c r="E76" s="6"/>
      <c r="F76" s="6"/>
      <c r="G76" s="6"/>
      <c r="H76" s="6"/>
      <c r="I76" s="6"/>
      <c r="J76" s="6"/>
      <c r="K76" s="6"/>
      <c r="L76" s="6"/>
      <c r="M76" s="6"/>
      <c r="N76" s="6"/>
      <c r="O76" s="6"/>
      <c r="P76" s="6"/>
      <c r="Q76" s="6"/>
      <c r="R76" s="6"/>
      <c r="S76" s="6"/>
      <c r="T76" s="6"/>
      <c r="U76" s="6"/>
      <c r="V76" s="6"/>
      <c r="W76" s="6"/>
      <c r="Y76" s="6"/>
    </row>
    <row r="77" spans="1:25" x14ac:dyDescent="0.35">
      <c r="D77" s="6"/>
      <c r="E77" s="6"/>
      <c r="F77" s="6"/>
      <c r="G77" s="6"/>
      <c r="H77" s="6"/>
      <c r="I77" s="6"/>
      <c r="J77" s="6"/>
      <c r="K77" s="6"/>
      <c r="L77" s="6"/>
      <c r="M77" s="6"/>
      <c r="N77" s="6"/>
      <c r="O77" s="6"/>
      <c r="P77" s="6"/>
      <c r="Q77" s="6"/>
      <c r="R77" s="6"/>
      <c r="S77" s="6"/>
      <c r="T77" s="6"/>
      <c r="U77" s="6"/>
      <c r="V77" s="6"/>
      <c r="W77" s="6"/>
    </row>
    <row r="78" spans="1:25" x14ac:dyDescent="0.35">
      <c r="A78" s="49"/>
      <c r="B78" s="49"/>
      <c r="C78" s="49"/>
      <c r="D78" s="51"/>
      <c r="E78" s="51"/>
      <c r="F78" s="51"/>
      <c r="G78" s="51"/>
      <c r="H78" s="51"/>
      <c r="I78" s="51"/>
      <c r="J78" s="51"/>
      <c r="K78" s="51"/>
      <c r="L78" s="51"/>
      <c r="M78" s="51"/>
      <c r="N78" s="51"/>
      <c r="O78" s="51"/>
      <c r="P78" s="51"/>
      <c r="Q78" s="51"/>
      <c r="R78" s="51"/>
      <c r="S78" s="51"/>
      <c r="T78" s="49"/>
      <c r="U78" s="49"/>
      <c r="V78" s="49"/>
      <c r="W78" s="49"/>
    </row>
    <row r="79" spans="1:25" x14ac:dyDescent="0.35">
      <c r="A79" s="32" t="s">
        <v>39</v>
      </c>
      <c r="D79" s="52" t="s">
        <v>0</v>
      </c>
      <c r="E79" s="52" t="s">
        <v>1</v>
      </c>
      <c r="F79" s="52" t="s">
        <v>2</v>
      </c>
      <c r="G79" s="52" t="s">
        <v>3</v>
      </c>
      <c r="H79" s="52" t="s">
        <v>4</v>
      </c>
      <c r="I79" s="52" t="s">
        <v>5</v>
      </c>
      <c r="J79" s="52" t="s">
        <v>6</v>
      </c>
      <c r="K79" s="52" t="s">
        <v>7</v>
      </c>
      <c r="L79" s="52" t="s">
        <v>8</v>
      </c>
      <c r="M79" s="52" t="s">
        <v>9</v>
      </c>
      <c r="N79" s="52" t="s">
        <v>10</v>
      </c>
      <c r="O79" s="52" t="s">
        <v>11</v>
      </c>
      <c r="P79" s="52" t="s">
        <v>12</v>
      </c>
      <c r="Q79" s="52" t="s">
        <v>13</v>
      </c>
      <c r="R79" s="52" t="s">
        <v>14</v>
      </c>
      <c r="S79" s="52" t="s">
        <v>15</v>
      </c>
      <c r="T79" s="29" t="s">
        <v>16</v>
      </c>
      <c r="U79" s="29" t="s">
        <v>17</v>
      </c>
      <c r="V79" s="29" t="s">
        <v>18</v>
      </c>
      <c r="W79" s="29" t="s">
        <v>19</v>
      </c>
    </row>
    <row r="80" spans="1:25" x14ac:dyDescent="0.35">
      <c r="B80" s="2" t="s">
        <v>223</v>
      </c>
      <c r="C80" s="25" t="s">
        <v>59</v>
      </c>
      <c r="D80" s="6">
        <f>'Ofwat reported capex'!W147</f>
        <v>379.62375574433713</v>
      </c>
      <c r="E80" s="6">
        <f>'Ofwat reported capex'!X147</f>
        <v>419.0377079844601</v>
      </c>
      <c r="F80" s="6">
        <f>'Ofwat reported capex'!Y147</f>
        <v>336.37176476429272</v>
      </c>
      <c r="G80" s="6">
        <f>'Ofwat reported capex'!Z147</f>
        <v>341.24663269406511</v>
      </c>
      <c r="H80" s="6">
        <f>'Ofwat reported capex'!AA147</f>
        <v>479.1810553075386</v>
      </c>
      <c r="I80" s="6">
        <f>'Ofwat reported capex'!AB147</f>
        <v>566.09495334481448</v>
      </c>
      <c r="J80" s="6">
        <f>'Ofwat reported capex'!AC147</f>
        <v>506.16121410749452</v>
      </c>
      <c r="K80" s="6">
        <f>'Ofwat reported capex'!AD147</f>
        <v>461.42175496336586</v>
      </c>
      <c r="L80" s="6">
        <f>'Ofwat reported capex'!AE147</f>
        <v>751.90941073212389</v>
      </c>
      <c r="M80" s="6">
        <f>'Ofwat reported capex'!AF147</f>
        <v>852.71742783643583</v>
      </c>
      <c r="N80" s="6">
        <f>'Ofwat reported capex'!AG147</f>
        <v>717.69490428534914</v>
      </c>
      <c r="O80" s="6">
        <f>'Ofwat reported capex'!AH147</f>
        <v>736.43942145495066</v>
      </c>
      <c r="P80" s="6">
        <f>'Ofwat reported capex'!AI147</f>
        <v>754.32061549965579</v>
      </c>
      <c r="Q80" s="6">
        <f>'Ofwat reported capex'!AJ147</f>
        <v>690.62814156315085</v>
      </c>
      <c r="R80" s="6">
        <f>'Ofwat reported capex'!AK147</f>
        <v>600.3318047868446</v>
      </c>
      <c r="S80" s="6">
        <f>'Ofwat reported capex'!AL147</f>
        <v>571.84359167997661</v>
      </c>
      <c r="T80" s="6">
        <f>'Ofwat reported capex'!AM147</f>
        <v>534.65574515398976</v>
      </c>
      <c r="U80" s="6">
        <f>'Ofwat reported capex'!AN147</f>
        <v>464.74934790976994</v>
      </c>
      <c r="V80" s="6">
        <f>'Ofwat reported capex'!AO147</f>
        <v>400.38479172076683</v>
      </c>
      <c r="W80" s="6">
        <f>'Ofwat reported capex'!AP147</f>
        <v>579.45900000000006</v>
      </c>
    </row>
    <row r="81" spans="1:25" x14ac:dyDescent="0.35">
      <c r="C81" s="25"/>
      <c r="D81" s="6"/>
      <c r="E81" s="6"/>
      <c r="F81" s="6"/>
      <c r="G81" s="6"/>
      <c r="H81" s="6"/>
      <c r="I81" s="6"/>
      <c r="J81" s="6"/>
      <c r="K81" s="6"/>
      <c r="L81" s="6"/>
      <c r="M81" s="6"/>
      <c r="N81" s="6"/>
      <c r="O81" s="6"/>
      <c r="P81" s="6"/>
      <c r="Q81" s="6"/>
      <c r="R81" s="6"/>
      <c r="S81" s="6"/>
      <c r="T81" s="6"/>
      <c r="U81" s="6"/>
      <c r="V81" s="6"/>
      <c r="W81" s="6"/>
    </row>
    <row r="82" spans="1:25" x14ac:dyDescent="0.35">
      <c r="B82" s="2" t="s">
        <v>68</v>
      </c>
      <c r="C82" s="42" t="s">
        <v>69</v>
      </c>
      <c r="D82" s="6">
        <f>'WW Population'!C13</f>
        <v>12463.2</v>
      </c>
      <c r="E82" s="6">
        <f>'WW Population'!D13</f>
        <v>12635.119999999999</v>
      </c>
      <c r="F82" s="6">
        <f>'WW Population'!E13</f>
        <v>12683.13</v>
      </c>
      <c r="G82" s="6">
        <f>'WW Population'!F13</f>
        <v>12730.3</v>
      </c>
      <c r="H82" s="6">
        <f>'WW Population'!G13</f>
        <v>13110.500000000002</v>
      </c>
      <c r="I82" s="6">
        <f>'WW Population'!H13</f>
        <v>13163.267157621378</v>
      </c>
      <c r="J82" s="6">
        <f>'WW Population'!I13</f>
        <v>13206.171118199638</v>
      </c>
      <c r="K82" s="6">
        <f>'WW Population'!J13</f>
        <v>13389.381533976251</v>
      </c>
      <c r="L82" s="6">
        <f>'WW Population'!K13</f>
        <v>13604.28700521361</v>
      </c>
      <c r="M82" s="6">
        <f>'WW Population'!L13</f>
        <v>14128.762898615299</v>
      </c>
      <c r="N82" s="6">
        <f>'WW Population'!M13</f>
        <v>14365.3927670496</v>
      </c>
      <c r="O82" s="6">
        <f>'WW Population'!N13</f>
        <v>14543.779854669699</v>
      </c>
      <c r="P82" s="6">
        <f>'WW Population'!O13</f>
        <v>14697.966549978801</v>
      </c>
      <c r="Q82" s="6">
        <f>'WW Population'!P13</f>
        <v>14774.8341645819</v>
      </c>
      <c r="R82" s="6">
        <f>'WW Population'!Q13</f>
        <v>15070.048901455801</v>
      </c>
      <c r="S82" s="6">
        <f>'WW Population'!R13</f>
        <v>15018.284</v>
      </c>
      <c r="T82" s="6">
        <f>'WW Population'!S13</f>
        <v>14840.221</v>
      </c>
      <c r="U82" s="6">
        <f>'WW Population'!T13</f>
        <v>15343.3430034375</v>
      </c>
      <c r="V82" s="6">
        <f>'WW Population'!U13</f>
        <v>15505.394</v>
      </c>
      <c r="W82" s="6">
        <f>'WW Population'!V13</f>
        <v>15543.119000000001</v>
      </c>
    </row>
    <row r="83" spans="1:25" x14ac:dyDescent="0.35">
      <c r="C83" s="25"/>
      <c r="D83" s="6"/>
      <c r="E83" s="6"/>
      <c r="F83" s="6"/>
      <c r="G83" s="6"/>
      <c r="H83" s="6"/>
      <c r="I83" s="6"/>
      <c r="J83" s="6"/>
      <c r="K83" s="6"/>
      <c r="L83" s="6"/>
      <c r="M83" s="6"/>
      <c r="N83" s="6"/>
      <c r="O83" s="6"/>
      <c r="P83" s="6"/>
      <c r="Q83" s="6"/>
      <c r="R83" s="6"/>
      <c r="S83" s="6"/>
      <c r="T83" s="6"/>
      <c r="U83" s="6"/>
      <c r="V83" s="6"/>
      <c r="W83" s="6"/>
    </row>
    <row r="84" spans="1:25" x14ac:dyDescent="0.35">
      <c r="B84" s="2" t="s">
        <v>70</v>
      </c>
      <c r="C84" s="25" t="s">
        <v>71</v>
      </c>
      <c r="D84" s="6">
        <f>D80*1000/D82</f>
        <v>30.459573443765411</v>
      </c>
      <c r="E84" s="6">
        <f>E80*1000/E82</f>
        <v>33.164521427929465</v>
      </c>
      <c r="F84" s="6">
        <f>F80*1000/F82</f>
        <v>26.521195064963678</v>
      </c>
      <c r="G84" s="6">
        <f>G80*1000/G82</f>
        <v>26.805859460819079</v>
      </c>
      <c r="H84" s="6">
        <f>H80*1000/H82</f>
        <v>36.549411182452118</v>
      </c>
      <c r="I84" s="6">
        <f>I80*1000/I82</f>
        <v>43.005657073293698</v>
      </c>
      <c r="J84" s="6">
        <f>J80*1000/J82</f>
        <v>38.327628013993063</v>
      </c>
      <c r="K84" s="6">
        <f>K80*1000/K82</f>
        <v>34.461767617308098</v>
      </c>
      <c r="L84" s="6">
        <f>L80*1000/L82</f>
        <v>55.270034397537152</v>
      </c>
      <c r="M84" s="6">
        <f>M80*1000/M82</f>
        <v>60.353297309561839</v>
      </c>
      <c r="N84" s="6">
        <f>N80*1000/N82</f>
        <v>49.959991761001547</v>
      </c>
      <c r="O84" s="6">
        <f>O80*1000/O82</f>
        <v>50.636040205084349</v>
      </c>
      <c r="P84" s="6">
        <f>P80*1000/P82</f>
        <v>51.321426874572921</v>
      </c>
      <c r="Q84" s="6">
        <f>Q80*1000/Q82</f>
        <v>46.743546077743353</v>
      </c>
      <c r="R84" s="6">
        <f>R80*1000/R82</f>
        <v>39.836088702330038</v>
      </c>
      <c r="S84" s="6">
        <f>S80*1000/S82</f>
        <v>38.07649340497067</v>
      </c>
      <c r="T84" s="6">
        <f>T80*1000/T82</f>
        <v>36.027478644286347</v>
      </c>
      <c r="U84" s="6">
        <f>U80*1000/U82</f>
        <v>30.289966652355236</v>
      </c>
      <c r="V84" s="6">
        <f>V80*1000/V82</f>
        <v>25.822290728037405</v>
      </c>
      <c r="W84" s="6">
        <f>W80*1000/W82</f>
        <v>37.280741400744603</v>
      </c>
      <c r="Y84" s="6"/>
    </row>
    <row r="85" spans="1:25" x14ac:dyDescent="0.35">
      <c r="B85" s="2" t="s">
        <v>72</v>
      </c>
      <c r="C85" s="25" t="s">
        <v>71</v>
      </c>
      <c r="D85" s="6">
        <f>AVERAGE(D84:W84)</f>
        <v>39.545650472137496</v>
      </c>
      <c r="E85" s="6"/>
      <c r="F85" s="6"/>
      <c r="G85" s="6"/>
      <c r="H85" s="6"/>
      <c r="I85" s="6"/>
      <c r="J85" s="6"/>
      <c r="K85" s="6"/>
      <c r="L85" s="6"/>
      <c r="M85" s="6"/>
      <c r="N85" s="6"/>
      <c r="O85" s="6"/>
      <c r="P85" s="6"/>
      <c r="Q85" s="6"/>
      <c r="R85" s="6"/>
      <c r="S85" s="6"/>
      <c r="T85" s="6"/>
      <c r="U85" s="6"/>
      <c r="V85" s="6"/>
      <c r="W85" s="6"/>
      <c r="Y85" s="6"/>
    </row>
    <row r="86" spans="1:25" x14ac:dyDescent="0.35">
      <c r="D86" s="6"/>
      <c r="E86" s="6"/>
      <c r="F86" s="6"/>
      <c r="G86" s="6"/>
      <c r="H86" s="6"/>
      <c r="I86" s="6"/>
      <c r="J86" s="6"/>
      <c r="K86" s="6"/>
      <c r="L86" s="6"/>
      <c r="M86" s="6"/>
      <c r="N86" s="6"/>
      <c r="O86" s="6"/>
      <c r="P86" s="6"/>
      <c r="Q86" s="6"/>
      <c r="R86" s="6"/>
      <c r="S86" s="6"/>
      <c r="T86" s="6"/>
      <c r="U86" s="6"/>
      <c r="V86" s="6"/>
      <c r="W86" s="6"/>
    </row>
    <row r="87" spans="1:25" x14ac:dyDescent="0.35">
      <c r="A87" s="49"/>
      <c r="B87" s="49"/>
      <c r="C87" s="49"/>
      <c r="D87" s="51"/>
      <c r="E87" s="51"/>
      <c r="F87" s="51"/>
      <c r="G87" s="51"/>
      <c r="H87" s="51"/>
      <c r="I87" s="51"/>
      <c r="J87" s="51"/>
      <c r="K87" s="51"/>
      <c r="L87" s="51"/>
      <c r="M87" s="51"/>
      <c r="N87" s="51"/>
      <c r="O87" s="51"/>
      <c r="P87" s="51"/>
      <c r="Q87" s="51"/>
      <c r="R87" s="51"/>
      <c r="S87" s="51"/>
      <c r="T87" s="49"/>
      <c r="U87" s="49"/>
      <c r="V87" s="49"/>
      <c r="W87" s="49"/>
    </row>
    <row r="88" spans="1:25" x14ac:dyDescent="0.35">
      <c r="A88" s="32" t="s">
        <v>42</v>
      </c>
      <c r="D88" s="52" t="s">
        <v>0</v>
      </c>
      <c r="E88" s="52" t="s">
        <v>1</v>
      </c>
      <c r="F88" s="52" t="s">
        <v>2</v>
      </c>
      <c r="G88" s="52" t="s">
        <v>3</v>
      </c>
      <c r="H88" s="52" t="s">
        <v>4</v>
      </c>
      <c r="I88" s="52" t="s">
        <v>5</v>
      </c>
      <c r="J88" s="52" t="s">
        <v>6</v>
      </c>
      <c r="K88" s="52" t="s">
        <v>7</v>
      </c>
      <c r="L88" s="52" t="s">
        <v>8</v>
      </c>
      <c r="M88" s="52" t="s">
        <v>9</v>
      </c>
      <c r="N88" s="52" t="s">
        <v>10</v>
      </c>
      <c r="O88" s="52" t="s">
        <v>11</v>
      </c>
      <c r="P88" s="52" t="s">
        <v>12</v>
      </c>
      <c r="Q88" s="52" t="s">
        <v>13</v>
      </c>
      <c r="R88" s="52" t="s">
        <v>14</v>
      </c>
      <c r="S88" s="52" t="s">
        <v>15</v>
      </c>
      <c r="T88" s="29" t="s">
        <v>16</v>
      </c>
      <c r="U88" s="29" t="s">
        <v>17</v>
      </c>
      <c r="V88" s="29" t="s">
        <v>18</v>
      </c>
      <c r="W88" s="29" t="s">
        <v>19</v>
      </c>
    </row>
    <row r="89" spans="1:25" x14ac:dyDescent="0.35">
      <c r="B89" s="2" t="s">
        <v>57</v>
      </c>
      <c r="C89" s="25" t="s">
        <v>59</v>
      </c>
      <c r="D89" s="6">
        <f>'Ofwat reported capex'!W148</f>
        <v>474.33829332369078</v>
      </c>
      <c r="E89" s="6">
        <f>'Ofwat reported capex'!X148</f>
        <v>820.1563590530418</v>
      </c>
      <c r="F89" s="6">
        <f>'Ofwat reported capex'!Y148</f>
        <v>572.57415555879743</v>
      </c>
      <c r="G89" s="6">
        <f>'Ofwat reported capex'!Z148</f>
        <v>361.47603142548382</v>
      </c>
      <c r="H89" s="6">
        <f>'Ofwat reported capex'!AA148</f>
        <v>406.66363876982626</v>
      </c>
      <c r="I89" s="6">
        <f>'Ofwat reported capex'!AB148</f>
        <v>673.63882453162228</v>
      </c>
      <c r="J89" s="6">
        <f>'Ofwat reported capex'!AC148</f>
        <v>685.79400291641332</v>
      </c>
      <c r="K89" s="6">
        <f>'Ofwat reported capex'!AD148</f>
        <v>487.26658058130505</v>
      </c>
      <c r="L89" s="6">
        <f>'Ofwat reported capex'!AE148</f>
        <v>519.47971128931204</v>
      </c>
      <c r="M89" s="6">
        <f>'Ofwat reported capex'!AF148</f>
        <v>579.13057252756425</v>
      </c>
      <c r="N89" s="6">
        <f>'Ofwat reported capex'!AG148</f>
        <v>620.54418468373092</v>
      </c>
      <c r="O89" s="6">
        <f>'Ofwat reported capex'!AH148</f>
        <v>634.39467084351361</v>
      </c>
      <c r="P89" s="6">
        <f>'Ofwat reported capex'!AI148</f>
        <v>668.38898563199007</v>
      </c>
      <c r="Q89" s="6">
        <f>'Ofwat reported capex'!AJ148</f>
        <v>579.46077778455071</v>
      </c>
      <c r="R89" s="6">
        <f>'Ofwat reported capex'!AK148</f>
        <v>530.02419658655344</v>
      </c>
      <c r="S89" s="6">
        <f>'Ofwat reported capex'!AL148</f>
        <v>512.41744930912228</v>
      </c>
      <c r="T89" s="6">
        <f>'Ofwat reported capex'!AM148</f>
        <v>483.18731905792123</v>
      </c>
      <c r="U89" s="6">
        <f>'Ofwat reported capex'!AN148</f>
        <v>427.92232333267839</v>
      </c>
      <c r="V89" s="6">
        <f>'Ofwat reported capex'!AO148</f>
        <v>417.10310977259564</v>
      </c>
      <c r="W89" s="6">
        <f>'Ofwat reported capex'!AP148</f>
        <v>449.40365871968299</v>
      </c>
    </row>
    <row r="90" spans="1:25" x14ac:dyDescent="0.35">
      <c r="C90" s="25"/>
      <c r="D90" s="6"/>
      <c r="E90" s="6"/>
      <c r="F90" s="6"/>
      <c r="G90" s="6"/>
      <c r="H90" s="6"/>
      <c r="I90" s="6"/>
      <c r="J90" s="6"/>
      <c r="K90" s="6"/>
      <c r="L90" s="6"/>
      <c r="M90" s="6"/>
      <c r="N90" s="6"/>
      <c r="O90" s="6"/>
      <c r="P90" s="6"/>
      <c r="Q90" s="6"/>
      <c r="R90" s="6"/>
      <c r="S90" s="6"/>
      <c r="T90" s="6"/>
      <c r="U90" s="6"/>
      <c r="V90" s="6"/>
      <c r="W90" s="6"/>
    </row>
    <row r="91" spans="1:25" x14ac:dyDescent="0.35">
      <c r="B91" s="2" t="s">
        <v>68</v>
      </c>
      <c r="C91" s="42" t="s">
        <v>69</v>
      </c>
      <c r="D91" s="6">
        <f>'WW Population'!C14</f>
        <v>6540.5</v>
      </c>
      <c r="E91" s="6">
        <f>'WW Population'!D14</f>
        <v>6580.7</v>
      </c>
      <c r="F91" s="6">
        <f>'WW Population'!E14</f>
        <v>6767.4</v>
      </c>
      <c r="G91" s="6">
        <f>'WW Population'!F14</f>
        <v>6750.8</v>
      </c>
      <c r="H91" s="6">
        <f>'WW Population'!G14</f>
        <v>6885.1</v>
      </c>
      <c r="I91" s="6">
        <f>'WW Population'!H14</f>
        <v>6769.9000000000005</v>
      </c>
      <c r="J91" s="6">
        <f>'WW Population'!I14</f>
        <v>6752.2657000000008</v>
      </c>
      <c r="K91" s="6">
        <f>'WW Population'!J14</f>
        <v>6781.3909999999996</v>
      </c>
      <c r="L91" s="6">
        <f>'WW Population'!K14</f>
        <v>6784.8</v>
      </c>
      <c r="M91" s="6">
        <f>'WW Population'!L14</f>
        <v>6821.0919999999996</v>
      </c>
      <c r="N91" s="6">
        <f>'WW Population'!M14</f>
        <v>7032.5159999999996</v>
      </c>
      <c r="O91" s="6">
        <f>'WW Population'!N14</f>
        <v>7042.3580000000002</v>
      </c>
      <c r="P91" s="6">
        <f>'WW Population'!O14</f>
        <v>7064.3270000000002</v>
      </c>
      <c r="Q91" s="6">
        <f>'WW Population'!P14</f>
        <v>7114.451</v>
      </c>
      <c r="R91" s="6">
        <f>'WW Population'!Q14</f>
        <v>7169.9570000000003</v>
      </c>
      <c r="S91" s="6">
        <f>'WW Population'!R14</f>
        <v>7224.8400816413796</v>
      </c>
      <c r="T91" s="6">
        <f>'WW Population'!S14</f>
        <v>7258.73866556952</v>
      </c>
      <c r="U91" s="6">
        <f>'WW Population'!T14</f>
        <v>7320.0775008149285</v>
      </c>
      <c r="V91" s="6">
        <f>'WW Population'!U14</f>
        <v>7345.68</v>
      </c>
      <c r="W91" s="6">
        <f>'WW Population'!V14</f>
        <v>7390.6980000000003</v>
      </c>
    </row>
    <row r="92" spans="1:25" x14ac:dyDescent="0.35">
      <c r="C92" s="25"/>
      <c r="D92" s="6"/>
      <c r="E92" s="6"/>
      <c r="F92" s="6"/>
      <c r="G92" s="6"/>
      <c r="H92" s="6"/>
      <c r="I92" s="6"/>
      <c r="J92" s="6"/>
      <c r="K92" s="6"/>
      <c r="L92" s="6"/>
      <c r="M92" s="6"/>
      <c r="N92" s="6"/>
      <c r="O92" s="6"/>
      <c r="P92" s="6"/>
      <c r="Q92" s="6"/>
      <c r="R92" s="6"/>
      <c r="S92" s="6"/>
      <c r="T92" s="6"/>
      <c r="U92" s="6"/>
      <c r="V92" s="6"/>
      <c r="W92" s="6"/>
    </row>
    <row r="93" spans="1:25" x14ac:dyDescent="0.35">
      <c r="B93" s="2" t="s">
        <v>70</v>
      </c>
      <c r="C93" s="25" t="s">
        <v>71</v>
      </c>
      <c r="D93" s="6">
        <f>D89*1000/D91</f>
        <v>72.523246437381047</v>
      </c>
      <c r="E93" s="6">
        <f t="shared" ref="E93:W93" si="7">E89*1000/E91</f>
        <v>124.63056499354808</v>
      </c>
      <c r="F93" s="6">
        <f t="shared" si="7"/>
        <v>84.607700972130715</v>
      </c>
      <c r="G93" s="6">
        <f t="shared" si="7"/>
        <v>53.545658503508299</v>
      </c>
      <c r="H93" s="6">
        <f t="shared" si="7"/>
        <v>59.064303898247843</v>
      </c>
      <c r="I93" s="6">
        <f t="shared" si="7"/>
        <v>99.504988926220804</v>
      </c>
      <c r="J93" s="6">
        <f t="shared" si="7"/>
        <v>101.56502030369055</v>
      </c>
      <c r="K93" s="6">
        <f t="shared" si="7"/>
        <v>71.853485602187675</v>
      </c>
      <c r="L93" s="6">
        <f t="shared" si="7"/>
        <v>76.565220977672453</v>
      </c>
      <c r="M93" s="6">
        <f t="shared" si="7"/>
        <v>84.902911810537702</v>
      </c>
      <c r="N93" s="6">
        <f t="shared" si="7"/>
        <v>88.23928515537412</v>
      </c>
      <c r="O93" s="6">
        <f t="shared" si="7"/>
        <v>90.08270679274095</v>
      </c>
      <c r="P93" s="6">
        <f t="shared" si="7"/>
        <v>94.61467251331797</v>
      </c>
      <c r="Q93" s="6">
        <f t="shared" si="7"/>
        <v>81.448417844827475</v>
      </c>
      <c r="R93" s="6">
        <f t="shared" si="7"/>
        <v>73.922925421526713</v>
      </c>
      <c r="S93" s="6">
        <f t="shared" si="7"/>
        <v>70.92440019692566</v>
      </c>
      <c r="T93" s="6">
        <f t="shared" si="7"/>
        <v>66.566292205811266</v>
      </c>
      <c r="U93" s="6">
        <f t="shared" si="7"/>
        <v>58.458714854458677</v>
      </c>
      <c r="V93" s="6">
        <f t="shared" si="7"/>
        <v>56.782096384895013</v>
      </c>
      <c r="W93" s="6">
        <f t="shared" si="7"/>
        <v>60.806659766057685</v>
      </c>
      <c r="Y93" s="6"/>
    </row>
    <row r="94" spans="1:25" x14ac:dyDescent="0.35">
      <c r="B94" s="2" t="s">
        <v>72</v>
      </c>
      <c r="C94" s="25" t="s">
        <v>71</v>
      </c>
      <c r="D94" s="6">
        <f>AVERAGE(D93:W93)</f>
        <v>78.530463678053053</v>
      </c>
      <c r="E94" s="6"/>
      <c r="F94" s="6"/>
      <c r="G94" s="6"/>
      <c r="H94" s="6"/>
      <c r="I94" s="6"/>
      <c r="J94" s="6"/>
      <c r="K94" s="6"/>
      <c r="L94" s="6"/>
      <c r="M94" s="6"/>
      <c r="N94" s="6"/>
      <c r="O94" s="6"/>
      <c r="P94" s="6"/>
      <c r="Q94" s="6"/>
      <c r="R94" s="6"/>
      <c r="S94" s="6"/>
      <c r="T94" s="6"/>
      <c r="U94" s="6"/>
      <c r="V94" s="6"/>
      <c r="W94" s="6"/>
      <c r="Y94" s="6"/>
    </row>
    <row r="95" spans="1:25" x14ac:dyDescent="0.35">
      <c r="D95" s="6"/>
      <c r="E95" s="6"/>
      <c r="F95" s="6"/>
      <c r="G95" s="6"/>
      <c r="H95" s="6"/>
      <c r="I95" s="6"/>
      <c r="J95" s="6"/>
      <c r="K95" s="6"/>
      <c r="L95" s="6"/>
      <c r="M95" s="6"/>
      <c r="N95" s="6"/>
      <c r="O95" s="6"/>
      <c r="P95" s="6"/>
      <c r="Q95" s="6"/>
      <c r="R95" s="6"/>
      <c r="S95" s="6"/>
      <c r="T95" s="6"/>
      <c r="U95" s="6"/>
      <c r="V95" s="6"/>
      <c r="W95" s="6"/>
    </row>
    <row r="96" spans="1:25" x14ac:dyDescent="0.35">
      <c r="A96" s="49"/>
      <c r="B96" s="49"/>
      <c r="C96" s="49"/>
      <c r="D96" s="49">
        <v>2454</v>
      </c>
      <c r="E96" s="49">
        <v>2474.6</v>
      </c>
      <c r="F96" s="49">
        <v>2500.8000000000002</v>
      </c>
      <c r="G96" s="49">
        <v>2518.6</v>
      </c>
      <c r="H96" s="49">
        <v>2474.3000000000002</v>
      </c>
      <c r="I96" s="49">
        <v>2573.84</v>
      </c>
      <c r="J96" s="49">
        <v>2600.6190000000011</v>
      </c>
      <c r="K96" s="49">
        <v>2611.2669999999998</v>
      </c>
      <c r="L96" s="49">
        <v>2627.2</v>
      </c>
      <c r="M96" s="49">
        <v>2657.069</v>
      </c>
      <c r="N96" s="49">
        <v>2646.8649999999998</v>
      </c>
      <c r="O96" s="49">
        <v>2630.221</v>
      </c>
      <c r="P96" s="49">
        <v>2653.8760000000002</v>
      </c>
      <c r="Q96" s="49">
        <v>2711.444</v>
      </c>
      <c r="R96" s="49">
        <v>2735.9639999999999</v>
      </c>
      <c r="S96" s="49">
        <v>2760.0160000000001</v>
      </c>
      <c r="T96" s="49">
        <v>2779.7150198333502</v>
      </c>
      <c r="U96" s="49">
        <v>2812.4786810029414</v>
      </c>
      <c r="V96" s="49">
        <v>2852.9490000000001</v>
      </c>
      <c r="W96" s="49"/>
    </row>
    <row r="97" spans="1:25" x14ac:dyDescent="0.35">
      <c r="A97" s="32" t="s">
        <v>45</v>
      </c>
      <c r="D97" s="52" t="s">
        <v>0</v>
      </c>
      <c r="E97" s="52" t="s">
        <v>1</v>
      </c>
      <c r="F97" s="52" t="s">
        <v>2</v>
      </c>
      <c r="G97" s="52" t="s">
        <v>3</v>
      </c>
      <c r="H97" s="52" t="s">
        <v>4</v>
      </c>
      <c r="I97" s="52" t="s">
        <v>5</v>
      </c>
      <c r="J97" s="52" t="s">
        <v>6</v>
      </c>
      <c r="K97" s="52" t="s">
        <v>7</v>
      </c>
      <c r="L97" s="52" t="s">
        <v>8</v>
      </c>
      <c r="M97" s="52" t="s">
        <v>9</v>
      </c>
      <c r="N97" s="52" t="s">
        <v>10</v>
      </c>
      <c r="O97" s="52" t="s">
        <v>11</v>
      </c>
      <c r="P97" s="52" t="s">
        <v>12</v>
      </c>
      <c r="Q97" s="52" t="s">
        <v>13</v>
      </c>
      <c r="R97" s="52" t="s">
        <v>14</v>
      </c>
      <c r="S97" s="52" t="s">
        <v>15</v>
      </c>
      <c r="T97" s="29" t="s">
        <v>16</v>
      </c>
      <c r="U97" s="29" t="s">
        <v>17</v>
      </c>
      <c r="V97" s="29" t="s">
        <v>18</v>
      </c>
      <c r="W97" s="29" t="s">
        <v>19</v>
      </c>
    </row>
    <row r="98" spans="1:25" x14ac:dyDescent="0.35">
      <c r="B98" s="2" t="s">
        <v>57</v>
      </c>
      <c r="C98" s="25" t="s">
        <v>59</v>
      </c>
      <c r="D98" s="6">
        <f>'Ofwat reported capex'!W149</f>
        <v>198.27153851529306</v>
      </c>
      <c r="E98" s="6">
        <f>'Ofwat reported capex'!X149</f>
        <v>201.74746923728435</v>
      </c>
      <c r="F98" s="6">
        <f>'Ofwat reported capex'!Y149</f>
        <v>190.79579420050771</v>
      </c>
      <c r="G98" s="6">
        <f>'Ofwat reported capex'!Z149</f>
        <v>119.22115698121902</v>
      </c>
      <c r="H98" s="6">
        <f>'Ofwat reported capex'!AA149</f>
        <v>123.08442157618151</v>
      </c>
      <c r="I98" s="6">
        <f>'Ofwat reported capex'!AB149</f>
        <v>190.9188300113081</v>
      </c>
      <c r="J98" s="6">
        <f>'Ofwat reported capex'!AC149</f>
        <v>201.67959609570664</v>
      </c>
      <c r="K98" s="6">
        <f>'Ofwat reported capex'!AD149</f>
        <v>85.642540355388434</v>
      </c>
      <c r="L98" s="6">
        <f>'Ofwat reported capex'!AE149</f>
        <v>81.807121028268568</v>
      </c>
      <c r="M98" s="6">
        <f>'Ofwat reported capex'!AF149</f>
        <v>129.08187107159981</v>
      </c>
      <c r="N98" s="6">
        <f>'Ofwat reported capex'!AG149</f>
        <v>159.16361122913781</v>
      </c>
      <c r="O98" s="6">
        <f>'Ofwat reported capex'!AH149</f>
        <v>144.81855504700138</v>
      </c>
      <c r="P98" s="6">
        <f>'Ofwat reported capex'!AI149</f>
        <v>123.6949032054506</v>
      </c>
      <c r="Q98" s="6">
        <f>'Ofwat reported capex'!AJ149</f>
        <v>120.45443970602221</v>
      </c>
      <c r="R98" s="6">
        <f>'Ofwat reported capex'!AK149</f>
        <v>125.99280619163142</v>
      </c>
      <c r="S98" s="6">
        <f>'Ofwat reported capex'!AL149</f>
        <v>176.7164654160735</v>
      </c>
      <c r="T98" s="6">
        <f>'Ofwat reported capex'!AM149</f>
        <v>158.53803284578609</v>
      </c>
      <c r="U98" s="6">
        <f>'Ofwat reported capex'!AN149</f>
        <v>195.67000998128859</v>
      </c>
      <c r="V98" s="6">
        <f>'Ofwat reported capex'!AO149</f>
        <v>179.6618961460515</v>
      </c>
      <c r="W98" s="6">
        <f>'Ofwat reported capex'!AP149</f>
        <v>178.47177709859085</v>
      </c>
    </row>
    <row r="99" spans="1:25" x14ac:dyDescent="0.35">
      <c r="C99" s="25"/>
      <c r="D99" s="6"/>
      <c r="E99" s="6"/>
      <c r="F99" s="6"/>
      <c r="G99" s="6"/>
      <c r="H99" s="6"/>
      <c r="I99" s="6"/>
      <c r="J99" s="6"/>
      <c r="K99" s="6"/>
      <c r="L99" s="6"/>
      <c r="M99" s="6"/>
      <c r="N99" s="6"/>
      <c r="O99" s="6"/>
      <c r="P99" s="6"/>
      <c r="Q99" s="6"/>
      <c r="R99" s="6"/>
      <c r="S99" s="6"/>
      <c r="T99" s="6"/>
      <c r="U99" s="6"/>
      <c r="V99" s="6"/>
      <c r="W99" s="6"/>
    </row>
    <row r="100" spans="1:25" x14ac:dyDescent="0.35">
      <c r="B100" s="2" t="s">
        <v>68</v>
      </c>
      <c r="C100" s="42" t="s">
        <v>69</v>
      </c>
      <c r="D100" s="6">
        <f>'WW Population'!C15</f>
        <v>2454</v>
      </c>
      <c r="E100" s="6">
        <f>'WW Population'!D15</f>
        <v>2474.6</v>
      </c>
      <c r="F100" s="6">
        <f>'WW Population'!E15</f>
        <v>2500.8000000000002</v>
      </c>
      <c r="G100" s="6">
        <f>'WW Population'!F15</f>
        <v>2518.6</v>
      </c>
      <c r="H100" s="6">
        <f>'WW Population'!G15</f>
        <v>2474.3000000000002</v>
      </c>
      <c r="I100" s="6">
        <f>'WW Population'!H15</f>
        <v>2573.84</v>
      </c>
      <c r="J100" s="6">
        <f>'WW Population'!I15</f>
        <v>2600.6190000000011</v>
      </c>
      <c r="K100" s="6">
        <f>'WW Population'!J15</f>
        <v>2611.2669999999998</v>
      </c>
      <c r="L100" s="6">
        <f>'WW Population'!K15</f>
        <v>2627.2</v>
      </c>
      <c r="M100" s="6">
        <f>'WW Population'!L15</f>
        <v>2657.069</v>
      </c>
      <c r="N100" s="6">
        <f>'WW Population'!M15</f>
        <v>2646.8649999999998</v>
      </c>
      <c r="O100" s="6">
        <f>'WW Population'!N15</f>
        <v>2630.221</v>
      </c>
      <c r="P100" s="6">
        <f>'WW Population'!O15</f>
        <v>2653.8760000000002</v>
      </c>
      <c r="Q100" s="6">
        <f>'WW Population'!P15</f>
        <v>2711.444</v>
      </c>
      <c r="R100" s="6">
        <f>'WW Population'!Q15</f>
        <v>2735.9639999999999</v>
      </c>
      <c r="S100" s="6">
        <f>'WW Population'!R15</f>
        <v>2760.0160000000001</v>
      </c>
      <c r="T100" s="6">
        <f>'WW Population'!S15</f>
        <v>2779.7150198333502</v>
      </c>
      <c r="U100" s="6">
        <f>'WW Population'!T15</f>
        <v>2812.4786810029414</v>
      </c>
      <c r="V100" s="6">
        <f>'WW Population'!U15</f>
        <v>2852.9490000000001</v>
      </c>
      <c r="W100" s="6">
        <f>'WW Population'!V15</f>
        <v>2851.971</v>
      </c>
    </row>
    <row r="101" spans="1:25" x14ac:dyDescent="0.35">
      <c r="C101" s="25"/>
      <c r="D101" s="6"/>
      <c r="E101" s="6"/>
      <c r="F101" s="6"/>
      <c r="G101" s="6"/>
      <c r="H101" s="6"/>
      <c r="I101" s="6"/>
      <c r="J101" s="6"/>
      <c r="K101" s="6"/>
      <c r="L101" s="6"/>
      <c r="M101" s="6"/>
      <c r="N101" s="6"/>
      <c r="O101" s="6"/>
      <c r="P101" s="6"/>
      <c r="Q101" s="6"/>
      <c r="R101" s="6"/>
      <c r="S101" s="6"/>
      <c r="T101" s="6"/>
      <c r="U101" s="6"/>
      <c r="V101" s="6"/>
      <c r="W101" s="6"/>
    </row>
    <row r="102" spans="1:25" x14ac:dyDescent="0.35">
      <c r="B102" s="2" t="s">
        <v>70</v>
      </c>
      <c r="C102" s="25" t="s">
        <v>71</v>
      </c>
      <c r="D102" s="6">
        <f>D98*1000/D100</f>
        <v>80.795247968742075</v>
      </c>
      <c r="E102" s="6">
        <f t="shared" ref="E102:W102" si="8">E98*1000/E100</f>
        <v>81.527305114880932</v>
      </c>
      <c r="F102" s="6">
        <f t="shared" si="8"/>
        <v>76.293903631041147</v>
      </c>
      <c r="G102" s="6">
        <f t="shared" si="8"/>
        <v>47.336280862867874</v>
      </c>
      <c r="H102" s="6">
        <f t="shared" si="8"/>
        <v>49.745148759722547</v>
      </c>
      <c r="I102" s="6">
        <f t="shared" si="8"/>
        <v>74.17665045663604</v>
      </c>
      <c r="J102" s="6">
        <f t="shared" si="8"/>
        <v>77.550612410240248</v>
      </c>
      <c r="K102" s="6">
        <f t="shared" si="8"/>
        <v>32.797312705054075</v>
      </c>
      <c r="L102" s="6">
        <f t="shared" si="8"/>
        <v>31.138520488835479</v>
      </c>
      <c r="M102" s="6">
        <f t="shared" si="8"/>
        <v>48.580549120703978</v>
      </c>
      <c r="N102" s="6">
        <f t="shared" si="8"/>
        <v>60.132878416216094</v>
      </c>
      <c r="O102" s="6">
        <f t="shared" si="8"/>
        <v>55.059462701803902</v>
      </c>
      <c r="P102" s="6">
        <f t="shared" si="8"/>
        <v>46.609149487561055</v>
      </c>
      <c r="Q102" s="6">
        <f t="shared" si="8"/>
        <v>44.42446154374651</v>
      </c>
      <c r="R102" s="6">
        <f t="shared" si="8"/>
        <v>46.050608192078336</v>
      </c>
      <c r="S102" s="6">
        <f t="shared" si="8"/>
        <v>64.027333687947277</v>
      </c>
      <c r="T102" s="6">
        <f t="shared" si="8"/>
        <v>57.03391596426701</v>
      </c>
      <c r="U102" s="6">
        <f t="shared" si="8"/>
        <v>69.572086466984999</v>
      </c>
      <c r="V102" s="6">
        <f t="shared" si="8"/>
        <v>62.974100184073215</v>
      </c>
      <c r="W102" s="6">
        <f t="shared" si="8"/>
        <v>62.578398272139111</v>
      </c>
      <c r="Y102" s="6"/>
    </row>
    <row r="103" spans="1:25" x14ac:dyDescent="0.35">
      <c r="B103" s="2" t="s">
        <v>72</v>
      </c>
      <c r="C103" s="25" t="s">
        <v>71</v>
      </c>
      <c r="D103" s="6">
        <f>AVERAGE(D102:W102)</f>
        <v>58.420196321777084</v>
      </c>
      <c r="E103" s="6"/>
      <c r="F103" s="6"/>
      <c r="G103" s="6"/>
      <c r="H103" s="6"/>
      <c r="I103" s="6"/>
      <c r="J103" s="6"/>
      <c r="K103" s="6"/>
      <c r="L103" s="6"/>
      <c r="M103" s="6"/>
      <c r="N103" s="6"/>
      <c r="O103" s="6"/>
      <c r="P103" s="6"/>
      <c r="Q103" s="6"/>
      <c r="R103" s="6"/>
      <c r="S103" s="6"/>
      <c r="T103" s="6"/>
      <c r="U103" s="6"/>
      <c r="V103" s="6"/>
      <c r="W103" s="6"/>
      <c r="Y103" s="6"/>
    </row>
    <row r="104" spans="1:25" x14ac:dyDescent="0.35">
      <c r="D104" s="6"/>
      <c r="E104" s="6"/>
      <c r="F104" s="6"/>
      <c r="G104" s="6"/>
      <c r="H104" s="6"/>
      <c r="I104" s="6"/>
      <c r="J104" s="6"/>
      <c r="K104" s="6"/>
      <c r="L104" s="6"/>
      <c r="M104" s="6"/>
      <c r="N104" s="6"/>
      <c r="O104" s="6"/>
      <c r="P104" s="6"/>
      <c r="Q104" s="6"/>
      <c r="R104" s="6"/>
      <c r="S104" s="6"/>
      <c r="T104" s="6"/>
      <c r="U104" s="6"/>
      <c r="V104" s="6"/>
      <c r="W104" s="6"/>
    </row>
    <row r="105" spans="1:25" x14ac:dyDescent="0.35">
      <c r="A105" s="49"/>
      <c r="B105" s="49"/>
      <c r="C105" s="49"/>
      <c r="D105" s="51">
        <v>4739.3</v>
      </c>
      <c r="E105" s="51">
        <v>4609.3999999999996</v>
      </c>
      <c r="F105" s="51">
        <v>4665.3</v>
      </c>
      <c r="G105" s="51">
        <v>4676.8</v>
      </c>
      <c r="H105" s="51">
        <v>4689.2</v>
      </c>
      <c r="I105" s="51">
        <v>4861.2</v>
      </c>
      <c r="J105" s="51">
        <v>4900.7</v>
      </c>
      <c r="K105" s="51">
        <v>4943.2000000000007</v>
      </c>
      <c r="L105" s="51">
        <v>4981.3999999999996</v>
      </c>
      <c r="M105" s="51">
        <v>5006.232</v>
      </c>
      <c r="N105" s="51">
        <v>4960.6360000000004</v>
      </c>
      <c r="O105" s="51">
        <v>4980.4790000000003</v>
      </c>
      <c r="P105" s="51">
        <v>5008.3739999999998</v>
      </c>
      <c r="Q105" s="51">
        <v>5037.9229999999998</v>
      </c>
      <c r="R105" s="51">
        <v>5070.1660000000002</v>
      </c>
      <c r="S105" s="51">
        <v>5102.0720000000001</v>
      </c>
      <c r="T105" s="49">
        <v>5135.2349999999997</v>
      </c>
      <c r="U105" s="49">
        <v>5169.5889999999999</v>
      </c>
      <c r="V105" s="49">
        <v>5199.1959999999999</v>
      </c>
      <c r="W105" s="49"/>
    </row>
    <row r="106" spans="1:25" x14ac:dyDescent="0.35">
      <c r="A106" s="32" t="s">
        <v>47</v>
      </c>
      <c r="D106" s="52" t="s">
        <v>0</v>
      </c>
      <c r="E106" s="52" t="s">
        <v>1</v>
      </c>
      <c r="F106" s="52" t="s">
        <v>2</v>
      </c>
      <c r="G106" s="52" t="s">
        <v>3</v>
      </c>
      <c r="H106" s="52" t="s">
        <v>4</v>
      </c>
      <c r="I106" s="52" t="s">
        <v>5</v>
      </c>
      <c r="J106" s="52" t="s">
        <v>6</v>
      </c>
      <c r="K106" s="52" t="s">
        <v>7</v>
      </c>
      <c r="L106" s="52" t="s">
        <v>8</v>
      </c>
      <c r="M106" s="52" t="s">
        <v>9</v>
      </c>
      <c r="N106" s="52" t="s">
        <v>10</v>
      </c>
      <c r="O106" s="52" t="s">
        <v>11</v>
      </c>
      <c r="P106" s="52" t="s">
        <v>12</v>
      </c>
      <c r="Q106" s="52" t="s">
        <v>13</v>
      </c>
      <c r="R106" s="52" t="s">
        <v>14</v>
      </c>
      <c r="S106" s="52" t="s">
        <v>15</v>
      </c>
      <c r="T106" s="29" t="s">
        <v>16</v>
      </c>
      <c r="U106" s="29" t="s">
        <v>17</v>
      </c>
      <c r="V106" s="29" t="s">
        <v>18</v>
      </c>
      <c r="W106" s="29" t="s">
        <v>19</v>
      </c>
    </row>
    <row r="107" spans="1:25" x14ac:dyDescent="0.35">
      <c r="B107" s="2" t="s">
        <v>57</v>
      </c>
      <c r="C107" s="25" t="s">
        <v>59</v>
      </c>
      <c r="D107" s="6">
        <f>'Ofwat reported capex'!W150</f>
        <v>293.06045593957793</v>
      </c>
      <c r="E107" s="6">
        <f>'Ofwat reported capex'!X150</f>
        <v>303.97362181521282</v>
      </c>
      <c r="F107" s="6">
        <f>'Ofwat reported capex'!Y150</f>
        <v>358.53963186077317</v>
      </c>
      <c r="G107" s="6">
        <f>'Ofwat reported capex'!Z150</f>
        <v>257.02382779589607</v>
      </c>
      <c r="H107" s="6">
        <f>'Ofwat reported capex'!AA150</f>
        <v>268.19385402755688</v>
      </c>
      <c r="I107" s="6">
        <f>'Ofwat reported capex'!AB150</f>
        <v>305.16271170296091</v>
      </c>
      <c r="J107" s="6">
        <f>'Ofwat reported capex'!AC150</f>
        <v>280.92091630422738</v>
      </c>
      <c r="K107" s="6">
        <f>'Ofwat reported capex'!AD150</f>
        <v>200.64785210655015</v>
      </c>
      <c r="L107" s="6">
        <f>'Ofwat reported capex'!AE150</f>
        <v>213.76014711019357</v>
      </c>
      <c r="M107" s="6">
        <f>'Ofwat reported capex'!AF150</f>
        <v>271.9283117316333</v>
      </c>
      <c r="N107" s="6">
        <f>'Ofwat reported capex'!AG150</f>
        <v>308.56150992540483</v>
      </c>
      <c r="O107" s="6">
        <f>'Ofwat reported capex'!AH150</f>
        <v>308.41705801660828</v>
      </c>
      <c r="P107" s="6">
        <f>'Ofwat reported capex'!AI150</f>
        <v>192.83436384481166</v>
      </c>
      <c r="Q107" s="6">
        <f>'Ofwat reported capex'!AJ150</f>
        <v>159.81787808123136</v>
      </c>
      <c r="R107" s="6">
        <f>'Ofwat reported capex'!AK150</f>
        <v>242.40296150389838</v>
      </c>
      <c r="S107" s="6">
        <f>'Ofwat reported capex'!AL150</f>
        <v>266.93092457115659</v>
      </c>
      <c r="T107" s="6">
        <f>'Ofwat reported capex'!AM150</f>
        <v>349.10804053927342</v>
      </c>
      <c r="U107" s="6">
        <f>'Ofwat reported capex'!AN150</f>
        <v>319.49636600200182</v>
      </c>
      <c r="V107" s="6">
        <f>'Ofwat reported capex'!AO150</f>
        <v>265.81941495455584</v>
      </c>
      <c r="W107" s="6">
        <f>'Ofwat reported capex'!AP150</f>
        <v>238.59599999999998</v>
      </c>
    </row>
    <row r="108" spans="1:25" x14ac:dyDescent="0.35">
      <c r="C108" s="25"/>
      <c r="D108" s="6"/>
      <c r="E108" s="6"/>
      <c r="F108" s="6"/>
      <c r="G108" s="6"/>
      <c r="H108" s="6"/>
      <c r="I108" s="6"/>
      <c r="J108" s="6"/>
      <c r="K108" s="6"/>
      <c r="L108" s="6"/>
      <c r="M108" s="6"/>
      <c r="N108" s="6"/>
      <c r="O108" s="6"/>
      <c r="P108" s="6"/>
      <c r="Q108" s="6"/>
      <c r="R108" s="6"/>
      <c r="S108" s="6"/>
      <c r="T108" s="6"/>
      <c r="U108" s="6"/>
      <c r="V108" s="6"/>
      <c r="W108" s="6"/>
    </row>
    <row r="109" spans="1:25" x14ac:dyDescent="0.35">
      <c r="B109" s="2" t="s">
        <v>68</v>
      </c>
      <c r="C109" s="42" t="s">
        <v>69</v>
      </c>
      <c r="D109" s="6">
        <f>'WW Population'!C16</f>
        <v>4739.3</v>
      </c>
      <c r="E109" s="6">
        <f>'WW Population'!D16</f>
        <v>4609.3999999999996</v>
      </c>
      <c r="F109" s="6">
        <f>'WW Population'!E16</f>
        <v>4665.3</v>
      </c>
      <c r="G109" s="6">
        <f>'WW Population'!F16</f>
        <v>4676.8</v>
      </c>
      <c r="H109" s="6">
        <f>'WW Population'!G16</f>
        <v>4689.2</v>
      </c>
      <c r="I109" s="6">
        <f>'WW Population'!H16</f>
        <v>4861.2</v>
      </c>
      <c r="J109" s="6">
        <f>'WW Population'!I16</f>
        <v>4900.7</v>
      </c>
      <c r="K109" s="6">
        <f>'WW Population'!J16</f>
        <v>4943.2000000000007</v>
      </c>
      <c r="L109" s="6">
        <f>'WW Population'!K16</f>
        <v>4981.3999999999996</v>
      </c>
      <c r="M109" s="6">
        <f>'WW Population'!L16</f>
        <v>5006.232</v>
      </c>
      <c r="N109" s="6">
        <f>'WW Population'!M16</f>
        <v>4960.6360000000004</v>
      </c>
      <c r="O109" s="6">
        <f>'WW Population'!N16</f>
        <v>4980.4790000000003</v>
      </c>
      <c r="P109" s="6">
        <f>'WW Population'!O16</f>
        <v>5008.3739999999998</v>
      </c>
      <c r="Q109" s="6">
        <f>'WW Population'!P16</f>
        <v>5037.9229999999998</v>
      </c>
      <c r="R109" s="6">
        <f>'WW Population'!Q16</f>
        <v>5070.1660000000002</v>
      </c>
      <c r="S109" s="6">
        <f>'WW Population'!R16</f>
        <v>5102.0720000000001</v>
      </c>
      <c r="T109" s="6">
        <f>'WW Population'!S16</f>
        <v>5135.2349999999997</v>
      </c>
      <c r="U109" s="6">
        <f>'WW Population'!T16</f>
        <v>5169.5889999999999</v>
      </c>
      <c r="V109" s="6">
        <f>'WW Population'!U16</f>
        <v>5199.1959999999999</v>
      </c>
      <c r="W109" s="6">
        <f>'WW Population'!V16</f>
        <v>5244.6660000000002</v>
      </c>
    </row>
    <row r="110" spans="1:25" x14ac:dyDescent="0.35">
      <c r="C110" s="25"/>
      <c r="D110" s="6"/>
      <c r="E110" s="6"/>
      <c r="F110" s="6"/>
      <c r="G110" s="6"/>
      <c r="H110" s="6"/>
      <c r="I110" s="6"/>
      <c r="J110" s="6"/>
      <c r="K110" s="6"/>
      <c r="L110" s="6"/>
      <c r="M110" s="6"/>
      <c r="N110" s="6"/>
      <c r="O110" s="6"/>
      <c r="P110" s="6"/>
      <c r="Q110" s="6"/>
      <c r="R110" s="6"/>
      <c r="S110" s="6"/>
      <c r="T110" s="6"/>
      <c r="U110" s="6"/>
      <c r="V110" s="6"/>
      <c r="W110" s="6"/>
    </row>
    <row r="111" spans="1:25" x14ac:dyDescent="0.35">
      <c r="B111" s="2" t="s">
        <v>70</v>
      </c>
      <c r="C111" s="25" t="s">
        <v>71</v>
      </c>
      <c r="D111" s="6">
        <f>D107*1000/D109</f>
        <v>61.836232342239981</v>
      </c>
      <c r="E111" s="6">
        <f t="shared" ref="E111:W111" si="9">E107*1000/E109</f>
        <v>65.946461972320222</v>
      </c>
      <c r="F111" s="6">
        <f t="shared" si="9"/>
        <v>76.852427895477931</v>
      </c>
      <c r="G111" s="6">
        <f t="shared" si="9"/>
        <v>54.957198895803984</v>
      </c>
      <c r="H111" s="6">
        <f t="shared" si="9"/>
        <v>57.193946521273759</v>
      </c>
      <c r="I111" s="6">
        <f t="shared" si="9"/>
        <v>62.775181375578235</v>
      </c>
      <c r="J111" s="6">
        <f t="shared" si="9"/>
        <v>57.322610301431915</v>
      </c>
      <c r="K111" s="6">
        <f t="shared" si="9"/>
        <v>40.590680552385123</v>
      </c>
      <c r="L111" s="6">
        <f t="shared" si="9"/>
        <v>42.911660800215515</v>
      </c>
      <c r="M111" s="6">
        <f t="shared" si="9"/>
        <v>54.317960440433708</v>
      </c>
      <c r="N111" s="6">
        <f t="shared" si="9"/>
        <v>62.202005937425128</v>
      </c>
      <c r="O111" s="6">
        <f t="shared" si="9"/>
        <v>61.925179890650732</v>
      </c>
      <c r="P111" s="6">
        <f t="shared" si="9"/>
        <v>38.502388967918861</v>
      </c>
      <c r="Q111" s="6">
        <f t="shared" si="9"/>
        <v>31.722969581160996</v>
      </c>
      <c r="R111" s="6">
        <f t="shared" si="9"/>
        <v>47.809669644721367</v>
      </c>
      <c r="S111" s="6">
        <f t="shared" si="9"/>
        <v>52.318141447466168</v>
      </c>
      <c r="T111" s="6">
        <f t="shared" si="9"/>
        <v>67.982875280152399</v>
      </c>
      <c r="U111" s="6">
        <f t="shared" si="9"/>
        <v>61.803049720587424</v>
      </c>
      <c r="V111" s="6">
        <f t="shared" si="9"/>
        <v>51.12702328486094</v>
      </c>
      <c r="W111" s="6">
        <f t="shared" si="9"/>
        <v>45.49307811021712</v>
      </c>
      <c r="Y111" s="6"/>
    </row>
    <row r="112" spans="1:25" x14ac:dyDescent="0.35">
      <c r="B112" s="2" t="s">
        <v>72</v>
      </c>
      <c r="C112" s="25" t="s">
        <v>71</v>
      </c>
      <c r="D112" s="6">
        <f>AVERAGE(D111:W111)</f>
        <v>54.77953714811607</v>
      </c>
      <c r="E112" s="6"/>
      <c r="F112" s="6"/>
      <c r="G112" s="6"/>
      <c r="H112" s="6"/>
      <c r="I112" s="6"/>
      <c r="J112" s="6"/>
      <c r="K112" s="6"/>
      <c r="L112" s="6"/>
      <c r="M112" s="6"/>
      <c r="N112" s="6"/>
      <c r="O112" s="6"/>
      <c r="P112" s="6"/>
      <c r="Q112" s="6"/>
      <c r="R112" s="6"/>
      <c r="S112" s="6"/>
      <c r="T112" s="6"/>
      <c r="U112" s="6"/>
      <c r="V112" s="6"/>
      <c r="W112" s="6"/>
    </row>
    <row r="113" spans="1:28" x14ac:dyDescent="0.35">
      <c r="C113" s="25"/>
      <c r="D113" s="6"/>
      <c r="E113" s="6"/>
      <c r="F113" s="6"/>
      <c r="G113" s="6"/>
      <c r="H113" s="6"/>
      <c r="I113" s="6"/>
      <c r="J113" s="6"/>
      <c r="K113" s="6"/>
      <c r="L113" s="6"/>
      <c r="M113" s="6"/>
      <c r="N113" s="6"/>
      <c r="O113" s="6"/>
      <c r="P113" s="6"/>
      <c r="Q113" s="6"/>
      <c r="R113" s="6"/>
      <c r="S113" s="6"/>
      <c r="T113" s="6"/>
      <c r="U113" s="6"/>
      <c r="V113" s="6"/>
      <c r="W113" s="6"/>
    </row>
    <row r="114" spans="1:28" x14ac:dyDescent="0.35">
      <c r="A114" s="49"/>
      <c r="B114" s="49"/>
      <c r="C114" s="49"/>
      <c r="D114" s="51"/>
      <c r="E114" s="51"/>
      <c r="F114" s="51"/>
      <c r="G114" s="51"/>
      <c r="H114" s="51"/>
      <c r="I114" s="51"/>
      <c r="J114" s="51"/>
      <c r="K114" s="51"/>
      <c r="L114" s="51"/>
      <c r="M114" s="51"/>
      <c r="N114" s="51"/>
      <c r="O114" s="51"/>
      <c r="P114" s="51"/>
      <c r="Q114" s="51"/>
      <c r="R114" s="51"/>
      <c r="S114" s="51"/>
      <c r="T114" s="49"/>
      <c r="U114" s="49"/>
      <c r="V114" s="49"/>
      <c r="W114" s="49"/>
    </row>
    <row r="115" spans="1:28" x14ac:dyDescent="0.35">
      <c r="A115" s="32" t="s">
        <v>63</v>
      </c>
      <c r="D115" s="52" t="s">
        <v>0</v>
      </c>
      <c r="E115" s="52" t="s">
        <v>1</v>
      </c>
      <c r="F115" s="52" t="s">
        <v>2</v>
      </c>
      <c r="G115" s="52" t="s">
        <v>3</v>
      </c>
      <c r="H115" s="52" t="s">
        <v>4</v>
      </c>
      <c r="I115" s="52" t="s">
        <v>5</v>
      </c>
      <c r="J115" s="52" t="s">
        <v>6</v>
      </c>
      <c r="K115" s="52" t="s">
        <v>7</v>
      </c>
      <c r="L115" s="52" t="s">
        <v>8</v>
      </c>
      <c r="M115" s="52" t="s">
        <v>9</v>
      </c>
      <c r="N115" s="52" t="s">
        <v>10</v>
      </c>
      <c r="O115" s="52" t="s">
        <v>11</v>
      </c>
      <c r="P115" s="52" t="s">
        <v>12</v>
      </c>
      <c r="Q115" s="52" t="s">
        <v>13</v>
      </c>
      <c r="R115" s="52" t="s">
        <v>14</v>
      </c>
      <c r="S115" s="52" t="s">
        <v>15</v>
      </c>
      <c r="T115" s="29" t="s">
        <v>16</v>
      </c>
      <c r="U115" s="29" t="s">
        <v>17</v>
      </c>
      <c r="V115" s="29" t="s">
        <v>18</v>
      </c>
      <c r="W115" s="29" t="s">
        <v>19</v>
      </c>
    </row>
    <row r="116" spans="1:28" x14ac:dyDescent="0.35">
      <c r="B116" s="2" t="s">
        <v>57</v>
      </c>
      <c r="C116" s="25" t="s">
        <v>59</v>
      </c>
      <c r="D116" s="6">
        <f>D26+D35+D44+D53+D62+D71+D80+D89+D98+D107</f>
        <v>2828.6156110431393</v>
      </c>
      <c r="E116" s="6">
        <f>E26+E35+E44+E53+E62+E71+E80+E89+E98+E107</f>
        <v>3193.0143992884678</v>
      </c>
      <c r="F116" s="6">
        <f>F26+F35+F44+F53+F62+F71+F80+F89+F98+F107</f>
        <v>2935.0658958695763</v>
      </c>
      <c r="G116" s="6">
        <f>G26+G35+G44+G53+G62+G71+G80+G89+G98+G107</f>
        <v>2570.6193562763951</v>
      </c>
      <c r="H116" s="6">
        <f>H26+H35+H44+H53+H62+H71+H80+H89+H98+H107</f>
        <v>3082.2838256932673</v>
      </c>
      <c r="I116" s="6">
        <f>I26+I35+I44+I53+I62+I71+I80+I89+I98+I107</f>
        <v>3415.2819014690231</v>
      </c>
      <c r="J116" s="6">
        <f>J26+J35+J44+J53+J62+J71+J80+J89+J98+J107</f>
        <v>3229.2770499708854</v>
      </c>
      <c r="K116" s="6">
        <f>K26+K35+K44+K53+K62+K71+K80+K89+K98+K107</f>
        <v>2739.0653537084736</v>
      </c>
      <c r="L116" s="6">
        <f>L26+L35+L44+L53+L62+L71+L80+L89+L98+L107</f>
        <v>2813.5340851061524</v>
      </c>
      <c r="M116" s="6">
        <f>M26+M35+M44+M53+M62+M71+M80+M89+M98+M107</f>
        <v>3211.2244705552212</v>
      </c>
      <c r="N116" s="6">
        <f>N26+N35+N44+N53+N62+N71+N80+N89+N98+N107</f>
        <v>3269.4792852660639</v>
      </c>
      <c r="O116" s="6">
        <f>O26+O35+O44+O53+O62+O71+O80+O89+O98+O107</f>
        <v>3303.5069580250511</v>
      </c>
      <c r="P116" s="6">
        <f>P26+P35+P44+P53+P62+P71+P80+P89+P98+P107</f>
        <v>3056.2147682902855</v>
      </c>
      <c r="Q116" s="6">
        <f>Q26+Q35+Q44+Q53+Q62+Q71+Q80+Q89+Q98+Q107</f>
        <v>2627.6211756024786</v>
      </c>
      <c r="R116" s="6">
        <f>R26+R35+R44+R53+R62+R71+R80+R89+R98+R107</f>
        <v>2766.1966574474295</v>
      </c>
      <c r="S116" s="6">
        <f>S26+S35+S44+S53+S62+S71+S80+S89+S98+S107</f>
        <v>2933.8095981566439</v>
      </c>
      <c r="T116" s="6">
        <f>T26+T35+T44+T53+T62+T71+T80+T89+T98+T107</f>
        <v>2991.1105653442555</v>
      </c>
      <c r="U116" s="6">
        <f>U26+U35+U44+U53+U62+U71+U80+U89+U98+U107</f>
        <v>2889.5881768739032</v>
      </c>
      <c r="V116" s="6">
        <f>V26+V35+V44+V53+V62+V71+V80+V89+V98+V107</f>
        <v>2464.5320622082672</v>
      </c>
      <c r="W116" s="6">
        <f>W26+W35+W44+W53+W62+W71+W80+W89+W98+W107</f>
        <v>2838.7671516182736</v>
      </c>
    </row>
    <row r="117" spans="1:28" x14ac:dyDescent="0.35">
      <c r="C117" s="25"/>
      <c r="D117" s="6"/>
      <c r="E117" s="6"/>
      <c r="F117" s="6"/>
      <c r="G117" s="6"/>
      <c r="H117" s="6"/>
      <c r="I117" s="6"/>
      <c r="J117" s="6"/>
      <c r="K117" s="6"/>
      <c r="L117" s="6"/>
      <c r="M117" s="6"/>
      <c r="N117" s="6"/>
      <c r="O117" s="6"/>
      <c r="P117" s="6"/>
      <c r="Q117" s="6"/>
      <c r="R117" s="6"/>
      <c r="S117" s="6"/>
      <c r="T117" s="6"/>
      <c r="U117" s="6"/>
      <c r="V117" s="6"/>
      <c r="W117" s="6"/>
    </row>
    <row r="118" spans="1:28" x14ac:dyDescent="0.35">
      <c r="B118" s="2" t="s">
        <v>68</v>
      </c>
      <c r="C118" s="42" t="s">
        <v>69</v>
      </c>
      <c r="D118" s="6">
        <f>D28+D37+D46+D55+D64+D73+D82+D91+D100+D109</f>
        <v>50610.585250000004</v>
      </c>
      <c r="E118" s="6">
        <f>E28+E37+E46+E55+E64+E73+E82+E91+E100+E109</f>
        <v>50879.7</v>
      </c>
      <c r="F118" s="6">
        <f>F28+F37+F46+F55+F64+F73+F82+F91+F100+F109</f>
        <v>51479.396000000008</v>
      </c>
      <c r="G118" s="6">
        <f>G28+G37+G46+G55+G64+G73+G82+G91+G100+G109</f>
        <v>51820.100000000006</v>
      </c>
      <c r="H118" s="6">
        <f>H28+H37+H46+H55+H64+H73+H82+H91+H100+H109</f>
        <v>52071.9</v>
      </c>
      <c r="I118" s="6">
        <f>I28+I37+I46+I55+I64+I73+I82+I91+I100+I109</f>
        <v>52425.910157621372</v>
      </c>
      <c r="J118" s="6">
        <f>J28+J37+J46+J55+J64+J73+J82+J91+J100+J109</f>
        <v>52755.246818199637</v>
      </c>
      <c r="K118" s="6">
        <f>K28+K37+K46+K55+K64+K73+K82+K91+K100+K109</f>
        <v>53167.808077840687</v>
      </c>
      <c r="L118" s="6">
        <f>L28+L37+L46+L55+L64+L73+L82+L91+L100+L109</f>
        <v>53719.320005213616</v>
      </c>
      <c r="M118" s="6">
        <f>M28+M37+M46+M55+M64+M73+M82+M91+M100+M109</f>
        <v>54391.896898615305</v>
      </c>
      <c r="N118" s="6">
        <f>N28+N37+N46+N55+N64+N73+N82+N91+N100+N109</f>
        <v>55097.013767049597</v>
      </c>
      <c r="O118" s="6">
        <f>O28+O37+O46+O55+O64+O73+O82+O91+O100+O109</f>
        <v>55593.132003824729</v>
      </c>
      <c r="P118" s="6">
        <f>P28+P37+P46+P55+P64+P73+P82+P91+P100+P109</f>
        <v>55950.242137387089</v>
      </c>
      <c r="Q118" s="6">
        <f>Q28+Q37+Q46+Q55+Q64+Q73+Q82+Q91+Q100+Q109</f>
        <v>56280.945902455082</v>
      </c>
      <c r="R118" s="6">
        <f>R28+R37+R46+R55+R64+R73+R82+R91+R100+R109</f>
        <v>56804.547240860251</v>
      </c>
      <c r="S118" s="6">
        <f>S28+S37+S46+S55+S64+S73+S82+S91+S100+S109</f>
        <v>56916.86908164138</v>
      </c>
      <c r="T118" s="6">
        <f>T28+T37+T46+T55+T64+T73+T82+T91+T100+T109</f>
        <v>57212.499685402865</v>
      </c>
      <c r="U118" s="6">
        <f>U28+U37+U46+U55+U64+U73+U82+U91+U100+U109</f>
        <v>58110.457185255364</v>
      </c>
      <c r="V118" s="6">
        <f>V28+V37+V46+V55+V64+V73+V82+V91+V100+V109</f>
        <v>58649.192999999999</v>
      </c>
      <c r="W118" s="6">
        <f>W28+W37+W46+W55+W64+W73+W82+W91+W100+W109</f>
        <v>58853.49</v>
      </c>
    </row>
    <row r="119" spans="1:28" x14ac:dyDescent="0.35">
      <c r="C119" s="25"/>
      <c r="D119" s="6"/>
      <c r="E119" s="6"/>
      <c r="F119" s="6"/>
      <c r="G119" s="6"/>
      <c r="H119" s="6"/>
      <c r="I119" s="6"/>
      <c r="J119" s="6"/>
      <c r="K119" s="6"/>
      <c r="L119" s="6"/>
      <c r="M119" s="6"/>
      <c r="N119" s="6"/>
      <c r="O119" s="6"/>
      <c r="P119" s="6"/>
      <c r="Q119" s="6"/>
      <c r="R119" s="6"/>
      <c r="S119" s="6"/>
      <c r="T119" s="6"/>
      <c r="U119" s="6"/>
      <c r="V119" s="6"/>
      <c r="W119" s="6"/>
    </row>
    <row r="120" spans="1:28" x14ac:dyDescent="0.35">
      <c r="B120" s="2" t="s">
        <v>70</v>
      </c>
      <c r="C120" s="25" t="s">
        <v>71</v>
      </c>
      <c r="D120" s="6">
        <f>D116*1000/D118</f>
        <v>55.889802440945672</v>
      </c>
      <c r="E120" s="6">
        <f t="shared" ref="E120:W120" si="10">E116*1000/E118</f>
        <v>62.756156174043241</v>
      </c>
      <c r="F120" s="6">
        <f t="shared" si="10"/>
        <v>57.014380974275142</v>
      </c>
      <c r="G120" s="6">
        <f t="shared" si="10"/>
        <v>49.606607402849377</v>
      </c>
      <c r="H120" s="6">
        <f t="shared" si="10"/>
        <v>59.192843466308453</v>
      </c>
      <c r="I120" s="6">
        <f t="shared" si="10"/>
        <v>65.144923401440067</v>
      </c>
      <c r="J120" s="6">
        <f t="shared" si="10"/>
        <v>61.21243373382989</v>
      </c>
      <c r="K120" s="6">
        <f t="shared" si="10"/>
        <v>51.517364599614986</v>
      </c>
      <c r="L120" s="6">
        <f t="shared" si="10"/>
        <v>52.374715183161122</v>
      </c>
      <c r="M120" s="6">
        <f t="shared" si="10"/>
        <v>59.038655639108107</v>
      </c>
      <c r="N120" s="6">
        <f t="shared" si="10"/>
        <v>59.340408158769478</v>
      </c>
      <c r="O120" s="6">
        <f t="shared" si="10"/>
        <v>59.422932994632767</v>
      </c>
      <c r="P120" s="6">
        <f t="shared" si="10"/>
        <v>54.623798781525927</v>
      </c>
      <c r="Q120" s="6">
        <f t="shared" si="10"/>
        <v>46.687580200883879</v>
      </c>
      <c r="R120" s="6">
        <f t="shared" si="10"/>
        <v>48.696746859337132</v>
      </c>
      <c r="S120" s="6">
        <f t="shared" si="10"/>
        <v>51.545519728929513</v>
      </c>
      <c r="T120" s="6">
        <f t="shared" si="10"/>
        <v>52.280718056222319</v>
      </c>
      <c r="U120" s="6">
        <f t="shared" si="10"/>
        <v>49.725786318664376</v>
      </c>
      <c r="V120" s="6">
        <f t="shared" si="10"/>
        <v>42.021585228091162</v>
      </c>
      <c r="W120" s="6">
        <f t="shared" si="10"/>
        <v>48.234474312708961</v>
      </c>
      <c r="Y120" s="6"/>
      <c r="AB120" s="22"/>
    </row>
    <row r="121" spans="1:28" x14ac:dyDescent="0.35">
      <c r="B121" s="2" t="s">
        <v>72</v>
      </c>
      <c r="C121" s="25" t="s">
        <v>71</v>
      </c>
      <c r="D121" s="6">
        <f>AVERAGE(D120:W120)</f>
        <v>54.316371682767077</v>
      </c>
      <c r="E121" s="6"/>
      <c r="F121" s="6"/>
      <c r="G121" s="6"/>
      <c r="H121" s="6"/>
      <c r="I121" s="6"/>
      <c r="J121" s="6"/>
      <c r="K121" s="6"/>
      <c r="L121" s="6"/>
      <c r="M121" s="6"/>
      <c r="N121" s="6"/>
      <c r="O121" s="6"/>
      <c r="P121" s="6"/>
      <c r="Q121" s="6"/>
      <c r="R121" s="6"/>
      <c r="S121" s="6"/>
      <c r="T121" s="6"/>
      <c r="U121" s="6"/>
      <c r="V121" s="6"/>
      <c r="W121" s="6"/>
      <c r="Y121" s="6"/>
      <c r="AB121" s="22"/>
    </row>
    <row r="122" spans="1:28" x14ac:dyDescent="0.35">
      <c r="D122" s="6"/>
      <c r="E122" s="6"/>
      <c r="F122" s="6"/>
      <c r="G122" s="6"/>
      <c r="H122" s="6"/>
      <c r="I122" s="6"/>
      <c r="J122" s="6"/>
      <c r="K122" s="6"/>
      <c r="L122" s="6"/>
      <c r="M122" s="6"/>
      <c r="N122" s="6"/>
      <c r="O122" s="6"/>
      <c r="P122" s="6"/>
      <c r="Q122" s="6"/>
      <c r="R122" s="6"/>
      <c r="S122" s="6"/>
      <c r="T122" s="6"/>
      <c r="U122" s="6"/>
      <c r="V122" s="6"/>
      <c r="W122" s="6"/>
    </row>
    <row r="124" spans="1:28" x14ac:dyDescent="0.35">
      <c r="B124" s="2" t="s">
        <v>74</v>
      </c>
      <c r="D124" s="2" t="b">
        <f>D116='Ofwat reported capex'!W164</f>
        <v>1</v>
      </c>
      <c r="E124" s="2" t="b">
        <f>E116='Ofwat reported capex'!X164</f>
        <v>1</v>
      </c>
      <c r="F124" s="2" t="b">
        <f>F116='Ofwat reported capex'!Y164</f>
        <v>1</v>
      </c>
      <c r="G124" s="2" t="b">
        <f>G116='Ofwat reported capex'!Z164</f>
        <v>1</v>
      </c>
      <c r="H124" s="2" t="b">
        <f>H116='Ofwat reported capex'!AA164</f>
        <v>1</v>
      </c>
      <c r="I124" s="2" t="b">
        <f>I116='Ofwat reported capex'!AB164</f>
        <v>1</v>
      </c>
      <c r="J124" s="2" t="b">
        <f>J116='Ofwat reported capex'!AC164</f>
        <v>1</v>
      </c>
      <c r="K124" s="2" t="b">
        <f>K116='Ofwat reported capex'!AD164</f>
        <v>1</v>
      </c>
      <c r="L124" s="2" t="b">
        <f>L116='Ofwat reported capex'!AE164</f>
        <v>1</v>
      </c>
      <c r="M124" s="2" t="b">
        <f>M116='Ofwat reported capex'!AF164</f>
        <v>1</v>
      </c>
      <c r="N124" s="2" t="b">
        <f>N116='Ofwat reported capex'!AG164</f>
        <v>1</v>
      </c>
      <c r="O124" s="2" t="b">
        <f>O116='Ofwat reported capex'!AH164</f>
        <v>1</v>
      </c>
      <c r="P124" s="2" t="b">
        <f>P116='Ofwat reported capex'!AI164</f>
        <v>1</v>
      </c>
      <c r="Q124" s="2" t="b">
        <f>Q116='Ofwat reported capex'!AJ164</f>
        <v>1</v>
      </c>
      <c r="R124" s="2" t="b">
        <f>R116='Ofwat reported capex'!AK164</f>
        <v>1</v>
      </c>
      <c r="S124" s="2" t="b">
        <f>S116='Ofwat reported capex'!AL164</f>
        <v>1</v>
      </c>
      <c r="T124" s="2" t="b">
        <f>T116='Ofwat reported capex'!AM164</f>
        <v>1</v>
      </c>
      <c r="U124" s="2" t="b">
        <f>U116='Ofwat reported capex'!AN164</f>
        <v>1</v>
      </c>
      <c r="V124" s="2" t="b">
        <f>V116='Ofwat reported capex'!AO164</f>
        <v>1</v>
      </c>
      <c r="W124" s="2" t="b">
        <f>W116='Ofwat reported capex'!AP164</f>
        <v>1</v>
      </c>
    </row>
    <row r="125" spans="1:28" x14ac:dyDescent="0.35">
      <c r="B125" s="2" t="s">
        <v>75</v>
      </c>
      <c r="D125" s="2" t="b">
        <f>D118='WW Population'!C19</f>
        <v>1</v>
      </c>
      <c r="E125" s="2" t="b">
        <f>E118='WW Population'!D19</f>
        <v>1</v>
      </c>
      <c r="F125" s="2" t="b">
        <f>F118='WW Population'!E19</f>
        <v>1</v>
      </c>
      <c r="G125" s="2" t="b">
        <f>G118='WW Population'!F19</f>
        <v>1</v>
      </c>
      <c r="H125" s="2" t="b">
        <f>H118='WW Population'!G19</f>
        <v>1</v>
      </c>
      <c r="I125" s="2" t="b">
        <f>I118='WW Population'!H19</f>
        <v>1</v>
      </c>
      <c r="J125" s="2" t="b">
        <f>J118='WW Population'!I19</f>
        <v>1</v>
      </c>
      <c r="K125" s="2" t="b">
        <f>K118='WW Population'!J19</f>
        <v>1</v>
      </c>
      <c r="L125" s="2" t="b">
        <f>L118='WW Population'!K19</f>
        <v>1</v>
      </c>
      <c r="M125" s="2" t="b">
        <f>M118='WW Population'!L19</f>
        <v>1</v>
      </c>
      <c r="N125" s="2" t="b">
        <f>N118='WW Population'!M19</f>
        <v>1</v>
      </c>
      <c r="O125" s="2" t="b">
        <f>O118='WW Population'!N19</f>
        <v>1</v>
      </c>
      <c r="P125" s="2" t="b">
        <f>P118='WW Population'!O19</f>
        <v>1</v>
      </c>
      <c r="Q125" s="2" t="b">
        <f>Q118='WW Population'!P19</f>
        <v>1</v>
      </c>
      <c r="R125" s="2" t="b">
        <f>R118='WW Population'!Q19</f>
        <v>1</v>
      </c>
      <c r="S125" s="2" t="b">
        <f>S118='WW Population'!R19</f>
        <v>1</v>
      </c>
      <c r="T125" s="2" t="b">
        <f>T118='WW Population'!S19</f>
        <v>1</v>
      </c>
      <c r="U125" s="2" t="b">
        <f>U118='WW Population'!T19</f>
        <v>1</v>
      </c>
      <c r="V125" s="2" t="b">
        <f>V118='WW Population'!U19</f>
        <v>1</v>
      </c>
      <c r="W125" s="2" t="b">
        <f>W118='WW Population'!V19</f>
        <v>1</v>
      </c>
    </row>
    <row r="127" spans="1:28" x14ac:dyDescent="0.35">
      <c r="A127" s="49"/>
      <c r="B127" s="49"/>
      <c r="C127" s="49"/>
      <c r="D127" s="51"/>
      <c r="E127" s="51"/>
      <c r="F127" s="51"/>
      <c r="G127" s="51"/>
      <c r="H127" s="51"/>
      <c r="I127" s="51"/>
      <c r="J127" s="51"/>
      <c r="K127" s="51"/>
      <c r="L127" s="51"/>
      <c r="M127" s="51"/>
      <c r="N127" s="51"/>
      <c r="O127" s="51"/>
      <c r="P127" s="51"/>
      <c r="Q127" s="51"/>
      <c r="R127" s="51"/>
      <c r="S127" s="51"/>
      <c r="T127" s="49"/>
      <c r="U127" s="49"/>
      <c r="V127" s="49"/>
      <c r="W127" s="49"/>
    </row>
    <row r="128" spans="1:28" x14ac:dyDescent="0.35">
      <c r="A128" s="32" t="s">
        <v>67</v>
      </c>
      <c r="D128" s="52" t="s">
        <v>0</v>
      </c>
      <c r="E128" s="52" t="s">
        <v>1</v>
      </c>
      <c r="F128" s="52" t="s">
        <v>2</v>
      </c>
      <c r="G128" s="52" t="s">
        <v>3</v>
      </c>
      <c r="H128" s="52" t="s">
        <v>4</v>
      </c>
      <c r="I128" s="52" t="s">
        <v>5</v>
      </c>
      <c r="J128" s="52" t="s">
        <v>6</v>
      </c>
      <c r="K128" s="52" t="s">
        <v>7</v>
      </c>
      <c r="L128" s="52" t="s">
        <v>8</v>
      </c>
      <c r="M128" s="52" t="s">
        <v>9</v>
      </c>
      <c r="N128" s="52" t="s">
        <v>10</v>
      </c>
      <c r="O128" s="52" t="s">
        <v>11</v>
      </c>
      <c r="P128" s="52" t="s">
        <v>12</v>
      </c>
      <c r="Q128" s="52" t="s">
        <v>13</v>
      </c>
      <c r="R128" s="52" t="s">
        <v>14</v>
      </c>
      <c r="S128" s="52" t="s">
        <v>15</v>
      </c>
      <c r="T128" s="29" t="s">
        <v>16</v>
      </c>
      <c r="U128" s="29" t="s">
        <v>17</v>
      </c>
      <c r="V128" s="29" t="s">
        <v>18</v>
      </c>
      <c r="W128" s="29" t="s">
        <v>19</v>
      </c>
    </row>
    <row r="129" spans="2:23" x14ac:dyDescent="0.35">
      <c r="B129" s="2" t="s">
        <v>218</v>
      </c>
      <c r="C129" s="25" t="s">
        <v>58</v>
      </c>
      <c r="D129" s="6">
        <f>'Scottish Water'!D58</f>
        <v>266.64247567370938</v>
      </c>
      <c r="E129" s="6">
        <f>'Scottish Water'!E58</f>
        <v>257.27483615750702</v>
      </c>
      <c r="F129" s="6">
        <f>'Scottish Water'!F58</f>
        <v>324.62588706417296</v>
      </c>
      <c r="G129" s="6">
        <f>'Scottish Water'!G58</f>
        <v>422.28098884185113</v>
      </c>
      <c r="H129" s="6">
        <f>'Scottish Water'!H58</f>
        <v>268.84336354542427</v>
      </c>
      <c r="I129" s="6">
        <f>'Scottish Water'!I58</f>
        <v>341.48492482342601</v>
      </c>
      <c r="J129" s="6">
        <f>'Scottish Water'!J58</f>
        <v>344.28689766285737</v>
      </c>
      <c r="K129" s="6">
        <f>'Scottish Water'!K58</f>
        <v>302.86939940586251</v>
      </c>
      <c r="L129" s="6">
        <f>'Scottish Water'!L58</f>
        <v>306.76188747017682</v>
      </c>
      <c r="M129" s="6">
        <f>'Scottish Water'!M58</f>
        <v>304.58953663969811</v>
      </c>
      <c r="N129" s="6">
        <f>'Scottish Water'!N58</f>
        <v>311.05468875328449</v>
      </c>
      <c r="O129" s="6">
        <f>'Scottish Water'!O58</f>
        <v>309.11543966875701</v>
      </c>
      <c r="P129" s="6">
        <f>'Scottish Water'!P58</f>
        <v>323.35223447426938</v>
      </c>
      <c r="Q129" s="6">
        <f>'Scottish Water'!Q58</f>
        <v>296.58268643829882</v>
      </c>
      <c r="R129" s="6">
        <f>'Scottish Water'!R58</f>
        <v>367.65211586018091</v>
      </c>
      <c r="S129" s="6">
        <f>'Scottish Water'!S58</f>
        <v>359.98453793775286</v>
      </c>
      <c r="T129" s="6">
        <f>'Scottish Water'!T58</f>
        <v>385.60022105016907</v>
      </c>
      <c r="U129" s="6">
        <f>'Scottish Water'!U58</f>
        <v>404.4517457769698</v>
      </c>
      <c r="V129" s="6">
        <f>'Scottish Water'!V58</f>
        <v>358.20917932482058</v>
      </c>
      <c r="W129" s="6">
        <f>'Scottish Water'!W58</f>
        <v>394.65286711142659</v>
      </c>
    </row>
    <row r="130" spans="2:23" x14ac:dyDescent="0.35">
      <c r="C130" s="25"/>
      <c r="D130" s="6"/>
      <c r="E130" s="6"/>
      <c r="F130" s="6"/>
      <c r="G130" s="6"/>
      <c r="H130" s="6"/>
      <c r="I130" s="6"/>
      <c r="J130" s="6"/>
      <c r="K130" s="6"/>
      <c r="L130" s="6"/>
      <c r="M130" s="6"/>
      <c r="N130" s="6"/>
      <c r="O130" s="6"/>
      <c r="P130" s="6"/>
      <c r="Q130" s="6"/>
      <c r="R130" s="6"/>
      <c r="S130" s="6"/>
      <c r="T130" s="6"/>
      <c r="U130" s="6"/>
      <c r="V130" s="6"/>
      <c r="W130" s="6"/>
    </row>
    <row r="131" spans="2:23" x14ac:dyDescent="0.35">
      <c r="B131" s="2" t="s">
        <v>218</v>
      </c>
      <c r="C131" s="25" t="s">
        <v>59</v>
      </c>
      <c r="D131" s="6">
        <f>D129*D5</f>
        <v>456.22617879079405</v>
      </c>
      <c r="E131" s="6">
        <f>E129*E5</f>
        <v>428.23675681591698</v>
      </c>
      <c r="F131" s="6">
        <f>F129*F5</f>
        <v>524.04542041451884</v>
      </c>
      <c r="G131" s="6">
        <f>G129*G5</f>
        <v>664.1872242608888</v>
      </c>
      <c r="H131" s="6">
        <f>H129*H5</f>
        <v>407.63572546221269</v>
      </c>
      <c r="I131" s="6">
        <f>I129*I5</f>
        <v>497.23831407682968</v>
      </c>
      <c r="J131" s="6">
        <f>J129*J5</f>
        <v>486.86653095663723</v>
      </c>
      <c r="K131" s="6">
        <f>K129*K5</f>
        <v>426.34487559404181</v>
      </c>
      <c r="L131" s="6">
        <f>L129*L5</f>
        <v>411.40648793156544</v>
      </c>
      <c r="M131" s="6">
        <f>M129*M5</f>
        <v>389.79027164288937</v>
      </c>
      <c r="N131" s="6">
        <f>N129*N5</f>
        <v>386.13321276315099</v>
      </c>
      <c r="O131" s="6">
        <f>O129*O5</f>
        <v>372.96662832800729</v>
      </c>
      <c r="P131" s="6">
        <f>P129*P5</f>
        <v>382.64531411443522</v>
      </c>
      <c r="Q131" s="6">
        <f>Q129*Q5</f>
        <v>347.22422905251119</v>
      </c>
      <c r="R131" s="6">
        <f>R129*R5</f>
        <v>421.40031546956402</v>
      </c>
      <c r="S131" s="6">
        <f>S129*S5</f>
        <v>397.72779805381987</v>
      </c>
      <c r="T131" s="6">
        <f>T129*T5</f>
        <v>413.39757845303166</v>
      </c>
      <c r="U131" s="6">
        <f>U129*U5</f>
        <v>422.66748765698577</v>
      </c>
      <c r="V131" s="6">
        <f>V129*V5</f>
        <v>371.36877722104288</v>
      </c>
      <c r="W131" s="6">
        <f>W129*W5</f>
        <v>394.65286711142659</v>
      </c>
    </row>
    <row r="132" spans="2:23" x14ac:dyDescent="0.35">
      <c r="C132" s="25"/>
    </row>
    <row r="133" spans="2:23" x14ac:dyDescent="0.35">
      <c r="B133" s="2" t="s">
        <v>68</v>
      </c>
      <c r="C133" s="42" t="s">
        <v>69</v>
      </c>
      <c r="D133" s="43">
        <f>'WW Population'!C17</f>
        <v>4731.3370000000004</v>
      </c>
      <c r="E133" s="43">
        <f>'WW Population'!D17</f>
        <v>4934.08</v>
      </c>
      <c r="F133" s="43">
        <f>'WW Population'!E17</f>
        <v>4912.6769999999997</v>
      </c>
      <c r="G133" s="43">
        <f>'WW Population'!F17</f>
        <v>4944.223</v>
      </c>
      <c r="H133" s="43">
        <f>'WW Population'!G17</f>
        <v>4954.7330000000002</v>
      </c>
      <c r="I133" s="43">
        <f>'WW Population'!H17</f>
        <v>4978.5539249538606</v>
      </c>
      <c r="J133" s="43">
        <f>'WW Population'!I17</f>
        <v>5001.6564694402323</v>
      </c>
      <c r="K133" s="43">
        <f>'WW Population'!J17</f>
        <v>5035.0600000000004</v>
      </c>
      <c r="L133" s="43">
        <f>'WW Population'!K17</f>
        <v>5056.5073102093493</v>
      </c>
      <c r="M133" s="43">
        <f>'WW Population'!L17</f>
        <v>4879.6263111575208</v>
      </c>
      <c r="N133" s="43">
        <f>'WW Population'!M17</f>
        <v>4897.6737637110255</v>
      </c>
      <c r="O133" s="43">
        <f>'WW Population'!N17</f>
        <v>4914.5275118806303</v>
      </c>
      <c r="P133" s="43">
        <f>'WW Population'!O17</f>
        <v>4985.6927291792645</v>
      </c>
      <c r="Q133" s="43">
        <f>'WW Population'!P17</f>
        <v>5004.0447298609797</v>
      </c>
      <c r="R133" s="43">
        <f>'WW Population'!Q17</f>
        <v>5017.7094768896704</v>
      </c>
      <c r="S133" s="43">
        <f>'WW Population'!R17</f>
        <v>5085.6723430004686</v>
      </c>
      <c r="T133" s="43">
        <f>'WW Population'!S17</f>
        <v>5152.5360000000001</v>
      </c>
      <c r="U133" s="43">
        <f>'WW Population'!T17</f>
        <v>5155.9380000000001</v>
      </c>
      <c r="V133" s="43">
        <f>'WW Population'!U17</f>
        <v>5164.4279999999999</v>
      </c>
      <c r="W133" s="43">
        <f>'WW Population'!V17</f>
        <v>5139.7690000000002</v>
      </c>
    </row>
    <row r="134" spans="2:23" x14ac:dyDescent="0.35">
      <c r="C134" s="25"/>
    </row>
    <row r="135" spans="2:23" x14ac:dyDescent="0.35">
      <c r="B135" s="2" t="s">
        <v>70</v>
      </c>
      <c r="C135" s="25" t="s">
        <v>71</v>
      </c>
      <c r="D135" s="6">
        <f>D131*1000/D133</f>
        <v>96.426481307671381</v>
      </c>
      <c r="E135" s="6">
        <f t="shared" ref="E135:W135" si="11">E131*1000/E133</f>
        <v>86.791611975467973</v>
      </c>
      <c r="F135" s="6">
        <f t="shared" si="11"/>
        <v>106.67206910092378</v>
      </c>
      <c r="G135" s="6">
        <f t="shared" si="11"/>
        <v>134.33601685459752</v>
      </c>
      <c r="H135" s="6">
        <f t="shared" si="11"/>
        <v>82.271986293148927</v>
      </c>
      <c r="I135" s="6">
        <f t="shared" si="11"/>
        <v>99.876052679581633</v>
      </c>
      <c r="J135" s="6">
        <f t="shared" si="11"/>
        <v>97.341057693857493</v>
      </c>
      <c r="K135" s="6">
        <f t="shared" si="11"/>
        <v>84.675232389294621</v>
      </c>
      <c r="L135" s="6">
        <f t="shared" si="11"/>
        <v>81.361790400443894</v>
      </c>
      <c r="M135" s="6">
        <f t="shared" si="11"/>
        <v>79.881172611848072</v>
      </c>
      <c r="N135" s="6">
        <f t="shared" si="11"/>
        <v>78.840125208865132</v>
      </c>
      <c r="O135" s="6">
        <f t="shared" si="11"/>
        <v>75.890637996507024</v>
      </c>
      <c r="P135" s="6">
        <f t="shared" si="11"/>
        <v>76.748675640391014</v>
      </c>
      <c r="Q135" s="6">
        <f t="shared" si="11"/>
        <v>69.388714089723507</v>
      </c>
      <c r="R135" s="6">
        <f t="shared" si="11"/>
        <v>83.982605491694898</v>
      </c>
      <c r="S135" s="6">
        <f t="shared" si="11"/>
        <v>78.205549085603607</v>
      </c>
      <c r="T135" s="6">
        <f t="shared" si="11"/>
        <v>80.23186610496883</v>
      </c>
      <c r="U135" s="6">
        <f t="shared" si="11"/>
        <v>81.976836737948702</v>
      </c>
      <c r="V135" s="6">
        <f t="shared" si="11"/>
        <v>71.908985316678425</v>
      </c>
      <c r="W135" s="6">
        <f t="shared" si="11"/>
        <v>76.784164251628155</v>
      </c>
    </row>
    <row r="136" spans="2:23" x14ac:dyDescent="0.35">
      <c r="B136" s="2" t="s">
        <v>72</v>
      </c>
      <c r="C136" s="25" t="s">
        <v>71</v>
      </c>
      <c r="D136" s="6">
        <f>AVERAGE(D135:W135)</f>
        <v>86.179581561542207</v>
      </c>
    </row>
    <row r="140" spans="2:23" x14ac:dyDescent="0.35">
      <c r="D140" s="6"/>
    </row>
    <row r="177" spans="3:4" x14ac:dyDescent="0.35">
      <c r="C177" s="6"/>
      <c r="D177" s="6"/>
    </row>
  </sheetData>
  <sortState xmlns:xlrd2="http://schemas.microsoft.com/office/spreadsheetml/2017/richdata2" ref="H10:I21">
    <sortCondition descending="1" ref="I10:I21"/>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C566F-D621-4ED3-9F0D-E1410CBB257A}">
  <dimension ref="A1:AA137"/>
  <sheetViews>
    <sheetView zoomScaleNormal="100" workbookViewId="0">
      <selection sqref="A1:XFD1048576"/>
    </sheetView>
  </sheetViews>
  <sheetFormatPr defaultColWidth="8.7265625" defaultRowHeight="14.5" customHeight="1" x14ac:dyDescent="0.35"/>
  <cols>
    <col min="1" max="1" width="62.1796875" style="2" customWidth="1"/>
    <col min="2" max="2" width="21.453125" style="25" bestFit="1" customWidth="1"/>
    <col min="3" max="3" width="9.54296875" style="2" customWidth="1"/>
    <col min="4" max="4" width="14.1796875" style="2" customWidth="1"/>
    <col min="5" max="5" width="10.453125" style="2" customWidth="1"/>
    <col min="6" max="8" width="10.453125" style="2" bestFit="1" customWidth="1"/>
    <col min="9" max="9" width="8.81640625" style="2" customWidth="1"/>
    <col min="10" max="11" width="10.453125" style="2" bestFit="1" customWidth="1"/>
    <col min="12" max="12" width="10.81640625" style="2" customWidth="1"/>
    <col min="13" max="13" width="10.453125" style="2" customWidth="1"/>
    <col min="14" max="14" width="11.7265625" style="2" customWidth="1"/>
    <col min="15" max="15" width="13.6328125" style="2" bestFit="1" customWidth="1"/>
    <col min="16" max="16" width="10.54296875" style="2" customWidth="1"/>
    <col min="17" max="17" width="12.453125" style="2" customWidth="1"/>
    <col min="18" max="19" width="11.54296875" style="2" customWidth="1"/>
    <col min="20" max="20" width="11.1796875" style="2" customWidth="1"/>
    <col min="21" max="21" width="11.54296875" style="2" customWidth="1"/>
    <col min="22" max="23" width="12.453125" style="2" customWidth="1"/>
    <col min="24" max="24" width="9.453125" style="2" bestFit="1" customWidth="1"/>
    <col min="25" max="25" width="65.1796875" style="2" customWidth="1"/>
    <col min="26" max="16384" width="8.7265625" style="2"/>
  </cols>
  <sheetData>
    <row r="1" spans="1:25" ht="14.5" customHeight="1" x14ac:dyDescent="0.35">
      <c r="A1" s="32" t="s">
        <v>67</v>
      </c>
      <c r="D1" s="33" t="s">
        <v>0</v>
      </c>
      <c r="E1" s="33" t="s">
        <v>1</v>
      </c>
      <c r="F1" s="33" t="s">
        <v>2</v>
      </c>
      <c r="G1" s="33" t="s">
        <v>3</v>
      </c>
      <c r="H1" s="33" t="s">
        <v>4</v>
      </c>
      <c r="I1" s="33" t="s">
        <v>5</v>
      </c>
      <c r="J1" s="33" t="s">
        <v>6</v>
      </c>
      <c r="K1" s="33" t="s">
        <v>7</v>
      </c>
      <c r="L1" s="33" t="s">
        <v>8</v>
      </c>
      <c r="M1" s="33" t="s">
        <v>9</v>
      </c>
      <c r="N1" s="33" t="s">
        <v>10</v>
      </c>
      <c r="O1" s="33" t="s">
        <v>11</v>
      </c>
      <c r="P1" s="33" t="s">
        <v>12</v>
      </c>
      <c r="Q1" s="33" t="s">
        <v>13</v>
      </c>
      <c r="R1" s="33" t="s">
        <v>14</v>
      </c>
      <c r="S1" s="33" t="s">
        <v>15</v>
      </c>
      <c r="T1" s="33" t="s">
        <v>16</v>
      </c>
      <c r="U1" s="33" t="s">
        <v>17</v>
      </c>
      <c r="V1" s="33" t="s">
        <v>18</v>
      </c>
      <c r="W1" s="33" t="s">
        <v>19</v>
      </c>
      <c r="Y1" s="14" t="s">
        <v>80</v>
      </c>
    </row>
    <row r="2" spans="1:25" ht="14.5" customHeight="1" x14ac:dyDescent="0.35">
      <c r="A2" s="2" t="s">
        <v>22</v>
      </c>
      <c r="D2" s="6">
        <v>177.51666666666665</v>
      </c>
      <c r="E2" s="6">
        <v>182.47499999999999</v>
      </c>
      <c r="F2" s="6">
        <v>188.15</v>
      </c>
      <c r="G2" s="6">
        <v>193.10833333333332</v>
      </c>
      <c r="H2" s="6">
        <v>200.31666666666669</v>
      </c>
      <c r="I2" s="6">
        <v>208.5916666666667</v>
      </c>
      <c r="J2" s="6">
        <v>214.78333333333339</v>
      </c>
      <c r="K2" s="6">
        <v>215.76666666666662</v>
      </c>
      <c r="L2" s="6">
        <v>226.47499999999999</v>
      </c>
      <c r="M2" s="6">
        <v>237.3416666666667</v>
      </c>
      <c r="N2" s="6">
        <v>244.67499999999998</v>
      </c>
      <c r="O2" s="6">
        <v>251.73333333333335</v>
      </c>
      <c r="P2" s="6">
        <v>256.66666666666669</v>
      </c>
      <c r="Q2" s="6">
        <v>259.43333333333334</v>
      </c>
      <c r="R2" s="6">
        <v>264.99166666666673</v>
      </c>
      <c r="S2" s="6">
        <v>274.90833333333336</v>
      </c>
      <c r="T2" s="6">
        <v>283.30833333333334</v>
      </c>
      <c r="U2" s="6">
        <v>290.64166666666665</v>
      </c>
      <c r="V2" s="6">
        <v>294.16666666666669</v>
      </c>
      <c r="W2" s="6"/>
    </row>
    <row r="3" spans="1:25" ht="14.5" customHeight="1" x14ac:dyDescent="0.35">
      <c r="A3" s="2" t="s">
        <v>217</v>
      </c>
      <c r="D3" s="148"/>
      <c r="E3" s="148"/>
      <c r="F3" s="148"/>
      <c r="G3" s="148"/>
      <c r="H3" s="148"/>
      <c r="I3" s="148"/>
      <c r="J3" s="148"/>
      <c r="K3" s="148"/>
      <c r="L3" s="148"/>
      <c r="M3" s="148"/>
      <c r="N3" s="148"/>
      <c r="O3" s="148"/>
      <c r="P3" s="148"/>
      <c r="Q3" s="148"/>
      <c r="R3" s="148"/>
      <c r="S3" s="148"/>
      <c r="T3" s="148"/>
      <c r="U3" s="148"/>
      <c r="V3" s="6">
        <v>108.92500000000001</v>
      </c>
      <c r="W3" s="6">
        <v>113.25</v>
      </c>
      <c r="Y3" s="134" t="s">
        <v>76</v>
      </c>
    </row>
    <row r="4" spans="1:25" ht="14.5" customHeight="1" x14ac:dyDescent="0.35">
      <c r="D4" s="34"/>
      <c r="E4" s="12"/>
      <c r="F4" s="12"/>
      <c r="G4" s="12"/>
      <c r="H4" s="12"/>
      <c r="I4" s="12"/>
      <c r="J4" s="12"/>
      <c r="K4" s="12"/>
      <c r="L4" s="12"/>
      <c r="M4" s="12"/>
      <c r="N4" s="12"/>
      <c r="O4" s="12"/>
      <c r="P4" s="12"/>
      <c r="Q4" s="12"/>
      <c r="R4" s="12"/>
      <c r="S4" s="12"/>
      <c r="T4" s="12"/>
      <c r="U4" s="12"/>
      <c r="V4" s="12"/>
      <c r="W4" s="12"/>
    </row>
    <row r="5" spans="1:25" ht="14.5" customHeight="1" x14ac:dyDescent="0.35">
      <c r="A5" s="2" t="s">
        <v>81</v>
      </c>
      <c r="D5" s="12">
        <f t="shared" ref="D5:T5" si="0">($V$2/D2)*$V$5</f>
        <v>1.7229194236045899</v>
      </c>
      <c r="E5" s="12">
        <f t="shared" si="0"/>
        <v>1.6761030991288748</v>
      </c>
      <c r="F5" s="12">
        <f t="shared" si="0"/>
        <v>1.6255483019587638</v>
      </c>
      <c r="G5" s="12">
        <f t="shared" si="0"/>
        <v>1.5838100186262019</v>
      </c>
      <c r="H5" s="12">
        <f t="shared" si="0"/>
        <v>1.5268171046520078</v>
      </c>
      <c r="I5" s="12">
        <f t="shared" si="0"/>
        <v>1.4662470361401847</v>
      </c>
      <c r="J5" s="12">
        <f t="shared" si="0"/>
        <v>1.4239787988525241</v>
      </c>
      <c r="K5" s="12">
        <f t="shared" si="0"/>
        <v>1.4174891689180047</v>
      </c>
      <c r="L5" s="12">
        <f t="shared" si="0"/>
        <v>1.3504665548671659</v>
      </c>
      <c r="M5" s="12">
        <f t="shared" si="0"/>
        <v>1.2886355662239726</v>
      </c>
      <c r="N5" s="12">
        <f t="shared" si="0"/>
        <v>1.2500129274079552</v>
      </c>
      <c r="O5" s="12">
        <f t="shared" si="0"/>
        <v>1.214963902331335</v>
      </c>
      <c r="P5" s="12">
        <f t="shared" si="0"/>
        <v>1.191611349403408</v>
      </c>
      <c r="Q5" s="12">
        <f t="shared" si="0"/>
        <v>1.1789036862914355</v>
      </c>
      <c r="R5" s="12">
        <f t="shared" si="0"/>
        <v>1.1541755892205718</v>
      </c>
      <c r="S5" s="12">
        <f t="shared" si="0"/>
        <v>1.1125414399231552</v>
      </c>
      <c r="T5" s="12">
        <f t="shared" si="0"/>
        <v>1.0795549478373081</v>
      </c>
      <c r="U5" s="12">
        <f>($V$2/U2)*$V$5</f>
        <v>1.0523161270070525</v>
      </c>
      <c r="V5" s="12">
        <f>$W$3/V3</f>
        <v>1.0397062198760614</v>
      </c>
      <c r="W5" s="12">
        <f>$W$3/W3</f>
        <v>1</v>
      </c>
    </row>
    <row r="6" spans="1:25" s="134" customFormat="1" ht="14.5" customHeight="1" x14ac:dyDescent="0.35">
      <c r="B6" s="135"/>
    </row>
    <row r="7" spans="1:25" ht="14.5" customHeight="1" x14ac:dyDescent="0.35">
      <c r="D7" s="6"/>
      <c r="E7" s="6"/>
      <c r="F7" s="6"/>
      <c r="G7" s="6"/>
      <c r="H7" s="6"/>
      <c r="I7" s="6"/>
      <c r="J7" s="6"/>
      <c r="K7" s="6"/>
      <c r="L7" s="6"/>
      <c r="M7" s="6"/>
      <c r="N7" s="6"/>
      <c r="O7" s="6"/>
      <c r="P7" s="6"/>
      <c r="Q7" s="6"/>
      <c r="R7" s="6"/>
      <c r="S7" s="6"/>
      <c r="T7" s="6"/>
      <c r="U7" s="6"/>
      <c r="V7" s="6"/>
      <c r="W7" s="6"/>
    </row>
    <row r="9" spans="1:25" s="60" customFormat="1" ht="14.5" customHeight="1" x14ac:dyDescent="0.35">
      <c r="A9" s="1" t="s">
        <v>82</v>
      </c>
      <c r="B9" s="7"/>
      <c r="C9" s="1"/>
      <c r="D9" s="1"/>
      <c r="E9" s="8"/>
      <c r="F9" s="8"/>
      <c r="G9" s="8"/>
      <c r="H9" s="8"/>
      <c r="I9" s="8"/>
      <c r="J9" s="8"/>
      <c r="K9" s="8"/>
      <c r="L9" s="8"/>
      <c r="M9" s="8"/>
      <c r="N9" s="8"/>
      <c r="O9" s="8"/>
      <c r="P9" s="8"/>
      <c r="Q9" s="8"/>
      <c r="R9" s="8"/>
      <c r="S9" s="8"/>
      <c r="T9" s="8"/>
      <c r="U9" s="8"/>
      <c r="V9" s="8"/>
      <c r="W9" s="8"/>
      <c r="X9" s="8"/>
      <c r="Y9" s="8"/>
    </row>
    <row r="10" spans="1:25" s="33" customFormat="1" ht="14.5" customHeight="1" x14ac:dyDescent="0.35">
      <c r="B10" s="23"/>
      <c r="D10" s="33" t="s">
        <v>0</v>
      </c>
      <c r="E10" s="33" t="s">
        <v>1</v>
      </c>
      <c r="F10" s="33" t="s">
        <v>2</v>
      </c>
      <c r="G10" s="33" t="s">
        <v>3</v>
      </c>
      <c r="H10" s="33" t="s">
        <v>4</v>
      </c>
      <c r="I10" s="33" t="s">
        <v>5</v>
      </c>
      <c r="J10" s="33" t="s">
        <v>6</v>
      </c>
      <c r="K10" s="33" t="s">
        <v>7</v>
      </c>
      <c r="L10" s="33" t="s">
        <v>8</v>
      </c>
      <c r="M10" s="33" t="s">
        <v>9</v>
      </c>
      <c r="N10" s="33" t="s">
        <v>10</v>
      </c>
      <c r="O10" s="33" t="s">
        <v>11</v>
      </c>
      <c r="P10" s="33" t="s">
        <v>12</v>
      </c>
      <c r="Q10" s="33" t="s">
        <v>13</v>
      </c>
      <c r="R10" s="33" t="s">
        <v>14</v>
      </c>
      <c r="S10" s="33" t="s">
        <v>15</v>
      </c>
      <c r="T10" s="33" t="s">
        <v>16</v>
      </c>
      <c r="U10" s="33" t="s">
        <v>17</v>
      </c>
      <c r="V10" s="33" t="s">
        <v>18</v>
      </c>
      <c r="W10" s="33" t="s">
        <v>19</v>
      </c>
    </row>
    <row r="11" spans="1:25" s="35" customFormat="1" ht="14.5" customHeight="1" x14ac:dyDescent="0.35">
      <c r="A11" s="35" t="s">
        <v>83</v>
      </c>
      <c r="B11" s="36"/>
    </row>
    <row r="12" spans="1:25" ht="43.5" x14ac:dyDescent="0.35">
      <c r="A12" s="3"/>
      <c r="C12" s="3"/>
      <c r="D12" s="13" t="s">
        <v>84</v>
      </c>
      <c r="E12" s="13" t="s">
        <v>85</v>
      </c>
      <c r="F12" s="13" t="s">
        <v>86</v>
      </c>
      <c r="G12" s="13" t="s">
        <v>87</v>
      </c>
      <c r="H12" s="13" t="s">
        <v>88</v>
      </c>
      <c r="I12" s="13" t="s">
        <v>89</v>
      </c>
      <c r="J12" s="13" t="s">
        <v>90</v>
      </c>
      <c r="K12" s="13" t="s">
        <v>91</v>
      </c>
      <c r="L12" s="151" t="s">
        <v>92</v>
      </c>
      <c r="M12" s="151"/>
      <c r="N12" s="151"/>
      <c r="O12" s="151"/>
      <c r="P12" s="151"/>
      <c r="Q12" s="151" t="s">
        <v>93</v>
      </c>
      <c r="R12" s="151"/>
      <c r="S12" s="151"/>
      <c r="T12" s="151"/>
      <c r="U12" s="151"/>
      <c r="V12" s="151"/>
      <c r="W12" s="86" t="s">
        <v>94</v>
      </c>
    </row>
    <row r="13" spans="1:25" ht="14.5" customHeight="1" x14ac:dyDescent="0.35">
      <c r="A13" s="2" t="s">
        <v>95</v>
      </c>
      <c r="B13" s="25" t="s">
        <v>58</v>
      </c>
      <c r="D13" s="2">
        <v>178.619</v>
      </c>
      <c r="E13" s="2">
        <v>188.7</v>
      </c>
      <c r="F13" s="2">
        <v>253.25924000000001</v>
      </c>
      <c r="G13" s="2">
        <v>356.959</v>
      </c>
    </row>
    <row r="14" spans="1:25" ht="14.5" customHeight="1" x14ac:dyDescent="0.35">
      <c r="A14" s="2" t="s">
        <v>96</v>
      </c>
      <c r="B14" s="25" t="s">
        <v>58</v>
      </c>
      <c r="H14" s="2">
        <v>201.286</v>
      </c>
      <c r="I14" s="2">
        <v>267.82</v>
      </c>
      <c r="J14" s="2">
        <v>273.971</v>
      </c>
      <c r="K14" s="2">
        <v>231.28299999999999</v>
      </c>
    </row>
    <row r="15" spans="1:25" ht="14.5" customHeight="1" x14ac:dyDescent="0.35">
      <c r="A15" s="2" t="s">
        <v>220</v>
      </c>
      <c r="B15" s="25" t="s">
        <v>97</v>
      </c>
      <c r="L15" s="6">
        <v>211941209.11249954</v>
      </c>
      <c r="M15" s="6">
        <v>229022361.88999966</v>
      </c>
      <c r="N15" s="6">
        <v>206113969.14000008</v>
      </c>
      <c r="O15" s="6">
        <v>199989437.22000003</v>
      </c>
      <c r="P15" s="6">
        <v>209153370.13</v>
      </c>
      <c r="Q15" s="6">
        <v>218485633.36000004</v>
      </c>
      <c r="R15" s="6">
        <v>271871299.07999998</v>
      </c>
      <c r="S15" s="6">
        <v>250278982.8900001</v>
      </c>
      <c r="T15" s="6">
        <v>273589318.54000014</v>
      </c>
      <c r="U15" s="6">
        <v>280139966.01999992</v>
      </c>
      <c r="V15" s="6">
        <v>232816469.21999982</v>
      </c>
      <c r="W15" s="30">
        <v>312638096.84463453</v>
      </c>
      <c r="Y15" s="31"/>
    </row>
    <row r="16" spans="1:25" ht="14.5" customHeight="1" x14ac:dyDescent="0.35">
      <c r="Q16" s="6"/>
      <c r="R16" s="6"/>
      <c r="S16" s="6"/>
      <c r="T16" s="6"/>
      <c r="U16" s="6"/>
      <c r="V16" s="6"/>
      <c r="W16" s="6"/>
    </row>
    <row r="17" spans="1:25" s="37" customFormat="1" ht="14.5" customHeight="1" x14ac:dyDescent="0.35">
      <c r="A17" s="37" t="s">
        <v>98</v>
      </c>
      <c r="B17" s="38"/>
      <c r="D17" s="39"/>
      <c r="E17" s="39"/>
      <c r="F17" s="39"/>
      <c r="G17" s="39"/>
      <c r="H17" s="40"/>
      <c r="I17" s="40"/>
      <c r="J17" s="40"/>
      <c r="K17" s="40"/>
      <c r="L17" s="21"/>
      <c r="M17" s="21"/>
      <c r="N17" s="21"/>
      <c r="O17" s="21"/>
      <c r="P17" s="21"/>
      <c r="Q17" s="21"/>
      <c r="R17" s="21"/>
      <c r="S17" s="21"/>
      <c r="T17" s="21"/>
      <c r="U17" s="21"/>
      <c r="V17" s="21"/>
      <c r="W17" s="21"/>
    </row>
    <row r="18" spans="1:25" ht="26.15" customHeight="1" x14ac:dyDescent="0.35">
      <c r="L18" s="150" t="s">
        <v>99</v>
      </c>
      <c r="M18" s="150"/>
      <c r="N18" s="150"/>
      <c r="O18" s="150"/>
      <c r="P18" s="150"/>
      <c r="Q18" s="150" t="s">
        <v>100</v>
      </c>
      <c r="R18" s="150"/>
      <c r="S18" s="150"/>
      <c r="T18" s="150"/>
      <c r="U18" s="150"/>
      <c r="V18" s="150"/>
      <c r="W18" s="24"/>
      <c r="Y18" s="149" t="s">
        <v>101</v>
      </c>
    </row>
    <row r="19" spans="1:25" ht="17.149999999999999" customHeight="1" x14ac:dyDescent="0.35">
      <c r="A19" s="2" t="s">
        <v>219</v>
      </c>
      <c r="B19" s="25" t="s">
        <v>97</v>
      </c>
      <c r="C19" s="15"/>
      <c r="L19" s="11">
        <v>403041862.38621575</v>
      </c>
      <c r="M19" s="11">
        <v>458129437.6074695</v>
      </c>
      <c r="N19" s="11">
        <v>428412028.89155084</v>
      </c>
      <c r="O19" s="11">
        <v>411333489.68000048</v>
      </c>
      <c r="P19" s="11">
        <v>400263276.64999908</v>
      </c>
      <c r="Q19" s="11">
        <v>464724731.58999944</v>
      </c>
      <c r="R19" s="11">
        <v>595686146.01000118</v>
      </c>
      <c r="S19" s="11">
        <v>590382012.13</v>
      </c>
      <c r="T19" s="11">
        <v>602664957.53999972</v>
      </c>
      <c r="U19" s="11">
        <v>604279649.8499999</v>
      </c>
      <c r="V19" s="11">
        <v>534279040.55000013</v>
      </c>
      <c r="W19" s="171">
        <v>751115149.10017192</v>
      </c>
      <c r="Y19" s="149"/>
    </row>
    <row r="20" spans="1:25" ht="17.149999999999999" customHeight="1" x14ac:dyDescent="0.35">
      <c r="A20" s="2" t="s">
        <v>102</v>
      </c>
      <c r="B20" s="25" t="s">
        <v>60</v>
      </c>
      <c r="L20" s="12">
        <f>L15/L19</f>
        <v>0.52585408338900141</v>
      </c>
      <c r="M20" s="12">
        <f>M15/M19</f>
        <v>0.49990754378510077</v>
      </c>
      <c r="N20" s="12">
        <f>N15/N19</f>
        <v>0.48111153571781762</v>
      </c>
      <c r="O20" s="12">
        <f>O15/O19</f>
        <v>0.48619779871457364</v>
      </c>
      <c r="P20" s="12">
        <f>P15/P19</f>
        <v>0.52253949420618295</v>
      </c>
      <c r="Q20" s="12">
        <f>Q15/Q19</f>
        <v>0.47013988821399261</v>
      </c>
      <c r="R20" s="12">
        <f>R15/R19</f>
        <v>0.4564002384494526</v>
      </c>
      <c r="S20" s="12">
        <f>S15/S19</f>
        <v>0.42392718231206811</v>
      </c>
      <c r="T20" s="12">
        <f>T15/T19</f>
        <v>0.45396586464352645</v>
      </c>
      <c r="U20" s="12">
        <f>U15/U19</f>
        <v>0.46359324873763158</v>
      </c>
      <c r="V20" s="12">
        <f>V15/V19</f>
        <v>0.43575819291045509</v>
      </c>
      <c r="W20" s="12">
        <f>W15/W19</f>
        <v>0.41623191493231326</v>
      </c>
      <c r="Y20" s="149"/>
    </row>
    <row r="21" spans="1:25" ht="17.149999999999999" customHeight="1" x14ac:dyDescent="0.35">
      <c r="L21" s="12"/>
      <c r="M21" s="12"/>
      <c r="N21" s="12"/>
      <c r="O21" s="12"/>
      <c r="P21" s="12"/>
      <c r="Q21" s="12"/>
      <c r="R21" s="12"/>
      <c r="S21" s="12"/>
      <c r="T21" s="12"/>
      <c r="U21" s="12"/>
      <c r="V21" s="12"/>
      <c r="W21" s="12"/>
      <c r="Y21" s="149"/>
    </row>
    <row r="22" spans="1:25" ht="17.149999999999999" customHeight="1" x14ac:dyDescent="0.35">
      <c r="A22" s="2" t="s">
        <v>221</v>
      </c>
      <c r="B22" s="25" t="s">
        <v>97</v>
      </c>
      <c r="L22" s="30">
        <v>37345672.4934</v>
      </c>
      <c r="M22" s="30">
        <v>3071626.930000002</v>
      </c>
      <c r="N22" s="30">
        <v>59030309.866599984</v>
      </c>
      <c r="O22" s="30">
        <v>63880495.389999993</v>
      </c>
      <c r="P22" s="30">
        <v>69682711.290000007</v>
      </c>
      <c r="Q22" s="30">
        <v>0</v>
      </c>
      <c r="R22" s="30">
        <v>31024387.270000029</v>
      </c>
      <c r="S22" s="30">
        <v>56279842.490000002</v>
      </c>
      <c r="T22" s="30">
        <v>57268151.530000016</v>
      </c>
      <c r="U22" s="30">
        <v>60317426.849999979</v>
      </c>
      <c r="V22" s="30">
        <v>77348454.089999989</v>
      </c>
      <c r="W22" s="30">
        <v>23303298.7712254</v>
      </c>
      <c r="Y22" s="149"/>
    </row>
    <row r="23" spans="1:25" ht="17.149999999999999" customHeight="1" x14ac:dyDescent="0.35">
      <c r="L23" s="30"/>
      <c r="M23" s="30"/>
      <c r="N23" s="30"/>
      <c r="O23" s="30"/>
      <c r="P23" s="30"/>
      <c r="Q23" s="30"/>
      <c r="R23" s="30"/>
      <c r="S23" s="30"/>
      <c r="T23" s="30"/>
      <c r="U23" s="30"/>
      <c r="V23" s="30"/>
      <c r="W23" s="30"/>
      <c r="Y23" s="149"/>
    </row>
    <row r="24" spans="1:25" ht="17.149999999999999" customHeight="1" x14ac:dyDescent="0.35">
      <c r="A24" s="2" t="s">
        <v>103</v>
      </c>
      <c r="B24" s="25" t="s">
        <v>97</v>
      </c>
      <c r="L24" s="30">
        <f>L22*L20</f>
        <v>19638374.377562702</v>
      </c>
      <c r="M24" s="30">
        <f>M22*M20</f>
        <v>1535529.4740004707</v>
      </c>
      <c r="N24" s="30">
        <f>N22*N20</f>
        <v>28400163.033818562</v>
      </c>
      <c r="O24" s="30">
        <f>O22*O20</f>
        <v>31058556.239414465</v>
      </c>
      <c r="P24" s="30">
        <f>P22*P20</f>
        <v>36411968.712392077</v>
      </c>
      <c r="Q24" s="30">
        <f>Q22*Q20</f>
        <v>0</v>
      </c>
      <c r="R24" s="30">
        <f>R22*R20</f>
        <v>14159537.747776175</v>
      </c>
      <c r="S24" s="30">
        <f>S22*S20</f>
        <v>23858555.047752708</v>
      </c>
      <c r="T24" s="30">
        <f>T22*T20</f>
        <v>25997785.925852951</v>
      </c>
      <c r="U24" s="30">
        <f>U22*U20</f>
        <v>27962751.868885938</v>
      </c>
      <c r="V24" s="30">
        <f>V22*V20</f>
        <v>33705222.578675695</v>
      </c>
      <c r="W24" s="30">
        <v>9699576.6717869714</v>
      </c>
      <c r="Y24" s="149"/>
    </row>
    <row r="25" spans="1:25" ht="12.65" customHeight="1" x14ac:dyDescent="0.35">
      <c r="Y25" s="41"/>
    </row>
    <row r="26" spans="1:25" ht="14.5" customHeight="1" x14ac:dyDescent="0.35">
      <c r="A26" s="32" t="s">
        <v>104</v>
      </c>
      <c r="B26" s="25" t="s">
        <v>58</v>
      </c>
      <c r="C26" s="32"/>
      <c r="D26" s="4">
        <f>SUM(D13:D14)</f>
        <v>178.619</v>
      </c>
      <c r="E26" s="4">
        <f>SUM(E13:E14)</f>
        <v>188.7</v>
      </c>
      <c r="F26" s="4">
        <f>SUM(F13:F14)</f>
        <v>253.25924000000001</v>
      </c>
      <c r="G26" s="4">
        <f>SUM(G13:G14)</f>
        <v>356.959</v>
      </c>
      <c r="H26" s="4">
        <f>SUM(H13:H14)</f>
        <v>201.286</v>
      </c>
      <c r="I26" s="4">
        <f>SUM(I13:I14)</f>
        <v>267.82</v>
      </c>
      <c r="J26" s="4">
        <f>SUM(J13:J14)</f>
        <v>273.971</v>
      </c>
      <c r="K26" s="4">
        <f>SUM(K13:K14)</f>
        <v>231.28299999999999</v>
      </c>
      <c r="L26" s="4">
        <f>(L15+L24)/1000000</f>
        <v>231.57958349006225</v>
      </c>
      <c r="M26" s="4">
        <f>(M15+M24)/1000000</f>
        <v>230.55789136400014</v>
      </c>
      <c r="N26" s="4">
        <f>(N15+N24)/1000000</f>
        <v>234.51413217381864</v>
      </c>
      <c r="O26" s="4">
        <f>(O15+O24)/1000000</f>
        <v>231.04799345941447</v>
      </c>
      <c r="P26" s="4">
        <f>(P15+P24)/1000000</f>
        <v>245.56533884239209</v>
      </c>
      <c r="Q26" s="4">
        <f>(Q15+Q24)/1000000</f>
        <v>218.48563336000004</v>
      </c>
      <c r="R26" s="4">
        <f>(R15+R24)/1000000</f>
        <v>286.03083682777611</v>
      </c>
      <c r="S26" s="4">
        <f>(S15+S24)/1000000</f>
        <v>274.13753793775282</v>
      </c>
      <c r="T26" s="4">
        <f>(T15+T24)/1000000</f>
        <v>299.58710446585309</v>
      </c>
      <c r="U26" s="4">
        <f>(U15+U24)/1000000</f>
        <v>308.10271788888588</v>
      </c>
      <c r="V26" s="4">
        <f>(V15+V24)/1000000</f>
        <v>266.52169179867553</v>
      </c>
      <c r="W26" s="4">
        <f>(W15+W24)/1000000</f>
        <v>322.33767351642149</v>
      </c>
      <c r="Y26" s="41" t="s">
        <v>105</v>
      </c>
    </row>
    <row r="27" spans="1:25" ht="14.5" customHeight="1" x14ac:dyDescent="0.35">
      <c r="A27" s="32"/>
      <c r="C27" s="32"/>
      <c r="D27" s="4"/>
      <c r="E27" s="4"/>
      <c r="F27" s="4"/>
      <c r="G27" s="4"/>
      <c r="H27" s="4"/>
      <c r="I27" s="4"/>
      <c r="J27" s="4"/>
      <c r="K27" s="4"/>
      <c r="L27" s="4"/>
      <c r="M27" s="4"/>
      <c r="N27" s="4"/>
      <c r="O27" s="4"/>
      <c r="P27" s="4"/>
      <c r="Q27" s="4"/>
      <c r="R27" s="4"/>
      <c r="S27" s="4"/>
      <c r="T27" s="4"/>
      <c r="U27" s="4"/>
      <c r="V27" s="4"/>
      <c r="W27" s="4"/>
    </row>
    <row r="28" spans="1:25" ht="14.5" customHeight="1" x14ac:dyDescent="0.35">
      <c r="A28" s="2" t="s">
        <v>106</v>
      </c>
      <c r="B28" s="25" t="s">
        <v>58</v>
      </c>
      <c r="D28" s="12">
        <f>39.355+6.696</f>
        <v>46.050999999999995</v>
      </c>
      <c r="E28" s="12">
        <v>25.43</v>
      </c>
      <c r="F28" s="12">
        <v>26.88</v>
      </c>
      <c r="G28" s="12">
        <v>19.66298129388062</v>
      </c>
      <c r="H28" s="12">
        <f>10.262+9.932</f>
        <v>20.194000000000003</v>
      </c>
      <c r="I28" s="12">
        <v>24.344999999999999</v>
      </c>
      <c r="J28" s="12">
        <v>19.532</v>
      </c>
      <c r="K28" s="12">
        <v>20.57</v>
      </c>
      <c r="L28" s="12">
        <v>21.634</v>
      </c>
      <c r="M28" s="12">
        <v>17.914000000000001</v>
      </c>
      <c r="N28" s="12">
        <v>18.689</v>
      </c>
      <c r="O28" s="12">
        <v>18.547000000000001</v>
      </c>
      <c r="P28" s="12">
        <v>17.100000000000001</v>
      </c>
      <c r="Q28" s="12">
        <v>16.756</v>
      </c>
      <c r="R28" s="12">
        <v>18.966000000000001</v>
      </c>
      <c r="S28" s="12">
        <v>20.847000000000001</v>
      </c>
      <c r="T28" s="12">
        <v>19.027000000000001</v>
      </c>
      <c r="U28" s="2">
        <v>27.629000000000001</v>
      </c>
      <c r="V28" s="12">
        <v>22.134</v>
      </c>
      <c r="W28" s="143">
        <v>0</v>
      </c>
      <c r="Y28" s="144"/>
    </row>
    <row r="29" spans="1:25" ht="14.5" customHeight="1" x14ac:dyDescent="0.35">
      <c r="D29" s="12"/>
      <c r="E29" s="12"/>
      <c r="F29" s="12"/>
      <c r="G29" s="12"/>
      <c r="H29" s="12"/>
      <c r="I29" s="12"/>
      <c r="J29" s="12"/>
      <c r="K29" s="12"/>
      <c r="L29" s="12"/>
      <c r="M29" s="12"/>
      <c r="N29" s="12"/>
      <c r="O29" s="12"/>
      <c r="P29" s="12"/>
      <c r="Q29" s="12"/>
      <c r="R29" s="12"/>
      <c r="S29" s="12"/>
      <c r="T29" s="12"/>
      <c r="V29" s="12"/>
      <c r="W29" s="143"/>
      <c r="Y29" s="144"/>
    </row>
    <row r="30" spans="1:25" ht="14.5" customHeight="1" x14ac:dyDescent="0.35">
      <c r="A30" s="2" t="s">
        <v>222</v>
      </c>
      <c r="B30" s="25" t="s">
        <v>59</v>
      </c>
      <c r="D30" s="12">
        <f>D28*D5</f>
        <v>79.342162376414961</v>
      </c>
      <c r="E30" s="12">
        <f>E28*E5</f>
        <v>42.623301810847288</v>
      </c>
      <c r="F30" s="12">
        <f>F28*F5</f>
        <v>43.69473835665157</v>
      </c>
      <c r="G30" s="12">
        <f>G28*G5</f>
        <v>31.142426769307722</v>
      </c>
      <c r="H30" s="12">
        <f>H28*H5</f>
        <v>30.832544611342652</v>
      </c>
      <c r="I30" s="12">
        <f>I28*I5</f>
        <v>35.695784094832796</v>
      </c>
      <c r="J30" s="12">
        <f>J28*J5</f>
        <v>27.813153899187501</v>
      </c>
      <c r="K30" s="12">
        <f>K28*K5</f>
        <v>29.157752204643359</v>
      </c>
      <c r="L30" s="12">
        <f>L28*L5</f>
        <v>29.215993447996269</v>
      </c>
      <c r="M30" s="12">
        <f>M28*M5</f>
        <v>23.084617533336246</v>
      </c>
      <c r="N30" s="12">
        <f>N28*N5</f>
        <v>23.361491600327277</v>
      </c>
      <c r="O30" s="12">
        <f>O28*O5</f>
        <v>22.533935496539272</v>
      </c>
      <c r="P30" s="12">
        <f>P28*P5</f>
        <v>20.376554074798278</v>
      </c>
      <c r="Q30" s="12">
        <f>Q28*Q5</f>
        <v>19.753710167499293</v>
      </c>
      <c r="R30" s="12">
        <f>R28*R5</f>
        <v>21.890094225157366</v>
      </c>
      <c r="S30" s="12">
        <f>S28*S5</f>
        <v>23.193151398078019</v>
      </c>
      <c r="T30" s="12">
        <f>T28*T5</f>
        <v>20.540691992500463</v>
      </c>
      <c r="U30" s="12">
        <f>U28*U5</f>
        <v>29.074442273077853</v>
      </c>
      <c r="V30" s="12">
        <f>V28*V5</f>
        <v>23.012857470736744</v>
      </c>
      <c r="W30" s="12">
        <f>W28*W5</f>
        <v>0</v>
      </c>
    </row>
    <row r="31" spans="1:25" ht="14.5" customHeight="1" x14ac:dyDescent="0.35">
      <c r="Y31" s="144"/>
    </row>
    <row r="32" spans="1:25" s="60" customFormat="1" ht="14.5" customHeight="1" x14ac:dyDescent="0.35">
      <c r="A32" s="1" t="s">
        <v>107</v>
      </c>
      <c r="B32" s="55"/>
      <c r="C32" s="8"/>
      <c r="D32" s="8"/>
      <c r="E32" s="8"/>
      <c r="F32" s="8"/>
      <c r="G32" s="8"/>
      <c r="H32" s="8"/>
      <c r="I32" s="8"/>
      <c r="J32" s="8"/>
      <c r="K32" s="8"/>
      <c r="L32" s="56"/>
      <c r="M32" s="56"/>
      <c r="N32" s="56"/>
      <c r="O32" s="56"/>
      <c r="P32" s="56"/>
      <c r="Q32" s="56"/>
      <c r="R32" s="56"/>
      <c r="S32" s="56"/>
      <c r="T32" s="56"/>
      <c r="U32" s="56"/>
      <c r="V32" s="8"/>
      <c r="W32" s="8"/>
      <c r="X32" s="8"/>
      <c r="Y32" s="8"/>
    </row>
    <row r="33" spans="1:27" ht="14.5" customHeight="1" x14ac:dyDescent="0.35">
      <c r="L33" s="12"/>
      <c r="M33" s="12"/>
      <c r="N33" s="12"/>
      <c r="O33" s="12"/>
      <c r="P33" s="12"/>
      <c r="Q33" s="12"/>
      <c r="R33" s="12"/>
      <c r="S33" s="12"/>
      <c r="T33" s="12"/>
      <c r="U33" s="12"/>
      <c r="Y33" s="149" t="s">
        <v>108</v>
      </c>
      <c r="AA33" s="3" t="s">
        <v>109</v>
      </c>
    </row>
    <row r="34" spans="1:27" ht="14.5" customHeight="1" x14ac:dyDescent="0.35">
      <c r="A34" s="3" t="s">
        <v>109</v>
      </c>
      <c r="C34" s="152" t="s">
        <v>110</v>
      </c>
      <c r="D34" s="152"/>
      <c r="E34" s="23" t="s">
        <v>111</v>
      </c>
      <c r="L34" s="12"/>
      <c r="M34" s="12"/>
      <c r="N34" s="12"/>
      <c r="O34" s="12"/>
      <c r="P34" s="12"/>
      <c r="Q34" s="12"/>
      <c r="R34" s="12"/>
      <c r="S34" s="12"/>
      <c r="T34" s="12"/>
      <c r="U34" s="12"/>
      <c r="V34" s="12"/>
      <c r="W34" s="12"/>
      <c r="Y34" s="149"/>
    </row>
    <row r="35" spans="1:27" ht="14.5" customHeight="1" x14ac:dyDescent="0.35">
      <c r="A35" s="32" t="s">
        <v>112</v>
      </c>
      <c r="B35" s="23"/>
      <c r="C35" s="25" t="s">
        <v>113</v>
      </c>
      <c r="D35" s="25" t="s">
        <v>114</v>
      </c>
      <c r="L35" s="12"/>
      <c r="M35" s="12"/>
      <c r="N35" s="12"/>
      <c r="O35" s="12"/>
      <c r="P35" s="12"/>
      <c r="Q35" s="12"/>
      <c r="R35" s="12"/>
      <c r="S35" s="12"/>
      <c r="T35" s="12"/>
      <c r="U35" s="12"/>
      <c r="Y35" s="149"/>
    </row>
    <row r="36" spans="1:27" ht="14.5" customHeight="1" x14ac:dyDescent="0.35">
      <c r="A36" s="2" t="s">
        <v>115</v>
      </c>
      <c r="B36" s="150" t="s">
        <v>116</v>
      </c>
      <c r="C36" s="2">
        <v>6</v>
      </c>
      <c r="D36" s="2">
        <v>16</v>
      </c>
      <c r="L36" s="12"/>
      <c r="M36" s="12"/>
      <c r="N36" s="12"/>
      <c r="O36" s="12"/>
      <c r="P36" s="12"/>
      <c r="Q36" s="12"/>
      <c r="R36" s="12"/>
      <c r="S36" s="12"/>
      <c r="T36" s="12"/>
      <c r="U36" s="12"/>
      <c r="Y36" s="149"/>
    </row>
    <row r="37" spans="1:27" ht="14.5" customHeight="1" x14ac:dyDescent="0.35">
      <c r="A37" s="2" t="s">
        <v>117</v>
      </c>
      <c r="B37" s="150"/>
      <c r="C37" s="2">
        <v>31</v>
      </c>
      <c r="D37" s="2">
        <v>77</v>
      </c>
      <c r="L37" s="12"/>
      <c r="M37" s="12"/>
      <c r="N37" s="12"/>
      <c r="O37" s="12"/>
      <c r="P37" s="12"/>
      <c r="Q37" s="12"/>
      <c r="R37" s="12"/>
      <c r="S37" s="12"/>
      <c r="T37" s="12"/>
      <c r="U37" s="12"/>
      <c r="Y37" s="149"/>
    </row>
    <row r="38" spans="1:27" ht="14.5" customHeight="1" x14ac:dyDescent="0.35">
      <c r="A38" s="2" t="s">
        <v>118</v>
      </c>
      <c r="B38" s="24" t="s">
        <v>119</v>
      </c>
      <c r="C38" s="9">
        <f>SUM(C36:C37)</f>
        <v>37</v>
      </c>
      <c r="D38" s="9">
        <f>SUM(D36:D37)</f>
        <v>93</v>
      </c>
      <c r="E38" s="9">
        <f>AVERAGE(C38:D38)</f>
        <v>65</v>
      </c>
      <c r="Y38" s="149"/>
    </row>
    <row r="39" spans="1:27" ht="14.5" customHeight="1" x14ac:dyDescent="0.35">
      <c r="Y39" s="149"/>
      <c r="AA39" s="32"/>
    </row>
    <row r="40" spans="1:27" ht="14.5" customHeight="1" x14ac:dyDescent="0.35">
      <c r="A40" s="3"/>
      <c r="D40" s="33" t="s">
        <v>0</v>
      </c>
      <c r="E40" s="33" t="s">
        <v>1</v>
      </c>
      <c r="F40" s="33" t="s">
        <v>2</v>
      </c>
      <c r="G40" s="33" t="s">
        <v>3</v>
      </c>
      <c r="H40" s="33" t="s">
        <v>4</v>
      </c>
      <c r="I40" s="33" t="s">
        <v>5</v>
      </c>
      <c r="J40" s="33" t="s">
        <v>6</v>
      </c>
      <c r="K40" s="33" t="s">
        <v>7</v>
      </c>
      <c r="L40" s="33" t="s">
        <v>8</v>
      </c>
      <c r="M40" s="33" t="s">
        <v>9</v>
      </c>
      <c r="N40" s="33" t="s">
        <v>10</v>
      </c>
      <c r="O40" s="33" t="s">
        <v>11</v>
      </c>
      <c r="P40" s="33" t="s">
        <v>12</v>
      </c>
      <c r="Q40" s="33" t="s">
        <v>13</v>
      </c>
      <c r="R40" s="33" t="s">
        <v>14</v>
      </c>
      <c r="S40" s="33" t="s">
        <v>15</v>
      </c>
      <c r="T40" s="33" t="s">
        <v>16</v>
      </c>
      <c r="U40" s="33" t="s">
        <v>17</v>
      </c>
      <c r="V40" s="33" t="s">
        <v>18</v>
      </c>
      <c r="W40" s="33" t="s">
        <v>19</v>
      </c>
      <c r="Y40" s="149"/>
    </row>
    <row r="41" spans="1:27" ht="14.5" customHeight="1" x14ac:dyDescent="0.35">
      <c r="A41" s="3" t="s">
        <v>120</v>
      </c>
      <c r="B41" s="25" t="s">
        <v>59</v>
      </c>
      <c r="D41" s="6">
        <f>$E$38*$S$5</f>
        <v>72.315193595005084</v>
      </c>
      <c r="E41" s="6">
        <f>$E$38*$S$5</f>
        <v>72.315193595005084</v>
      </c>
      <c r="F41" s="6">
        <f>$E$38*$S$5</f>
        <v>72.315193595005084</v>
      </c>
      <c r="G41" s="6">
        <f>$E$38*$S$5</f>
        <v>72.315193595005084</v>
      </c>
      <c r="H41" s="6">
        <f>$E$38*$S$5</f>
        <v>72.315193595005084</v>
      </c>
      <c r="I41" s="6">
        <f>$E$38*$S$5</f>
        <v>72.315193595005084</v>
      </c>
      <c r="J41" s="6">
        <f>$E$38*$S$5</f>
        <v>72.315193595005084</v>
      </c>
      <c r="K41" s="6">
        <f>$E$38*$S$5</f>
        <v>72.315193595005084</v>
      </c>
      <c r="L41" s="6">
        <f>$E$38*$S$5</f>
        <v>72.315193595005084</v>
      </c>
      <c r="M41" s="6">
        <f>$E$38*$S$5</f>
        <v>72.315193595005084</v>
      </c>
      <c r="N41" s="6">
        <f>$E$38*$S$5</f>
        <v>72.315193595005084</v>
      </c>
      <c r="O41" s="6">
        <f>$E$38*$S$5</f>
        <v>72.315193595005084</v>
      </c>
      <c r="P41" s="6">
        <f>$E$38*$S$5</f>
        <v>72.315193595005084</v>
      </c>
      <c r="Q41" s="6">
        <f>$E$38*$S$5</f>
        <v>72.315193595005084</v>
      </c>
      <c r="R41" s="6">
        <f>$E$38*$S$5</f>
        <v>72.315193595005084</v>
      </c>
      <c r="S41" s="6">
        <f>$E$38*$S$5</f>
        <v>72.315193595005084</v>
      </c>
      <c r="T41" s="6">
        <f>$E$38*$S$5</f>
        <v>72.315193595005084</v>
      </c>
      <c r="U41" s="6">
        <f>$E$38*$S$5</f>
        <v>72.315193595005084</v>
      </c>
      <c r="V41" s="6">
        <f>$E$38*$S$5</f>
        <v>72.315193595005084</v>
      </c>
      <c r="W41" s="6">
        <f>$E$38*$S$5</f>
        <v>72.315193595005084</v>
      </c>
      <c r="Y41" s="149"/>
    </row>
    <row r="42" spans="1:27" ht="14.5" customHeight="1" x14ac:dyDescent="0.35">
      <c r="Y42" s="149"/>
    </row>
    <row r="43" spans="1:27" s="60" customFormat="1" ht="14.5" customHeight="1" x14ac:dyDescent="0.35">
      <c r="A43" s="1" t="s">
        <v>121</v>
      </c>
      <c r="B43" s="7"/>
      <c r="C43" s="1"/>
      <c r="D43" s="1"/>
      <c r="E43" s="8"/>
      <c r="F43" s="8"/>
      <c r="G43" s="8"/>
      <c r="H43" s="8"/>
      <c r="I43" s="8"/>
      <c r="J43" s="8"/>
      <c r="K43" s="8"/>
      <c r="L43" s="8"/>
      <c r="M43" s="8"/>
      <c r="N43" s="8"/>
      <c r="O43" s="8"/>
      <c r="P43" s="8"/>
      <c r="Q43" s="8"/>
      <c r="R43" s="8"/>
      <c r="S43" s="8"/>
      <c r="T43" s="8"/>
      <c r="U43" s="8"/>
      <c r="V43" s="8"/>
      <c r="W43" s="8"/>
      <c r="X43" s="8"/>
      <c r="Y43" s="8"/>
    </row>
    <row r="44" spans="1:27" ht="14.5" customHeight="1" x14ac:dyDescent="0.35">
      <c r="A44" s="14"/>
      <c r="B44" s="23"/>
      <c r="C44" s="33"/>
      <c r="D44" s="33" t="s">
        <v>0</v>
      </c>
      <c r="E44" s="33" t="s">
        <v>1</v>
      </c>
      <c r="F44" s="33" t="s">
        <v>2</v>
      </c>
      <c r="G44" s="33" t="s">
        <v>3</v>
      </c>
      <c r="H44" s="33" t="s">
        <v>4</v>
      </c>
      <c r="I44" s="33" t="s">
        <v>5</v>
      </c>
      <c r="J44" s="33" t="s">
        <v>6</v>
      </c>
      <c r="K44" s="33" t="s">
        <v>7</v>
      </c>
      <c r="L44" s="33" t="s">
        <v>8</v>
      </c>
      <c r="M44" s="33" t="s">
        <v>9</v>
      </c>
      <c r="N44" s="33" t="s">
        <v>10</v>
      </c>
      <c r="O44" s="33" t="s">
        <v>11</v>
      </c>
      <c r="P44" s="33" t="s">
        <v>12</v>
      </c>
      <c r="Q44" s="33" t="s">
        <v>13</v>
      </c>
      <c r="R44" s="33" t="s">
        <v>14</v>
      </c>
      <c r="S44" s="33" t="s">
        <v>15</v>
      </c>
      <c r="T44" s="33" t="s">
        <v>16</v>
      </c>
      <c r="U44" s="33" t="s">
        <v>17</v>
      </c>
      <c r="V44" s="33" t="s">
        <v>18</v>
      </c>
      <c r="W44" s="33" t="s">
        <v>19</v>
      </c>
    </row>
    <row r="45" spans="1:27" ht="14.5" customHeight="1" x14ac:dyDescent="0.35">
      <c r="A45" s="3" t="s">
        <v>120</v>
      </c>
      <c r="B45" s="25" t="s">
        <v>59</v>
      </c>
      <c r="C45" s="33"/>
      <c r="D45" s="16">
        <f>D41</f>
        <v>72.315193595005084</v>
      </c>
      <c r="E45" s="16">
        <f>E41</f>
        <v>72.315193595005084</v>
      </c>
      <c r="F45" s="16">
        <f>F41</f>
        <v>72.315193595005084</v>
      </c>
      <c r="G45" s="16">
        <f>G41</f>
        <v>72.315193595005084</v>
      </c>
      <c r="H45" s="16">
        <f>H41</f>
        <v>72.315193595005084</v>
      </c>
      <c r="I45" s="16">
        <f>I41</f>
        <v>72.315193595005084</v>
      </c>
      <c r="J45" s="16">
        <f>J41</f>
        <v>72.315193595005084</v>
      </c>
      <c r="K45" s="16">
        <f>K41</f>
        <v>72.315193595005084</v>
      </c>
      <c r="L45" s="16">
        <f>L41</f>
        <v>72.315193595005084</v>
      </c>
      <c r="M45" s="16">
        <f>M41</f>
        <v>72.315193595005084</v>
      </c>
      <c r="N45" s="16">
        <f>N41</f>
        <v>72.315193595005084</v>
      </c>
      <c r="O45" s="16">
        <f>O41</f>
        <v>72.315193595005084</v>
      </c>
      <c r="P45" s="16">
        <f>P41</f>
        <v>72.315193595005084</v>
      </c>
      <c r="Q45" s="16">
        <f>Q41</f>
        <v>72.315193595005084</v>
      </c>
      <c r="R45" s="16">
        <f>R41</f>
        <v>72.315193595005084</v>
      </c>
      <c r="S45" s="16">
        <f>S41</f>
        <v>72.315193595005084</v>
      </c>
      <c r="T45" s="16">
        <f>T41</f>
        <v>72.315193595005084</v>
      </c>
      <c r="U45" s="16">
        <f>U41</f>
        <v>72.315193595005084</v>
      </c>
      <c r="V45" s="16">
        <f>V41</f>
        <v>72.315193595005084</v>
      </c>
      <c r="W45" s="16">
        <f>W41</f>
        <v>72.315193595005084</v>
      </c>
    </row>
    <row r="46" spans="1:27" ht="14.5" customHeight="1" x14ac:dyDescent="0.35">
      <c r="A46" s="2" t="s">
        <v>122</v>
      </c>
      <c r="B46" s="136" t="s">
        <v>59</v>
      </c>
      <c r="C46" s="33"/>
      <c r="D46" s="16">
        <f>D26*D$5</f>
        <v>307.74614452482825</v>
      </c>
      <c r="E46" s="16">
        <f>E26*E$5</f>
        <v>316.28065480561867</v>
      </c>
      <c r="F46" s="16">
        <f>F26*F$5</f>
        <v>411.68512753736701</v>
      </c>
      <c r="G46" s="16">
        <f>G26*G$5</f>
        <v>565.35524043879036</v>
      </c>
      <c r="H46" s="16">
        <f>H26*H$5</f>
        <v>307.32690772698407</v>
      </c>
      <c r="I46" s="16">
        <f>I26*I$5</f>
        <v>392.69028121906427</v>
      </c>
      <c r="J46" s="16">
        <f>J26*J$5</f>
        <v>390.1288955004249</v>
      </c>
      <c r="K46" s="16">
        <f>K26*K$5</f>
        <v>327.84114745486283</v>
      </c>
      <c r="L46" s="16">
        <f>L26*L$5</f>
        <v>312.74048229339758</v>
      </c>
      <c r="M46" s="16">
        <f>M26*M$5</f>
        <v>297.10509888525348</v>
      </c>
      <c r="N46" s="16">
        <f>N26*N$5</f>
        <v>293.14569687713117</v>
      </c>
      <c r="O46" s="16">
        <f>O26*O$5</f>
        <v>280.71497175927499</v>
      </c>
      <c r="P46" s="16">
        <f>P26*P$5</f>
        <v>292.61844478468794</v>
      </c>
      <c r="Q46" s="16">
        <f>Q26*Q$5</f>
        <v>257.57351856982308</v>
      </c>
      <c r="R46" s="16">
        <f>R26*R$5</f>
        <v>330.12980963095174</v>
      </c>
      <c r="S46" s="16">
        <f>S26*S$5</f>
        <v>304.98937119425614</v>
      </c>
      <c r="T46" s="16">
        <f>T26*T$5</f>
        <v>323.42074093436418</v>
      </c>
      <c r="U46" s="16">
        <f>U26*U$5</f>
        <v>324.2214588091789</v>
      </c>
      <c r="V46" s="16">
        <f>V26*V$5</f>
        <v>277.10426069497362</v>
      </c>
      <c r="W46" s="16">
        <f>W26*W$5</f>
        <v>322.33767351642149</v>
      </c>
    </row>
    <row r="47" spans="1:27" ht="14.5" customHeight="1" x14ac:dyDescent="0.35">
      <c r="A47" s="9" t="s">
        <v>123</v>
      </c>
      <c r="B47" s="136" t="s">
        <v>59</v>
      </c>
      <c r="C47" s="9"/>
      <c r="D47" s="17">
        <f>D45+D46</f>
        <v>380.06133811983335</v>
      </c>
      <c r="E47" s="17">
        <f t="shared" ref="E47:W47" si="1">E45+E46</f>
        <v>388.59584840062377</v>
      </c>
      <c r="F47" s="17">
        <f t="shared" si="1"/>
        <v>484.00032113237211</v>
      </c>
      <c r="G47" s="17">
        <f t="shared" si="1"/>
        <v>637.67043403379546</v>
      </c>
      <c r="H47" s="17">
        <f t="shared" si="1"/>
        <v>379.64210132198917</v>
      </c>
      <c r="I47" s="17">
        <f t="shared" si="1"/>
        <v>465.00547481406937</v>
      </c>
      <c r="J47" s="17">
        <f t="shared" si="1"/>
        <v>462.44408909543</v>
      </c>
      <c r="K47" s="17">
        <f t="shared" si="1"/>
        <v>400.15634104986793</v>
      </c>
      <c r="L47" s="17">
        <f t="shared" si="1"/>
        <v>385.05567588840267</v>
      </c>
      <c r="M47" s="17">
        <f t="shared" si="1"/>
        <v>369.42029248025858</v>
      </c>
      <c r="N47" s="17">
        <f t="shared" si="1"/>
        <v>365.46089047213627</v>
      </c>
      <c r="O47" s="17">
        <f t="shared" si="1"/>
        <v>353.03016535428009</v>
      </c>
      <c r="P47" s="17">
        <f t="shared" si="1"/>
        <v>364.93363837969304</v>
      </c>
      <c r="Q47" s="17">
        <f t="shared" si="1"/>
        <v>329.88871216482818</v>
      </c>
      <c r="R47" s="17">
        <f t="shared" si="1"/>
        <v>402.44500322595684</v>
      </c>
      <c r="S47" s="17">
        <f t="shared" si="1"/>
        <v>377.30456478926124</v>
      </c>
      <c r="T47" s="17">
        <f t="shared" si="1"/>
        <v>395.73593452936927</v>
      </c>
      <c r="U47" s="17">
        <f t="shared" si="1"/>
        <v>396.536652404184</v>
      </c>
      <c r="V47" s="17">
        <f t="shared" si="1"/>
        <v>349.41945428997872</v>
      </c>
      <c r="W47" s="17">
        <f t="shared" si="1"/>
        <v>394.65286711142659</v>
      </c>
    </row>
    <row r="48" spans="1:27" ht="14.5" customHeight="1" x14ac:dyDescent="0.35">
      <c r="D48" s="6"/>
      <c r="E48" s="6"/>
      <c r="F48" s="6"/>
      <c r="G48" s="6"/>
      <c r="H48" s="6"/>
      <c r="I48" s="6"/>
      <c r="J48" s="6"/>
      <c r="K48" s="6"/>
      <c r="L48" s="6"/>
      <c r="M48" s="6"/>
      <c r="N48" s="6"/>
      <c r="O48" s="6"/>
      <c r="P48" s="6"/>
      <c r="Q48" s="6"/>
      <c r="R48" s="6"/>
      <c r="S48" s="6"/>
      <c r="T48" s="6"/>
      <c r="U48" s="6"/>
      <c r="V48" s="6"/>
      <c r="W48" s="6"/>
    </row>
    <row r="49" spans="1:25" ht="14.5" customHeight="1" x14ac:dyDescent="0.35">
      <c r="D49" s="10" t="s">
        <v>124</v>
      </c>
      <c r="E49" s="10" t="s">
        <v>125</v>
      </c>
      <c r="F49" s="10" t="s">
        <v>126</v>
      </c>
      <c r="G49" s="10" t="s">
        <v>127</v>
      </c>
      <c r="H49" s="10" t="s">
        <v>128</v>
      </c>
      <c r="I49" s="10" t="s">
        <v>129</v>
      </c>
      <c r="J49" s="10" t="s">
        <v>130</v>
      </c>
      <c r="K49" s="10" t="s">
        <v>131</v>
      </c>
      <c r="L49" s="10" t="s">
        <v>132</v>
      </c>
      <c r="M49" s="10" t="s">
        <v>133</v>
      </c>
      <c r="N49" s="10" t="s">
        <v>134</v>
      </c>
      <c r="O49" s="10" t="s">
        <v>135</v>
      </c>
      <c r="P49" s="10" t="s">
        <v>136</v>
      </c>
      <c r="Q49" s="10" t="s">
        <v>137</v>
      </c>
      <c r="R49" s="10" t="s">
        <v>138</v>
      </c>
      <c r="S49" s="10" t="s">
        <v>139</v>
      </c>
      <c r="T49" s="10" t="s">
        <v>140</v>
      </c>
      <c r="U49" s="10" t="s">
        <v>141</v>
      </c>
      <c r="V49" s="10" t="s">
        <v>142</v>
      </c>
      <c r="W49" s="10" t="s">
        <v>143</v>
      </c>
      <c r="Y49" s="61"/>
    </row>
    <row r="50" spans="1:25" ht="14.5" customHeight="1" x14ac:dyDescent="0.35">
      <c r="A50" s="2" t="s">
        <v>68</v>
      </c>
      <c r="B50" s="42" t="s">
        <v>144</v>
      </c>
      <c r="D50" s="6">
        <f>'WW Population'!C17</f>
        <v>4731.3370000000004</v>
      </c>
      <c r="E50" s="6">
        <f>'WW Population'!D17</f>
        <v>4934.08</v>
      </c>
      <c r="F50" s="6">
        <f>'WW Population'!E17</f>
        <v>4912.6769999999997</v>
      </c>
      <c r="G50" s="6">
        <f>'WW Population'!F17</f>
        <v>4944.223</v>
      </c>
      <c r="H50" s="6">
        <f>'WW Population'!G17</f>
        <v>4954.7330000000002</v>
      </c>
      <c r="I50" s="6">
        <f>'WW Population'!H17</f>
        <v>4978.5539249538606</v>
      </c>
      <c r="J50" s="6">
        <f>'WW Population'!I17</f>
        <v>5001.6564694402323</v>
      </c>
      <c r="K50" s="6">
        <f>'WW Population'!J17</f>
        <v>5035.0600000000004</v>
      </c>
      <c r="L50" s="6">
        <f>'WW Population'!K17</f>
        <v>5056.5073102093493</v>
      </c>
      <c r="M50" s="6">
        <f>'WW Population'!L17</f>
        <v>4879.6263111575208</v>
      </c>
      <c r="N50" s="6">
        <f>'WW Population'!M17</f>
        <v>4897.6737637110255</v>
      </c>
      <c r="O50" s="6">
        <f>'WW Population'!N17</f>
        <v>4914.5275118806303</v>
      </c>
      <c r="P50" s="6">
        <f>'WW Population'!O17</f>
        <v>4985.6927291792645</v>
      </c>
      <c r="Q50" s="6">
        <f>'WW Population'!P17</f>
        <v>5004.0447298609797</v>
      </c>
      <c r="R50" s="6">
        <f>'WW Population'!Q17</f>
        <v>5017.7094768896704</v>
      </c>
      <c r="S50" s="6">
        <f>'WW Population'!R17</f>
        <v>5085.6723430004686</v>
      </c>
      <c r="T50" s="6">
        <f>'WW Population'!S17</f>
        <v>5152.5360000000001</v>
      </c>
      <c r="U50" s="6">
        <f>'WW Population'!T17</f>
        <v>5155.9380000000001</v>
      </c>
      <c r="V50" s="6">
        <f>'WW Population'!U17</f>
        <v>5164.4279999999999</v>
      </c>
      <c r="W50" s="6">
        <v>5139.7690000000002</v>
      </c>
    </row>
    <row r="51" spans="1:25" ht="14.5" customHeight="1" x14ac:dyDescent="0.35">
      <c r="D51" s="43"/>
      <c r="E51" s="43"/>
      <c r="F51" s="43"/>
      <c r="G51" s="43"/>
      <c r="H51" s="43"/>
      <c r="I51" s="43"/>
      <c r="J51" s="43"/>
      <c r="K51" s="43"/>
      <c r="L51" s="43"/>
      <c r="M51" s="43"/>
      <c r="N51" s="43"/>
      <c r="O51" s="43"/>
      <c r="P51" s="43"/>
      <c r="Q51" s="43"/>
      <c r="R51" s="43"/>
      <c r="S51" s="43"/>
      <c r="T51" s="43"/>
      <c r="U51" s="43"/>
      <c r="V51" s="43"/>
      <c r="W51" s="43"/>
    </row>
    <row r="52" spans="1:25" ht="14.5" customHeight="1" x14ac:dyDescent="0.35">
      <c r="A52" s="2" t="s">
        <v>145</v>
      </c>
      <c r="B52" s="25" t="s">
        <v>59</v>
      </c>
      <c r="D52" s="6">
        <f t="shared" ref="D52:W52" si="2">D47*1000/D50</f>
        <v>80.328528303909295</v>
      </c>
      <c r="E52" s="6">
        <f t="shared" si="2"/>
        <v>78.757508674489216</v>
      </c>
      <c r="F52" s="6">
        <f t="shared" si="2"/>
        <v>98.52068864539072</v>
      </c>
      <c r="G52" s="6">
        <f t="shared" si="2"/>
        <v>128.97283031808951</v>
      </c>
      <c r="H52" s="6">
        <f t="shared" si="2"/>
        <v>76.622110883066583</v>
      </c>
      <c r="I52" s="6">
        <f t="shared" si="2"/>
        <v>93.401715000682429</v>
      </c>
      <c r="J52" s="6">
        <f t="shared" si="2"/>
        <v>92.458186986837404</v>
      </c>
      <c r="K52" s="6">
        <f t="shared" si="2"/>
        <v>79.473996546191685</v>
      </c>
      <c r="L52" s="6">
        <f t="shared" si="2"/>
        <v>76.150522933281522</v>
      </c>
      <c r="M52" s="6">
        <f t="shared" si="2"/>
        <v>75.706676889490438</v>
      </c>
      <c r="N52" s="6">
        <f t="shared" si="2"/>
        <v>74.61928011212045</v>
      </c>
      <c r="O52" s="6">
        <f t="shared" si="2"/>
        <v>71.833999199484978</v>
      </c>
      <c r="P52" s="6">
        <f t="shared" si="2"/>
        <v>73.196175176196178</v>
      </c>
      <c r="Q52" s="6">
        <f t="shared" si="2"/>
        <v>65.924413144483026</v>
      </c>
      <c r="R52" s="6">
        <f t="shared" si="2"/>
        <v>80.204923198427295</v>
      </c>
      <c r="S52" s="6">
        <f t="shared" si="2"/>
        <v>74.189711672745588</v>
      </c>
      <c r="T52" s="6">
        <f t="shared" si="2"/>
        <v>76.804108603873757</v>
      </c>
      <c r="U52" s="6">
        <f t="shared" si="2"/>
        <v>76.908731719462878</v>
      </c>
      <c r="V52" s="6">
        <f t="shared" si="2"/>
        <v>67.658887739354427</v>
      </c>
      <c r="W52" s="6">
        <f t="shared" si="2"/>
        <v>76.784164251628155</v>
      </c>
    </row>
    <row r="53" spans="1:25" ht="14.5" customHeight="1" x14ac:dyDescent="0.35">
      <c r="A53" s="2" t="s">
        <v>146</v>
      </c>
      <c r="B53" s="25" t="s">
        <v>59</v>
      </c>
      <c r="D53" s="44">
        <f>AVERAGE(D52:W52)</f>
        <v>80.925857999960272</v>
      </c>
    </row>
    <row r="56" spans="1:25" ht="14.5" customHeight="1" x14ac:dyDescent="0.35">
      <c r="A56" s="145" t="s">
        <v>147</v>
      </c>
      <c r="B56" s="146" t="s">
        <v>59</v>
      </c>
      <c r="C56" s="145"/>
      <c r="D56" s="147">
        <f>D47+D30</f>
        <v>459.40350049624828</v>
      </c>
      <c r="E56" s="147">
        <f>E47+E30</f>
        <v>431.21915021147106</v>
      </c>
      <c r="F56" s="147">
        <f>F47+F30</f>
        <v>527.69505948902372</v>
      </c>
      <c r="G56" s="147">
        <f>G47+G30</f>
        <v>668.81286080310315</v>
      </c>
      <c r="H56" s="147">
        <f>H47+H30</f>
        <v>410.47464593333183</v>
      </c>
      <c r="I56" s="147">
        <f>I47+I30</f>
        <v>500.70125890890216</v>
      </c>
      <c r="J56" s="147">
        <f>J47+J30</f>
        <v>490.25724299461751</v>
      </c>
      <c r="K56" s="147">
        <f>K47+K30</f>
        <v>429.31409325451131</v>
      </c>
      <c r="L56" s="147">
        <f>L47+L30</f>
        <v>414.27166933639893</v>
      </c>
      <c r="M56" s="147">
        <f>M47+M30</f>
        <v>392.50491001359484</v>
      </c>
      <c r="N56" s="147">
        <f>N47+N30</f>
        <v>388.82238207246354</v>
      </c>
      <c r="O56" s="147">
        <f>O47+O30</f>
        <v>375.56410085081939</v>
      </c>
      <c r="P56" s="147">
        <f>P47+P30</f>
        <v>385.3101924544913</v>
      </c>
      <c r="Q56" s="147">
        <f>Q47+Q30</f>
        <v>349.64242233232744</v>
      </c>
      <c r="R56" s="147">
        <f>R47+R30</f>
        <v>424.33509745111422</v>
      </c>
      <c r="S56" s="147">
        <f>S47+S30</f>
        <v>400.49771618733928</v>
      </c>
      <c r="T56" s="147">
        <f>T47+T30</f>
        <v>416.27662652186973</v>
      </c>
      <c r="U56" s="147">
        <f>U47+U30</f>
        <v>425.61109467726186</v>
      </c>
      <c r="V56" s="147">
        <f>V47+V30</f>
        <v>372.43231176071544</v>
      </c>
      <c r="W56" s="147">
        <f>W47+W30</f>
        <v>394.65286711142659</v>
      </c>
    </row>
    <row r="57" spans="1:25" ht="14.5" customHeight="1" x14ac:dyDescent="0.35">
      <c r="D57" s="6"/>
    </row>
    <row r="58" spans="1:25" ht="14.5" customHeight="1" x14ac:dyDescent="0.35">
      <c r="A58" s="145" t="s">
        <v>147</v>
      </c>
      <c r="B58" s="25" t="s">
        <v>58</v>
      </c>
      <c r="D58" s="6">
        <f>D56/D5</f>
        <v>266.64247567370938</v>
      </c>
      <c r="E58" s="6">
        <f>E56/E5</f>
        <v>257.27483615750702</v>
      </c>
      <c r="F58" s="6">
        <f>F56/F5</f>
        <v>324.62588706417296</v>
      </c>
      <c r="G58" s="6">
        <f>G56/G5</f>
        <v>422.28098884185113</v>
      </c>
      <c r="H58" s="6">
        <f>H56/H5</f>
        <v>268.84336354542427</v>
      </c>
      <c r="I58" s="6">
        <f>I56/I5</f>
        <v>341.48492482342601</v>
      </c>
      <c r="J58" s="6">
        <f>J56/J5</f>
        <v>344.28689766285737</v>
      </c>
      <c r="K58" s="6">
        <f>K56/K5</f>
        <v>302.86939940586251</v>
      </c>
      <c r="L58" s="6">
        <f>L56/L5</f>
        <v>306.76188747017682</v>
      </c>
      <c r="M58" s="6">
        <f>M56/M5</f>
        <v>304.58953663969811</v>
      </c>
      <c r="N58" s="6">
        <f>N56/N5</f>
        <v>311.05468875328449</v>
      </c>
      <c r="O58" s="6">
        <f>O56/O5</f>
        <v>309.11543966875701</v>
      </c>
      <c r="P58" s="6">
        <f>P56/P5</f>
        <v>323.35223447426938</v>
      </c>
      <c r="Q58" s="6">
        <f>Q56/Q5</f>
        <v>296.58268643829882</v>
      </c>
      <c r="R58" s="6">
        <f>R56/R5</f>
        <v>367.65211586018091</v>
      </c>
      <c r="S58" s="6">
        <f>S56/S5</f>
        <v>359.98453793775286</v>
      </c>
      <c r="T58" s="6">
        <f>T56/T5</f>
        <v>385.60022105016907</v>
      </c>
      <c r="U58" s="6">
        <f>U56/U5</f>
        <v>404.4517457769698</v>
      </c>
      <c r="V58" s="6">
        <f>V56/V5</f>
        <v>358.20917932482058</v>
      </c>
      <c r="W58" s="6">
        <f>W56/W5</f>
        <v>394.65286711142659</v>
      </c>
    </row>
    <row r="59" spans="1:25" ht="14.5" customHeight="1" x14ac:dyDescent="0.35">
      <c r="D59" s="6"/>
      <c r="E59" s="6"/>
      <c r="F59" s="6"/>
      <c r="G59" s="6"/>
      <c r="H59" s="6"/>
      <c r="I59" s="6"/>
      <c r="J59" s="6"/>
      <c r="K59" s="6"/>
      <c r="L59" s="6"/>
      <c r="M59" s="6"/>
      <c r="N59" s="6"/>
      <c r="O59" s="6"/>
      <c r="P59" s="6"/>
      <c r="Q59" s="6"/>
      <c r="R59" s="6"/>
      <c r="S59" s="6"/>
      <c r="T59" s="6"/>
      <c r="U59" s="6"/>
      <c r="V59" s="6"/>
      <c r="W59" s="6"/>
    </row>
    <row r="60" spans="1:25" ht="14.5" customHeight="1" x14ac:dyDescent="0.35">
      <c r="K60" s="10"/>
    </row>
    <row r="61" spans="1:25" ht="14.5" customHeight="1" x14ac:dyDescent="0.35">
      <c r="K61" s="10"/>
    </row>
    <row r="62" spans="1:25" ht="14.5" customHeight="1" x14ac:dyDescent="0.35">
      <c r="K62" s="10"/>
    </row>
    <row r="64" spans="1:25" ht="14.5" customHeight="1" x14ac:dyDescent="0.35">
      <c r="I64" s="18"/>
    </row>
    <row r="65" spans="4:24" ht="14.5" customHeight="1" x14ac:dyDescent="0.35">
      <c r="D65" s="10"/>
      <c r="E65" s="10"/>
      <c r="F65" s="10"/>
      <c r="G65" s="10"/>
      <c r="H65" s="10"/>
      <c r="I65" s="10"/>
      <c r="J65" s="10"/>
      <c r="K65" s="10"/>
      <c r="L65" s="10"/>
      <c r="M65" s="10"/>
      <c r="N65" s="10"/>
      <c r="O65" s="10"/>
      <c r="P65" s="10"/>
      <c r="Q65" s="10"/>
      <c r="R65" s="10"/>
      <c r="S65" s="10"/>
      <c r="T65" s="10"/>
      <c r="U65" s="10"/>
      <c r="V65" s="10"/>
      <c r="W65" s="10"/>
    </row>
    <row r="66" spans="4:24" ht="14.5" customHeight="1" x14ac:dyDescent="0.35">
      <c r="D66" s="10"/>
      <c r="E66" s="10"/>
      <c r="F66" s="10"/>
      <c r="G66" s="10"/>
      <c r="H66" s="10"/>
      <c r="I66" s="10"/>
      <c r="J66" s="19"/>
      <c r="K66" s="10"/>
      <c r="L66" s="10"/>
      <c r="M66" s="10"/>
      <c r="N66" s="10"/>
      <c r="O66" s="10"/>
      <c r="P66" s="10"/>
      <c r="Q66" s="10"/>
      <c r="R66" s="10"/>
      <c r="S66" s="10"/>
      <c r="T66" s="10"/>
      <c r="U66" s="10"/>
      <c r="V66" s="10"/>
      <c r="W66" s="10"/>
    </row>
    <row r="67" spans="4:24" ht="14.5" customHeight="1" x14ac:dyDescent="0.35">
      <c r="D67" s="10"/>
      <c r="E67" s="10"/>
      <c r="F67" s="10"/>
      <c r="G67" s="10"/>
      <c r="H67" s="10"/>
      <c r="I67" s="10"/>
      <c r="J67" s="10"/>
      <c r="K67" s="10"/>
      <c r="L67" s="10"/>
      <c r="M67" s="10"/>
      <c r="N67" s="10"/>
      <c r="O67" s="10"/>
      <c r="P67" s="10"/>
      <c r="Q67" s="10"/>
      <c r="R67" s="10"/>
      <c r="S67" s="10"/>
      <c r="T67" s="10"/>
      <c r="U67" s="10"/>
      <c r="V67" s="10"/>
      <c r="W67" s="10"/>
    </row>
    <row r="68" spans="4:24" ht="14.5" customHeight="1" x14ac:dyDescent="0.35">
      <c r="D68" s="10"/>
      <c r="E68" s="10"/>
      <c r="F68" s="10"/>
      <c r="G68" s="10"/>
      <c r="H68" s="10"/>
      <c r="L68" s="10"/>
      <c r="M68" s="10"/>
      <c r="N68" s="10"/>
      <c r="O68" s="10"/>
      <c r="P68" s="10"/>
      <c r="Q68" s="10"/>
      <c r="R68" s="10"/>
      <c r="S68" s="10"/>
      <c r="T68" s="10"/>
      <c r="U68" s="10"/>
      <c r="V68" s="10"/>
      <c r="W68" s="10"/>
    </row>
    <row r="69" spans="4:24" ht="14.5" customHeight="1" x14ac:dyDescent="0.35">
      <c r="D69" s="10"/>
      <c r="E69" s="10"/>
      <c r="F69" s="10"/>
      <c r="G69" s="10"/>
      <c r="H69" s="10"/>
      <c r="I69" s="10"/>
      <c r="J69" s="10"/>
      <c r="K69" s="10"/>
      <c r="L69" s="10"/>
      <c r="M69" s="10"/>
      <c r="N69" s="10"/>
      <c r="O69" s="10"/>
      <c r="P69" s="10"/>
      <c r="Q69" s="10"/>
      <c r="R69" s="10"/>
      <c r="S69" s="10"/>
      <c r="T69" s="10"/>
      <c r="U69" s="10"/>
      <c r="V69" s="10"/>
      <c r="W69" s="10"/>
    </row>
    <row r="70" spans="4:24" ht="14.5" customHeight="1" x14ac:dyDescent="0.35">
      <c r="D70" s="10"/>
      <c r="E70" s="10"/>
      <c r="F70" s="10"/>
      <c r="G70" s="10"/>
      <c r="H70" s="10"/>
      <c r="I70" s="10"/>
      <c r="J70" s="10"/>
      <c r="K70" s="10"/>
      <c r="L70" s="10"/>
      <c r="M70" s="10"/>
      <c r="N70" s="10"/>
      <c r="O70" s="10"/>
      <c r="P70" s="10"/>
      <c r="Q70" s="10"/>
      <c r="R70" s="10"/>
      <c r="S70" s="10"/>
      <c r="T70" s="10"/>
      <c r="U70" s="10"/>
      <c r="V70" s="10"/>
      <c r="W70" s="10"/>
      <c r="X70" s="45"/>
    </row>
    <row r="71" spans="4:24" ht="14.5" customHeight="1" x14ac:dyDescent="0.35">
      <c r="Q71" s="10"/>
      <c r="R71" s="10"/>
      <c r="S71" s="10"/>
      <c r="T71" s="10"/>
      <c r="U71" s="10"/>
      <c r="V71" s="10"/>
      <c r="W71" s="10"/>
    </row>
    <row r="137" spans="3:21" ht="14.5" customHeight="1" x14ac:dyDescent="0.35">
      <c r="C137" s="15"/>
      <c r="L137" s="11"/>
      <c r="M137" s="11"/>
      <c r="N137" s="11"/>
      <c r="O137" s="11"/>
      <c r="P137" s="11"/>
      <c r="Q137" s="11"/>
      <c r="R137" s="11"/>
      <c r="S137" s="11"/>
      <c r="T137" s="11"/>
      <c r="U137" s="11"/>
    </row>
  </sheetData>
  <mergeCells count="8">
    <mergeCell ref="Y33:Y42"/>
    <mergeCell ref="Y18:Y24"/>
    <mergeCell ref="B36:B37"/>
    <mergeCell ref="L12:P12"/>
    <mergeCell ref="Q12:V12"/>
    <mergeCell ref="L18:P18"/>
    <mergeCell ref="Q18:V18"/>
    <mergeCell ref="C34:D34"/>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C39DC-01D8-4C25-A73F-69490CC8A366}">
  <dimension ref="A1:W32"/>
  <sheetViews>
    <sheetView zoomScaleNormal="100" workbookViewId="0">
      <pane xSplit="1" topLeftCell="B1" activePane="topRight" state="frozen"/>
      <selection activeCell="A10" sqref="A10"/>
      <selection pane="topRight" sqref="A1:XFD1048576"/>
    </sheetView>
  </sheetViews>
  <sheetFormatPr defaultColWidth="8.7265625" defaultRowHeight="14.5" x14ac:dyDescent="0.35"/>
  <cols>
    <col min="1" max="1" width="32.81640625" style="2" bestFit="1" customWidth="1"/>
    <col min="2" max="2" width="8.453125" style="2" customWidth="1"/>
    <col min="3" max="19" width="12.90625" style="2" bestFit="1" customWidth="1"/>
    <col min="20" max="20" width="50.08984375" style="2" bestFit="1" customWidth="1"/>
    <col min="21" max="22" width="15.90625" style="2" bestFit="1" customWidth="1"/>
    <col min="23" max="23" width="18.81640625" style="2" customWidth="1"/>
    <col min="24" max="16384" width="8.7265625" style="2"/>
  </cols>
  <sheetData>
    <row r="1" spans="1:23" x14ac:dyDescent="0.35">
      <c r="A1" s="62" t="s">
        <v>148</v>
      </c>
      <c r="B1" s="63"/>
      <c r="C1" s="64" t="s">
        <v>0</v>
      </c>
      <c r="D1" s="23" t="s">
        <v>1</v>
      </c>
      <c r="E1" s="23" t="s">
        <v>2</v>
      </c>
      <c r="F1" s="23" t="s">
        <v>3</v>
      </c>
      <c r="G1" s="23" t="s">
        <v>4</v>
      </c>
      <c r="H1" s="23" t="s">
        <v>5</v>
      </c>
      <c r="I1" s="23" t="s">
        <v>6</v>
      </c>
      <c r="J1" s="23" t="s">
        <v>7</v>
      </c>
      <c r="K1" s="23" t="s">
        <v>8</v>
      </c>
      <c r="L1" s="23" t="s">
        <v>9</v>
      </c>
      <c r="M1" s="23" t="s">
        <v>10</v>
      </c>
      <c r="N1" s="23" t="s">
        <v>11</v>
      </c>
      <c r="O1" s="23" t="s">
        <v>12</v>
      </c>
      <c r="P1" s="23" t="s">
        <v>13</v>
      </c>
      <c r="Q1" s="23" t="s">
        <v>14</v>
      </c>
      <c r="R1" s="23" t="s">
        <v>15</v>
      </c>
      <c r="S1" s="23" t="s">
        <v>16</v>
      </c>
      <c r="T1" s="23" t="s">
        <v>17</v>
      </c>
      <c r="U1" s="23" t="s">
        <v>18</v>
      </c>
      <c r="V1" s="23" t="s">
        <v>19</v>
      </c>
      <c r="W1" s="23"/>
    </row>
    <row r="2" spans="1:23" x14ac:dyDescent="0.35">
      <c r="B2" s="32"/>
      <c r="C2" s="153" t="s">
        <v>149</v>
      </c>
      <c r="D2" s="154"/>
      <c r="E2" s="154"/>
      <c r="F2" s="154"/>
      <c r="G2" s="154"/>
      <c r="H2" s="154"/>
      <c r="I2" s="154"/>
      <c r="J2" s="154"/>
      <c r="K2" s="155"/>
      <c r="L2" s="157" t="s">
        <v>150</v>
      </c>
      <c r="M2" s="154"/>
      <c r="N2" s="154"/>
      <c r="O2" s="154"/>
      <c r="P2" s="154"/>
      <c r="Q2" s="154"/>
      <c r="R2" s="154"/>
      <c r="S2" s="154"/>
      <c r="T2" s="154"/>
      <c r="U2" s="154"/>
      <c r="V2" s="155"/>
      <c r="W2" s="25"/>
    </row>
    <row r="3" spans="1:23" x14ac:dyDescent="0.35">
      <c r="A3" s="65" t="s">
        <v>151</v>
      </c>
      <c r="B3" s="15"/>
      <c r="C3" s="157" t="s">
        <v>152</v>
      </c>
      <c r="D3" s="155"/>
      <c r="E3" s="156" t="s">
        <v>153</v>
      </c>
      <c r="F3" s="156"/>
      <c r="G3" s="156"/>
      <c r="H3" s="156" t="s">
        <v>154</v>
      </c>
      <c r="I3" s="156"/>
      <c r="J3" s="156"/>
      <c r="K3" s="66" t="s">
        <v>155</v>
      </c>
      <c r="L3" s="157" t="s">
        <v>156</v>
      </c>
      <c r="M3" s="154"/>
      <c r="N3" s="154"/>
      <c r="O3" s="154"/>
      <c r="P3" s="154"/>
      <c r="Q3" s="154"/>
      <c r="R3" s="154"/>
      <c r="S3" s="155"/>
      <c r="T3" s="67" t="s">
        <v>157</v>
      </c>
      <c r="U3" s="66" t="s">
        <v>158</v>
      </c>
      <c r="V3" s="66" t="s">
        <v>159</v>
      </c>
      <c r="W3" s="25"/>
    </row>
    <row r="4" spans="1:23" x14ac:dyDescent="0.35">
      <c r="A4" s="14"/>
      <c r="B4" s="68"/>
      <c r="C4" s="66" t="s">
        <v>160</v>
      </c>
      <c r="D4" s="66" t="s">
        <v>160</v>
      </c>
      <c r="E4" s="66" t="s">
        <v>160</v>
      </c>
      <c r="F4" s="66" t="s">
        <v>160</v>
      </c>
      <c r="G4" s="66" t="s">
        <v>160</v>
      </c>
      <c r="H4" s="66" t="s">
        <v>160</v>
      </c>
      <c r="I4" s="66" t="s">
        <v>160</v>
      </c>
      <c r="J4" s="66" t="s">
        <v>160</v>
      </c>
      <c r="K4" s="66" t="s">
        <v>160</v>
      </c>
      <c r="L4" s="66" t="s">
        <v>160</v>
      </c>
      <c r="M4" s="66" t="s">
        <v>160</v>
      </c>
      <c r="N4" s="66" t="s">
        <v>160</v>
      </c>
      <c r="O4" s="66" t="s">
        <v>160</v>
      </c>
      <c r="P4" s="66" t="s">
        <v>160</v>
      </c>
      <c r="Q4" s="66" t="s">
        <v>160</v>
      </c>
      <c r="R4" s="66" t="s">
        <v>160</v>
      </c>
      <c r="S4" s="66" t="s">
        <v>160</v>
      </c>
      <c r="T4" s="66" t="s">
        <v>160</v>
      </c>
      <c r="U4" s="66" t="s">
        <v>160</v>
      </c>
      <c r="V4" s="66" t="s">
        <v>160</v>
      </c>
      <c r="W4" s="25"/>
    </row>
    <row r="5" spans="1:23" x14ac:dyDescent="0.35">
      <c r="A5" s="2" t="s">
        <v>40</v>
      </c>
      <c r="C5" s="57">
        <v>168.41</v>
      </c>
      <c r="D5" s="57">
        <v>191.26</v>
      </c>
      <c r="E5" s="57">
        <v>194.964</v>
      </c>
      <c r="F5" s="57">
        <v>164.50399999999999</v>
      </c>
      <c r="G5" s="57">
        <v>248.87700000000001</v>
      </c>
      <c r="H5" s="57">
        <v>228.38</v>
      </c>
      <c r="I5" s="57">
        <v>213.52600000000001</v>
      </c>
      <c r="J5" s="57">
        <v>178.08099999999999</v>
      </c>
      <c r="K5" s="57">
        <v>157.27699999999999</v>
      </c>
      <c r="L5" s="57">
        <v>214.09136937940201</v>
      </c>
      <c r="M5" s="57">
        <v>272.50438061069201</v>
      </c>
      <c r="N5" s="57">
        <v>235.65786939326799</v>
      </c>
      <c r="O5" s="57">
        <v>236.826104149088</v>
      </c>
      <c r="P5" s="57">
        <v>145.26273241162701</v>
      </c>
      <c r="Q5" s="57">
        <v>206.84403841737699</v>
      </c>
      <c r="R5" s="57">
        <v>268.10313669703498</v>
      </c>
      <c r="S5" s="57">
        <v>243.79129192654099</v>
      </c>
      <c r="T5" s="57">
        <v>236.34100000000001</v>
      </c>
      <c r="U5" s="57">
        <v>230.637</v>
      </c>
      <c r="V5" s="57">
        <v>293.88600000000002</v>
      </c>
      <c r="W5" s="2" t="str">
        <f t="shared" ref="W5:W17" si="0">A5</f>
        <v>Anglian</v>
      </c>
    </row>
    <row r="6" spans="1:23" x14ac:dyDescent="0.35">
      <c r="A6" s="2" t="s">
        <v>43</v>
      </c>
      <c r="C6" s="57">
        <v>160.05600000000001</v>
      </c>
      <c r="D6" s="57">
        <v>148.23099999999999</v>
      </c>
      <c r="E6" s="57">
        <v>153.86000000000001</v>
      </c>
      <c r="F6" s="57">
        <v>127.90300000000001</v>
      </c>
      <c r="G6" s="57">
        <v>129.73599999999999</v>
      </c>
      <c r="H6" s="57">
        <v>158.08599999999998</v>
      </c>
      <c r="I6" s="57">
        <v>172.10900000000001</v>
      </c>
      <c r="J6" s="57">
        <v>192.54899999999998</v>
      </c>
      <c r="K6" s="57">
        <v>113.82399999999998</v>
      </c>
      <c r="L6" s="57">
        <v>91.931999999999903</v>
      </c>
      <c r="M6" s="57">
        <v>138.26</v>
      </c>
      <c r="N6" s="57">
        <v>134.68</v>
      </c>
      <c r="O6" s="57">
        <v>140.82399999999899</v>
      </c>
      <c r="P6" s="57">
        <v>110.481999999999</v>
      </c>
      <c r="Q6" s="57">
        <v>148.54300000000001</v>
      </c>
      <c r="R6" s="57">
        <v>155.23599999999999</v>
      </c>
      <c r="S6" s="57">
        <v>219.143</v>
      </c>
      <c r="T6" s="57">
        <v>229.762</v>
      </c>
      <c r="U6" s="57">
        <v>148.06200000000001</v>
      </c>
      <c r="V6" s="57">
        <v>138.55799999999999</v>
      </c>
      <c r="W6" s="2" t="str">
        <f t="shared" si="0"/>
        <v>Dŵr Cymru</v>
      </c>
    </row>
    <row r="7" spans="1:23" x14ac:dyDescent="0.35">
      <c r="A7" s="2" t="s">
        <v>29</v>
      </c>
      <c r="C7" s="57">
        <v>71.349999999999994</v>
      </c>
      <c r="D7" s="57">
        <v>80.491</v>
      </c>
      <c r="E7" s="57">
        <v>107.80200000000001</v>
      </c>
      <c r="F7" s="57">
        <v>99.635999999999996</v>
      </c>
      <c r="G7" s="57">
        <v>91.516000000000005</v>
      </c>
      <c r="H7" s="57">
        <v>103.06</v>
      </c>
      <c r="I7" s="57">
        <v>130.65600000000001</v>
      </c>
      <c r="J7" s="57">
        <v>106.011</v>
      </c>
      <c r="K7" s="57">
        <v>95.411999999999992</v>
      </c>
      <c r="L7" s="57">
        <v>95.010999999999996</v>
      </c>
      <c r="M7" s="57">
        <v>97.536000000000001</v>
      </c>
      <c r="N7" s="57">
        <v>107.91</v>
      </c>
      <c r="O7" s="57">
        <v>140.95699999999999</v>
      </c>
      <c r="P7" s="57">
        <v>88.108000000000004</v>
      </c>
      <c r="Q7" s="57">
        <v>75.207999999999998</v>
      </c>
      <c r="R7" s="57">
        <v>86.399000000000001</v>
      </c>
      <c r="S7" s="57">
        <v>88.016000000000005</v>
      </c>
      <c r="T7" s="57">
        <v>89.9</v>
      </c>
      <c r="U7" s="57">
        <v>88.5</v>
      </c>
      <c r="V7" s="57">
        <v>96.02</v>
      </c>
      <c r="W7" s="2" t="str">
        <f t="shared" si="0"/>
        <v>Northumbrian</v>
      </c>
    </row>
    <row r="8" spans="1:23" x14ac:dyDescent="0.35">
      <c r="A8" s="2" t="s">
        <v>31</v>
      </c>
      <c r="C8" s="57">
        <v>214.70599999999999</v>
      </c>
      <c r="D8" s="57">
        <v>270.01600000000002</v>
      </c>
      <c r="E8" s="57">
        <v>301.80200000000002</v>
      </c>
      <c r="F8" s="57">
        <v>262.30399999999997</v>
      </c>
      <c r="G8" s="57">
        <v>276.238</v>
      </c>
      <c r="H8" s="57">
        <v>316.92700000000002</v>
      </c>
      <c r="I8" s="57">
        <v>360.98400000000004</v>
      </c>
      <c r="J8" s="57">
        <v>364.06100000000009</v>
      </c>
      <c r="K8" s="57">
        <v>237.53199999999998</v>
      </c>
      <c r="L8" s="57">
        <v>253.53231092383299</v>
      </c>
      <c r="M8" s="57">
        <v>300.79533794203599</v>
      </c>
      <c r="N8" s="57">
        <v>332.923720930927</v>
      </c>
      <c r="O8" s="57">
        <v>274.23324314318398</v>
      </c>
      <c r="P8" s="57">
        <v>202.906313516225</v>
      </c>
      <c r="Q8" s="57">
        <v>230.890887151946</v>
      </c>
      <c r="R8" s="141"/>
      <c r="S8" s="142"/>
      <c r="T8" s="142"/>
      <c r="U8" s="142"/>
      <c r="V8" s="142"/>
      <c r="W8" s="2" t="str">
        <f t="shared" si="0"/>
        <v>Severn Trent</v>
      </c>
    </row>
    <row r="9" spans="1:23" x14ac:dyDescent="0.35">
      <c r="A9" s="28" t="s">
        <v>161</v>
      </c>
      <c r="C9" s="142"/>
      <c r="D9" s="142"/>
      <c r="E9" s="142"/>
      <c r="F9" s="142"/>
      <c r="G9" s="142"/>
      <c r="H9" s="142"/>
      <c r="I9" s="142"/>
      <c r="J9" s="142"/>
      <c r="K9" s="142"/>
      <c r="L9" s="142"/>
      <c r="M9" s="142"/>
      <c r="N9" s="142"/>
      <c r="O9" s="142"/>
      <c r="P9" s="142"/>
      <c r="Q9" s="142"/>
      <c r="R9" s="57">
        <v>290.86760744999998</v>
      </c>
      <c r="S9" s="57">
        <v>351.40600000000001</v>
      </c>
      <c r="T9" s="57">
        <v>342.40600000000001</v>
      </c>
      <c r="U9" s="57">
        <v>280.18599999999998</v>
      </c>
      <c r="V9" s="57">
        <v>280.98099999999999</v>
      </c>
      <c r="W9" s="2" t="str">
        <f>A9</f>
        <v>Severn</v>
      </c>
    </row>
    <row r="10" spans="1:23" x14ac:dyDescent="0.35">
      <c r="A10" s="28" t="s">
        <v>25</v>
      </c>
      <c r="C10" s="142"/>
      <c r="D10" s="142"/>
      <c r="E10" s="142"/>
      <c r="F10" s="142"/>
      <c r="G10" s="142"/>
      <c r="H10" s="142"/>
      <c r="I10" s="142"/>
      <c r="J10" s="142"/>
      <c r="K10" s="142"/>
      <c r="L10" s="142"/>
      <c r="M10" s="142"/>
      <c r="N10" s="142"/>
      <c r="O10" s="142"/>
      <c r="P10" s="142"/>
      <c r="Q10" s="142"/>
      <c r="R10" s="69">
        <v>0.22979368999999999</v>
      </c>
      <c r="S10" s="69">
        <v>0.42899999999999999</v>
      </c>
      <c r="T10" s="57">
        <v>1.786</v>
      </c>
      <c r="U10" s="57">
        <v>1.2230000000000001</v>
      </c>
      <c r="V10" s="57">
        <v>2.347</v>
      </c>
      <c r="W10" s="2" t="str">
        <f>A10</f>
        <v>Hafren</v>
      </c>
    </row>
    <row r="11" spans="1:23" x14ac:dyDescent="0.35">
      <c r="A11" s="2" t="s">
        <v>62</v>
      </c>
      <c r="C11" s="57">
        <v>114.486</v>
      </c>
      <c r="D11" s="57">
        <v>73.203999999999994</v>
      </c>
      <c r="E11" s="57">
        <v>75.81</v>
      </c>
      <c r="F11" s="57">
        <v>84.513000000000005</v>
      </c>
      <c r="G11" s="57">
        <v>80.986000000000004</v>
      </c>
      <c r="H11" s="57">
        <v>74.355000000000004</v>
      </c>
      <c r="I11" s="57">
        <v>51.867000000000004</v>
      </c>
      <c r="J11" s="57">
        <v>70.021999999999991</v>
      </c>
      <c r="K11" s="57">
        <v>73.429000000000002</v>
      </c>
      <c r="L11" s="57">
        <v>77.255999999999901</v>
      </c>
      <c r="M11" s="57">
        <v>84.67</v>
      </c>
      <c r="N11" s="57">
        <v>94.956999999999994</v>
      </c>
      <c r="O11" s="57">
        <v>97.949999999999903</v>
      </c>
      <c r="P11" s="57">
        <v>74.88</v>
      </c>
      <c r="Q11" s="57">
        <v>95.81</v>
      </c>
      <c r="R11" s="57">
        <v>88.867999999999995</v>
      </c>
      <c r="S11" s="57">
        <v>77.284999999999997</v>
      </c>
      <c r="T11" s="57">
        <v>73.575999999999993</v>
      </c>
      <c r="U11" s="57">
        <v>82.510999999999996</v>
      </c>
      <c r="V11" s="57">
        <v>103.03400000000001</v>
      </c>
      <c r="W11" s="2" t="str">
        <f t="shared" si="0"/>
        <v>South West Water</v>
      </c>
    </row>
    <row r="12" spans="1:23" x14ac:dyDescent="0.35">
      <c r="A12" s="2" t="s">
        <v>36</v>
      </c>
      <c r="C12" s="57">
        <v>164.66</v>
      </c>
      <c r="D12" s="57">
        <v>136.41900000000001</v>
      </c>
      <c r="E12" s="57">
        <v>117</v>
      </c>
      <c r="F12" s="57">
        <v>254.488</v>
      </c>
      <c r="G12" s="57">
        <v>413.46899999999999</v>
      </c>
      <c r="H12" s="57">
        <v>317.72199999999998</v>
      </c>
      <c r="I12" s="57">
        <v>208.13499999999999</v>
      </c>
      <c r="J12" s="57">
        <v>183.66300000000001</v>
      </c>
      <c r="K12" s="57">
        <v>278.401784701</v>
      </c>
      <c r="L12" s="57">
        <v>287.12799999999999</v>
      </c>
      <c r="M12" s="57">
        <v>268.96899999999999</v>
      </c>
      <c r="N12" s="57">
        <v>300.68599999999998</v>
      </c>
      <c r="O12" s="57">
        <v>214.75899999999999</v>
      </c>
      <c r="P12" s="57">
        <v>161.06</v>
      </c>
      <c r="Q12" s="57">
        <v>234.72499999999999</v>
      </c>
      <c r="R12" s="57">
        <v>273.87299999999999</v>
      </c>
      <c r="S12" s="57">
        <v>290.68599999999998</v>
      </c>
      <c r="T12" s="57">
        <v>334.28399999999999</v>
      </c>
      <c r="U12" s="57">
        <v>226.83799999999999</v>
      </c>
      <c r="V12" s="57">
        <v>390.89299999999997</v>
      </c>
      <c r="W12" s="2" t="str">
        <f t="shared" si="0"/>
        <v>Southern</v>
      </c>
    </row>
    <row r="13" spans="1:23" x14ac:dyDescent="0.35">
      <c r="A13" s="2" t="s">
        <v>39</v>
      </c>
      <c r="C13" s="57">
        <v>251.21</v>
      </c>
      <c r="D13" s="57">
        <v>303.166</v>
      </c>
      <c r="E13" s="57">
        <v>256.05099999999999</v>
      </c>
      <c r="F13" s="57">
        <v>239.04400000000001</v>
      </c>
      <c r="G13" s="57">
        <v>345.25700000000001</v>
      </c>
      <c r="H13" s="57">
        <v>402.44299999999998</v>
      </c>
      <c r="I13" s="57">
        <v>368.58617862586289</v>
      </c>
      <c r="J13" s="57">
        <v>337.66045810481</v>
      </c>
      <c r="K13" s="57">
        <v>691.31723693081301</v>
      </c>
      <c r="L13" s="57">
        <v>700.03</v>
      </c>
      <c r="M13" s="57">
        <v>609.296999999999</v>
      </c>
      <c r="N13" s="57">
        <v>643.226</v>
      </c>
      <c r="O13" s="57">
        <v>668.21699999999998</v>
      </c>
      <c r="P13" s="57">
        <v>551.077</v>
      </c>
      <c r="Q13" s="57">
        <v>497.399</v>
      </c>
      <c r="R13" s="57">
        <v>484.02886897102599</v>
      </c>
      <c r="S13" s="57">
        <v>459.274</v>
      </c>
      <c r="T13" s="57">
        <v>417.4</v>
      </c>
      <c r="U13" s="57">
        <v>384.589</v>
      </c>
      <c r="V13" s="57">
        <v>511.99299999999999</v>
      </c>
      <c r="W13" s="2" t="str">
        <f t="shared" si="0"/>
        <v>Thames</v>
      </c>
    </row>
    <row r="14" spans="1:23" x14ac:dyDescent="0.35">
      <c r="A14" s="2" t="s">
        <v>42</v>
      </c>
      <c r="C14" s="57">
        <v>283.89</v>
      </c>
      <c r="D14" s="57">
        <v>499.98899999999998</v>
      </c>
      <c r="E14" s="57">
        <v>363.50400000000002</v>
      </c>
      <c r="F14" s="57">
        <v>239.31800000000001</v>
      </c>
      <c r="G14" s="57">
        <v>277.291</v>
      </c>
      <c r="H14" s="57">
        <v>470.75984599999998</v>
      </c>
      <c r="I14" s="57">
        <v>490.90855999999991</v>
      </c>
      <c r="J14" s="57">
        <v>350.76983799999999</v>
      </c>
      <c r="K14" s="57">
        <v>391.10640246272931</v>
      </c>
      <c r="L14" s="57">
        <v>457.4909427133</v>
      </c>
      <c r="M14" s="57">
        <v>500.332657109899</v>
      </c>
      <c r="N14" s="57">
        <v>520.14829146019304</v>
      </c>
      <c r="O14" s="57">
        <v>558.70143253131005</v>
      </c>
      <c r="P14" s="57">
        <v>434.79113620842099</v>
      </c>
      <c r="Q14" s="57">
        <v>414.91266696746499</v>
      </c>
      <c r="R14" s="57">
        <v>415.25723711850497</v>
      </c>
      <c r="S14" s="57">
        <v>385.863426</v>
      </c>
      <c r="T14" s="57">
        <v>360.79500000000002</v>
      </c>
      <c r="U14" s="57">
        <v>354.16699999999997</v>
      </c>
      <c r="V14" s="57">
        <v>405.74900000000002</v>
      </c>
      <c r="W14" s="2" t="str">
        <f t="shared" si="0"/>
        <v>United Utilities</v>
      </c>
    </row>
    <row r="15" spans="1:23" x14ac:dyDescent="0.35">
      <c r="A15" s="2" t="s">
        <v>45</v>
      </c>
      <c r="C15" s="57">
        <v>118.65</v>
      </c>
      <c r="D15" s="57">
        <v>124.581</v>
      </c>
      <c r="E15" s="57">
        <v>123.535</v>
      </c>
      <c r="F15" s="57">
        <v>80.734999999999999</v>
      </c>
      <c r="G15" s="57">
        <v>85.662999999999997</v>
      </c>
      <c r="H15" s="57">
        <v>136.04300000000001</v>
      </c>
      <c r="I15" s="57">
        <v>146.20100000000002</v>
      </c>
      <c r="J15" s="57">
        <v>64.429225979400016</v>
      </c>
      <c r="K15" s="57">
        <v>65.167200000000008</v>
      </c>
      <c r="L15" s="57">
        <v>103.273194869999</v>
      </c>
      <c r="M15" s="57">
        <v>130.37972554000001</v>
      </c>
      <c r="N15" s="57">
        <v>112.076852436099</v>
      </c>
      <c r="O15" s="57">
        <v>96.371077295000006</v>
      </c>
      <c r="P15" s="57">
        <v>87.933140514999906</v>
      </c>
      <c r="Q15" s="57">
        <v>103.833707212563</v>
      </c>
      <c r="R15" s="57">
        <v>155.06906310762</v>
      </c>
      <c r="S15" s="57">
        <v>143.57284366279001</v>
      </c>
      <c r="T15" s="57">
        <v>170.761</v>
      </c>
      <c r="U15" s="57">
        <v>164.45099999999999</v>
      </c>
      <c r="V15" s="57">
        <v>172.46700000000001</v>
      </c>
      <c r="W15" s="2" t="str">
        <f t="shared" si="0"/>
        <v>Wessex</v>
      </c>
    </row>
    <row r="16" spans="1:23" x14ac:dyDescent="0.35">
      <c r="A16" s="2" t="s">
        <v>47</v>
      </c>
      <c r="C16" s="57">
        <v>176.86500000000001</v>
      </c>
      <c r="D16" s="57">
        <v>188.071</v>
      </c>
      <c r="E16" s="57">
        <v>228.648</v>
      </c>
      <c r="F16" s="57">
        <v>172.18700000000001</v>
      </c>
      <c r="G16" s="57">
        <v>184.732</v>
      </c>
      <c r="H16" s="57">
        <v>215.75727309000001</v>
      </c>
      <c r="I16" s="57">
        <v>206.727</v>
      </c>
      <c r="J16" s="57">
        <v>146.81868165399999</v>
      </c>
      <c r="K16" s="57">
        <v>163.50496523857399</v>
      </c>
      <c r="L16" s="57">
        <v>220.19327080863701</v>
      </c>
      <c r="M16" s="57">
        <v>255.422974214829</v>
      </c>
      <c r="N16" s="57">
        <v>262.44962324535999</v>
      </c>
      <c r="O16" s="57">
        <v>167.48190974438401</v>
      </c>
      <c r="P16" s="57">
        <v>138.402369269248</v>
      </c>
      <c r="Q16" s="57">
        <v>211.94861127434501</v>
      </c>
      <c r="R16" s="57">
        <v>233.25800000000001</v>
      </c>
      <c r="S16" s="57">
        <v>325.71600000000001</v>
      </c>
      <c r="T16" s="57">
        <v>311.18900000000002</v>
      </c>
      <c r="U16" s="57">
        <v>267.71600000000001</v>
      </c>
      <c r="V16" s="57">
        <v>247.16800000000001</v>
      </c>
      <c r="W16" s="2" t="str">
        <f t="shared" si="0"/>
        <v>Yorkshire</v>
      </c>
    </row>
    <row r="17" spans="1:23" x14ac:dyDescent="0.35">
      <c r="A17" s="138" t="s">
        <v>162</v>
      </c>
      <c r="B17" s="138"/>
      <c r="C17" s="137">
        <f t="shared" ref="C17:Q17" si="1">SUM(C5:C16)</f>
        <v>1724.2830000000001</v>
      </c>
      <c r="D17" s="137">
        <f t="shared" si="1"/>
        <v>2015.4279999999999</v>
      </c>
      <c r="E17" s="137">
        <f t="shared" si="1"/>
        <v>1922.9760000000001</v>
      </c>
      <c r="F17" s="137">
        <f t="shared" si="1"/>
        <v>1724.6320000000001</v>
      </c>
      <c r="G17" s="137">
        <f t="shared" si="1"/>
        <v>2133.7649999999999</v>
      </c>
      <c r="H17" s="137">
        <f t="shared" si="1"/>
        <v>2423.5331190900001</v>
      </c>
      <c r="I17" s="137">
        <f t="shared" si="1"/>
        <v>2349.6997386258627</v>
      </c>
      <c r="J17" s="137">
        <f t="shared" si="1"/>
        <v>1994.0652037382097</v>
      </c>
      <c r="K17" s="137">
        <f t="shared" si="1"/>
        <v>2266.9715893331163</v>
      </c>
      <c r="L17" s="137">
        <f t="shared" si="1"/>
        <v>2499.9380886951708</v>
      </c>
      <c r="M17" s="137">
        <f t="shared" si="1"/>
        <v>2658.1670754174552</v>
      </c>
      <c r="N17" s="137">
        <f t="shared" si="1"/>
        <v>2744.7153574658469</v>
      </c>
      <c r="O17" s="137">
        <f t="shared" si="1"/>
        <v>2596.3207668629648</v>
      </c>
      <c r="P17" s="137">
        <f t="shared" si="1"/>
        <v>1994.9026919205201</v>
      </c>
      <c r="Q17" s="137">
        <f t="shared" si="1"/>
        <v>2220.1149110236956</v>
      </c>
      <c r="R17" s="137">
        <f>SUM(R5:R16)</f>
        <v>2451.1897070341856</v>
      </c>
      <c r="S17" s="137">
        <f>SUM(S5:S16)</f>
        <v>2585.1825615893308</v>
      </c>
      <c r="T17" s="137">
        <f>SUM(T5:T16)</f>
        <v>2568.1999999999998</v>
      </c>
      <c r="U17" s="137">
        <f>SUM(U5:U16)</f>
        <v>2228.8799999999997</v>
      </c>
      <c r="V17" s="137">
        <f>SUM(V5:V16)</f>
        <v>2643.0960000000005</v>
      </c>
      <c r="W17" s="2" t="str">
        <f t="shared" si="0"/>
        <v>WASC total</v>
      </c>
    </row>
    <row r="18" spans="1:23" x14ac:dyDescent="0.35">
      <c r="A18" s="57"/>
      <c r="B18" s="57"/>
      <c r="R18" s="70"/>
      <c r="T18" s="70"/>
      <c r="W18" s="70"/>
    </row>
    <row r="27" spans="1:23" x14ac:dyDescent="0.35">
      <c r="L27" s="131"/>
      <c r="M27" s="131"/>
      <c r="N27" s="131"/>
    </row>
    <row r="28" spans="1:23" x14ac:dyDescent="0.35">
      <c r="L28" s="131"/>
      <c r="M28" s="131"/>
      <c r="N28" s="131"/>
    </row>
    <row r="29" spans="1:23" x14ac:dyDescent="0.35">
      <c r="L29" s="131"/>
      <c r="M29" s="131"/>
      <c r="N29" s="131"/>
    </row>
    <row r="30" spans="1:23" x14ac:dyDescent="0.35">
      <c r="L30" s="131"/>
      <c r="M30" s="133"/>
      <c r="N30" s="133"/>
    </row>
    <row r="31" spans="1:23" x14ac:dyDescent="0.35">
      <c r="L31" s="131"/>
      <c r="M31" s="133"/>
      <c r="N31" s="133"/>
    </row>
    <row r="32" spans="1:23" x14ac:dyDescent="0.35">
      <c r="L32" s="131"/>
      <c r="M32" s="133"/>
      <c r="N32" s="133"/>
    </row>
  </sheetData>
  <mergeCells count="6">
    <mergeCell ref="C2:K2"/>
    <mergeCell ref="E3:G3"/>
    <mergeCell ref="H3:J3"/>
    <mergeCell ref="C3:D3"/>
    <mergeCell ref="L3:S3"/>
    <mergeCell ref="L2:V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C8978-3D58-4BBC-AEC9-BEB2BC6EC162}">
  <dimension ref="A1:W27"/>
  <sheetViews>
    <sheetView workbookViewId="0">
      <pane xSplit="1" topLeftCell="B1" activePane="topRight" state="frozen"/>
      <selection pane="topRight" sqref="A1:XFD1048576"/>
    </sheetView>
  </sheetViews>
  <sheetFormatPr defaultColWidth="8.7265625" defaultRowHeight="14.5" x14ac:dyDescent="0.35"/>
  <cols>
    <col min="1" max="1" width="35.54296875" style="2" bestFit="1" customWidth="1"/>
    <col min="2" max="2" width="14.81640625" style="2" bestFit="1" customWidth="1"/>
    <col min="3" max="18" width="7.453125" style="2" bestFit="1" customWidth="1"/>
    <col min="19" max="19" width="9.81640625" style="2" bestFit="1" customWidth="1"/>
    <col min="20" max="20" width="27.453125" style="2" customWidth="1"/>
    <col min="21" max="21" width="17.54296875" style="2" bestFit="1" customWidth="1"/>
    <col min="22" max="22" width="17.54296875" style="2" customWidth="1"/>
    <col min="23" max="23" width="16.1796875" style="2" bestFit="1" customWidth="1"/>
    <col min="24" max="26" width="8.7265625" style="2"/>
    <col min="27" max="27" width="11.1796875" style="2" customWidth="1"/>
    <col min="28" max="16384" width="8.7265625" style="2"/>
  </cols>
  <sheetData>
    <row r="1" spans="1:23" x14ac:dyDescent="0.35">
      <c r="A1" s="71" t="s">
        <v>163</v>
      </c>
      <c r="B1" s="72"/>
      <c r="C1" s="73" t="s">
        <v>0</v>
      </c>
      <c r="D1" s="74" t="s">
        <v>1</v>
      </c>
      <c r="E1" s="74" t="s">
        <v>2</v>
      </c>
      <c r="F1" s="74" t="s">
        <v>3</v>
      </c>
      <c r="G1" s="74" t="s">
        <v>4</v>
      </c>
      <c r="H1" s="74" t="s">
        <v>5</v>
      </c>
      <c r="I1" s="74" t="s">
        <v>6</v>
      </c>
      <c r="J1" s="74" t="s">
        <v>7</v>
      </c>
      <c r="K1" s="74" t="s">
        <v>8</v>
      </c>
      <c r="L1" s="75" t="s">
        <v>9</v>
      </c>
      <c r="M1" s="75" t="s">
        <v>10</v>
      </c>
      <c r="N1" s="75" t="s">
        <v>11</v>
      </c>
      <c r="O1" s="75" t="s">
        <v>12</v>
      </c>
      <c r="P1" s="75" t="s">
        <v>13</v>
      </c>
      <c r="Q1" s="75" t="s">
        <v>14</v>
      </c>
      <c r="R1" s="75" t="s">
        <v>15</v>
      </c>
      <c r="S1" s="75" t="s">
        <v>16</v>
      </c>
      <c r="T1" s="75" t="s">
        <v>17</v>
      </c>
      <c r="U1" s="76" t="s">
        <v>18</v>
      </c>
      <c r="V1" s="76" t="s">
        <v>19</v>
      </c>
    </row>
    <row r="2" spans="1:23" ht="43.5" customHeight="1" x14ac:dyDescent="0.35">
      <c r="A2" s="9"/>
      <c r="B2" s="77"/>
      <c r="C2" s="158" t="s">
        <v>164</v>
      </c>
      <c r="D2" s="158"/>
      <c r="E2" s="158"/>
      <c r="F2" s="158"/>
      <c r="G2" s="158"/>
      <c r="H2" s="158"/>
      <c r="I2" s="158"/>
      <c r="J2" s="158"/>
      <c r="K2" s="158"/>
      <c r="L2" s="159" t="s">
        <v>165</v>
      </c>
      <c r="M2" s="160"/>
      <c r="N2" s="160"/>
      <c r="O2" s="160"/>
      <c r="P2" s="160"/>
      <c r="Q2" s="160"/>
      <c r="R2" s="160"/>
      <c r="S2" s="161"/>
      <c r="T2" s="78" t="s">
        <v>166</v>
      </c>
      <c r="U2" s="78" t="s">
        <v>167</v>
      </c>
      <c r="V2" s="78" t="s">
        <v>167</v>
      </c>
    </row>
    <row r="3" spans="1:23" ht="29" x14ac:dyDescent="0.35">
      <c r="A3" s="162" t="s">
        <v>151</v>
      </c>
      <c r="B3" s="79" t="s">
        <v>168</v>
      </c>
      <c r="C3" s="164" t="s">
        <v>169</v>
      </c>
      <c r="D3" s="165"/>
      <c r="E3" s="165"/>
      <c r="F3" s="165"/>
      <c r="G3" s="165"/>
      <c r="H3" s="165"/>
      <c r="I3" s="165"/>
      <c r="J3" s="165"/>
      <c r="K3" s="165"/>
      <c r="L3" s="166" t="s">
        <v>170</v>
      </c>
      <c r="M3" s="167"/>
      <c r="N3" s="167"/>
      <c r="O3" s="167"/>
      <c r="P3" s="167"/>
      <c r="Q3" s="167"/>
      <c r="R3" s="167"/>
      <c r="S3" s="168"/>
      <c r="T3" s="80" t="s">
        <v>171</v>
      </c>
      <c r="U3" s="85" t="s">
        <v>172</v>
      </c>
      <c r="V3" s="85" t="s">
        <v>173</v>
      </c>
    </row>
    <row r="4" spans="1:23" x14ac:dyDescent="0.35">
      <c r="A4" s="163"/>
      <c r="B4" s="81" t="s">
        <v>67</v>
      </c>
      <c r="C4" s="156" t="s">
        <v>174</v>
      </c>
      <c r="D4" s="156"/>
      <c r="E4" s="156"/>
      <c r="F4" s="156"/>
      <c r="G4" s="156" t="s">
        <v>175</v>
      </c>
      <c r="H4" s="156"/>
      <c r="I4" s="156"/>
      <c r="J4" s="156"/>
      <c r="K4" s="157" t="s">
        <v>176</v>
      </c>
      <c r="L4" s="154"/>
      <c r="M4" s="154"/>
      <c r="N4" s="154"/>
      <c r="O4" s="154"/>
      <c r="P4" s="154"/>
      <c r="Q4" s="154"/>
      <c r="R4" s="154"/>
      <c r="S4" s="154"/>
      <c r="T4" s="154"/>
      <c r="U4" s="154"/>
      <c r="V4" s="155"/>
    </row>
    <row r="5" spans="1:23" ht="14.5" customHeight="1" x14ac:dyDescent="0.35">
      <c r="A5" s="2" t="s">
        <v>40</v>
      </c>
      <c r="C5" s="82">
        <v>5381.3</v>
      </c>
      <c r="D5" s="82">
        <v>5413.87</v>
      </c>
      <c r="E5" s="82">
        <v>5605.2</v>
      </c>
      <c r="F5" s="82">
        <v>5468.4</v>
      </c>
      <c r="G5" s="58">
        <v>5492.6</v>
      </c>
      <c r="H5" s="58">
        <v>5484.4</v>
      </c>
      <c r="I5" s="58">
        <v>5541.4</v>
      </c>
      <c r="J5" s="58">
        <v>5569.63754386443</v>
      </c>
      <c r="K5" s="58">
        <v>5707.6</v>
      </c>
      <c r="L5" s="58">
        <v>5672.607</v>
      </c>
      <c r="M5" s="58">
        <v>5701.3819999999996</v>
      </c>
      <c r="N5" s="58">
        <v>5912.99</v>
      </c>
      <c r="O5" s="58">
        <v>5934.1350000000002</v>
      </c>
      <c r="P5" s="58">
        <v>5927.8890000000001</v>
      </c>
      <c r="Q5" s="58">
        <v>5973.6620000000003</v>
      </c>
      <c r="R5" s="58">
        <v>6007.84</v>
      </c>
      <c r="S5" s="83">
        <v>6148.2030000000004</v>
      </c>
      <c r="T5" s="82">
        <v>6204.1559999999999</v>
      </c>
      <c r="U5" s="82">
        <v>6316.1629999999996</v>
      </c>
      <c r="V5" s="82">
        <v>6397.0330000000004</v>
      </c>
      <c r="W5" s="2" t="str">
        <f t="shared" ref="W5:W17" si="0">A5</f>
        <v>Anglian</v>
      </c>
    </row>
    <row r="6" spans="1:23" x14ac:dyDescent="0.35">
      <c r="A6" s="2" t="s">
        <v>43</v>
      </c>
      <c r="C6" s="82">
        <v>2973.8</v>
      </c>
      <c r="D6" s="82">
        <v>2989.7</v>
      </c>
      <c r="E6" s="82">
        <v>2976.5</v>
      </c>
      <c r="F6" s="82">
        <v>2966.1</v>
      </c>
      <c r="G6" s="58">
        <v>2970.4</v>
      </c>
      <c r="H6" s="58">
        <v>2977.7999999999997</v>
      </c>
      <c r="I6" s="58">
        <v>2983.9</v>
      </c>
      <c r="J6" s="58">
        <v>2996</v>
      </c>
      <c r="K6" s="58">
        <v>3002.8</v>
      </c>
      <c r="L6" s="58">
        <v>3011.2379999999998</v>
      </c>
      <c r="M6" s="58">
        <v>3051.0030000000002</v>
      </c>
      <c r="N6" s="58">
        <v>3039.8580000000002</v>
      </c>
      <c r="O6" s="58">
        <v>3058.89</v>
      </c>
      <c r="P6" s="58">
        <v>3083.4650000000001</v>
      </c>
      <c r="Q6" s="58">
        <v>3083.797</v>
      </c>
      <c r="R6" s="58">
        <v>3099.0439999999999</v>
      </c>
      <c r="S6" s="83">
        <v>3074.5189999999998</v>
      </c>
      <c r="T6" s="82">
        <v>3080.77</v>
      </c>
      <c r="U6" s="82">
        <v>3093.998</v>
      </c>
      <c r="V6" s="82">
        <v>3107.9070000000002</v>
      </c>
      <c r="W6" s="2" t="str">
        <f t="shared" si="0"/>
        <v>Dŵr Cymru</v>
      </c>
    </row>
    <row r="7" spans="1:23" x14ac:dyDescent="0.35">
      <c r="A7" s="2" t="s">
        <v>29</v>
      </c>
      <c r="C7" s="82">
        <v>2465.9212499999999</v>
      </c>
      <c r="D7" s="82">
        <v>2521.1</v>
      </c>
      <c r="E7" s="82">
        <v>2552.9</v>
      </c>
      <c r="F7" s="82">
        <v>2550.1</v>
      </c>
      <c r="G7" s="58">
        <v>2547.4</v>
      </c>
      <c r="H7" s="58">
        <v>2612.2999999999997</v>
      </c>
      <c r="I7" s="58">
        <v>2594.1</v>
      </c>
      <c r="J7" s="58">
        <v>2600.4</v>
      </c>
      <c r="K7" s="58">
        <v>2642.9</v>
      </c>
      <c r="L7" s="58">
        <v>2652.2620000000002</v>
      </c>
      <c r="M7" s="58">
        <v>2641.4459999999999</v>
      </c>
      <c r="N7" s="58">
        <v>2648.8589999999999</v>
      </c>
      <c r="O7" s="58">
        <v>2656.85</v>
      </c>
      <c r="P7" s="58">
        <v>2669.1909999999998</v>
      </c>
      <c r="Q7" s="58">
        <v>2678.1289999999999</v>
      </c>
      <c r="R7" s="58">
        <v>2616.9490000000001</v>
      </c>
      <c r="S7" s="83">
        <v>2631.7570000000001</v>
      </c>
      <c r="T7" s="82">
        <v>2647.2530000000002</v>
      </c>
      <c r="U7" s="82">
        <v>2673.3249999999998</v>
      </c>
      <c r="V7" s="82">
        <v>2745.627</v>
      </c>
      <c r="W7" s="2" t="str">
        <f t="shared" si="0"/>
        <v>Northumbrian</v>
      </c>
    </row>
    <row r="8" spans="1:23" x14ac:dyDescent="0.35">
      <c r="A8" s="2" t="s">
        <v>31</v>
      </c>
      <c r="C8" s="82">
        <v>8152</v>
      </c>
      <c r="D8" s="82">
        <v>8190</v>
      </c>
      <c r="E8" s="82">
        <v>8233</v>
      </c>
      <c r="F8" s="82">
        <v>8598.7999999999993</v>
      </c>
      <c r="G8" s="58">
        <v>8304.9</v>
      </c>
      <c r="H8" s="58">
        <v>8381.2000000000007</v>
      </c>
      <c r="I8" s="58">
        <v>8496.5</v>
      </c>
      <c r="J8" s="58">
        <v>8548.8000000000011</v>
      </c>
      <c r="K8" s="58">
        <v>8607</v>
      </c>
      <c r="L8" s="58">
        <v>8644.82600000001</v>
      </c>
      <c r="M8" s="58">
        <v>8863.0169999999998</v>
      </c>
      <c r="N8" s="58">
        <v>8893.6831491550292</v>
      </c>
      <c r="O8" s="58">
        <v>8916.7005874083006</v>
      </c>
      <c r="P8" s="58">
        <v>8916.80073787318</v>
      </c>
      <c r="Q8" s="58">
        <v>8951.7520000000004</v>
      </c>
      <c r="R8" s="58"/>
      <c r="S8" s="83"/>
      <c r="T8" s="82"/>
      <c r="U8" s="82"/>
      <c r="V8" s="82"/>
      <c r="W8" s="2" t="str">
        <f t="shared" si="0"/>
        <v>Severn Trent</v>
      </c>
    </row>
    <row r="9" spans="1:23" x14ac:dyDescent="0.35">
      <c r="A9" s="28" t="s">
        <v>161</v>
      </c>
      <c r="C9" s="82"/>
      <c r="D9" s="82"/>
      <c r="E9" s="82"/>
      <c r="F9" s="82"/>
      <c r="G9" s="58"/>
      <c r="H9" s="58"/>
      <c r="I9" s="58"/>
      <c r="J9" s="58"/>
      <c r="K9" s="58"/>
      <c r="L9" s="58"/>
      <c r="M9" s="58"/>
      <c r="N9" s="58"/>
      <c r="O9" s="58"/>
      <c r="P9" s="58"/>
      <c r="Q9" s="58"/>
      <c r="R9" s="58">
        <v>8913.1280000000006</v>
      </c>
      <c r="S9" s="82">
        <v>9113.0720000000001</v>
      </c>
      <c r="T9" s="82">
        <v>9223.5149999999994</v>
      </c>
      <c r="U9" s="82">
        <v>9296.7049999999999</v>
      </c>
      <c r="V9" s="82">
        <v>9295.0120000000006</v>
      </c>
      <c r="W9" s="28" t="str">
        <f t="shared" si="0"/>
        <v>Severn</v>
      </c>
    </row>
    <row r="10" spans="1:23" x14ac:dyDescent="0.35">
      <c r="A10" s="28" t="s">
        <v>25</v>
      </c>
      <c r="C10" s="82"/>
      <c r="D10" s="82"/>
      <c r="E10" s="82"/>
      <c r="F10" s="82"/>
      <c r="G10" s="58"/>
      <c r="H10" s="58"/>
      <c r="I10" s="58"/>
      <c r="J10" s="58"/>
      <c r="K10" s="58"/>
      <c r="L10" s="58"/>
      <c r="M10" s="58"/>
      <c r="N10" s="58"/>
      <c r="O10" s="58"/>
      <c r="P10" s="58"/>
      <c r="Q10" s="58"/>
      <c r="R10" s="58">
        <v>40.667999999999999</v>
      </c>
      <c r="S10" s="82">
        <v>39.447000000000003</v>
      </c>
      <c r="T10" s="82">
        <v>39.392000000000003</v>
      </c>
      <c r="U10" s="82">
        <v>39.198999999999998</v>
      </c>
      <c r="V10" s="82">
        <v>39.478999999999999</v>
      </c>
      <c r="W10" s="28" t="str">
        <f t="shared" si="0"/>
        <v>Hafren</v>
      </c>
    </row>
    <row r="11" spans="1:23" x14ac:dyDescent="0.35">
      <c r="A11" s="2" t="s">
        <v>62</v>
      </c>
      <c r="C11" s="82">
        <v>1396.124</v>
      </c>
      <c r="D11" s="82">
        <v>1403.7</v>
      </c>
      <c r="E11" s="82">
        <v>1416.1959999999999</v>
      </c>
      <c r="F11" s="82">
        <v>1438.7</v>
      </c>
      <c r="G11" s="58">
        <v>1450.2</v>
      </c>
      <c r="H11" s="58">
        <v>1468.6030000000001</v>
      </c>
      <c r="I11" s="58">
        <v>1480.4</v>
      </c>
      <c r="J11" s="58">
        <v>1495.5</v>
      </c>
      <c r="K11" s="58">
        <v>1496.3</v>
      </c>
      <c r="L11" s="58">
        <v>1500.7670000000001</v>
      </c>
      <c r="M11" s="58">
        <v>1504.287</v>
      </c>
      <c r="N11" s="58">
        <v>1509.787</v>
      </c>
      <c r="O11" s="58">
        <v>1531.855</v>
      </c>
      <c r="P11" s="58">
        <v>1558.296</v>
      </c>
      <c r="Q11" s="58">
        <v>1556.6873394044501</v>
      </c>
      <c r="R11" s="58">
        <v>1566.877</v>
      </c>
      <c r="S11" s="83">
        <v>1583.296</v>
      </c>
      <c r="T11" s="82">
        <v>1618.123</v>
      </c>
      <c r="U11" s="82">
        <v>1636.5250000000001</v>
      </c>
      <c r="V11" s="82">
        <v>1647.6489999999999</v>
      </c>
      <c r="W11" s="2" t="str">
        <f t="shared" si="0"/>
        <v>South West Water</v>
      </c>
    </row>
    <row r="12" spans="1:23" x14ac:dyDescent="0.35">
      <c r="A12" s="2" t="s">
        <v>36</v>
      </c>
      <c r="C12" s="82">
        <v>4044.44</v>
      </c>
      <c r="D12" s="82">
        <v>4061.5099999999998</v>
      </c>
      <c r="E12" s="82">
        <v>4078.97</v>
      </c>
      <c r="F12" s="82">
        <v>4121.5</v>
      </c>
      <c r="G12" s="58">
        <v>4147.3</v>
      </c>
      <c r="H12" s="58">
        <v>4133.4000000000005</v>
      </c>
      <c r="I12" s="58">
        <v>4199.1910000000007</v>
      </c>
      <c r="J12" s="58">
        <v>4232.2309999999998</v>
      </c>
      <c r="K12" s="58">
        <v>4265.0329999999994</v>
      </c>
      <c r="L12" s="58">
        <v>4297.0410000000002</v>
      </c>
      <c r="M12" s="58">
        <v>4330.4690000000001</v>
      </c>
      <c r="N12" s="58">
        <v>4391.1170000000002</v>
      </c>
      <c r="O12" s="58">
        <v>4427.268</v>
      </c>
      <c r="P12" s="58">
        <v>4486.652</v>
      </c>
      <c r="Q12" s="58">
        <v>4514.384</v>
      </c>
      <c r="R12" s="58">
        <v>4567.1509999999998</v>
      </c>
      <c r="S12" s="83">
        <v>4608.2960000000003</v>
      </c>
      <c r="T12" s="82">
        <v>4651.76</v>
      </c>
      <c r="U12" s="82">
        <v>4690.0590000000002</v>
      </c>
      <c r="V12" s="82">
        <v>4590.3289999999997</v>
      </c>
      <c r="W12" s="2" t="str">
        <f t="shared" si="0"/>
        <v>Southern</v>
      </c>
    </row>
    <row r="13" spans="1:23" x14ac:dyDescent="0.35">
      <c r="A13" s="2" t="s">
        <v>39</v>
      </c>
      <c r="C13" s="82">
        <v>12463.2</v>
      </c>
      <c r="D13" s="82">
        <v>12635.119999999999</v>
      </c>
      <c r="E13" s="82">
        <v>12683.13</v>
      </c>
      <c r="F13" s="82">
        <v>12730.3</v>
      </c>
      <c r="G13" s="58">
        <v>13110.500000000002</v>
      </c>
      <c r="H13" s="58">
        <v>13163.267157621378</v>
      </c>
      <c r="I13" s="58">
        <v>13206.171118199638</v>
      </c>
      <c r="J13" s="58">
        <v>13389.381533976251</v>
      </c>
      <c r="K13" s="58">
        <v>13604.28700521361</v>
      </c>
      <c r="L13" s="58">
        <v>14128.762898615299</v>
      </c>
      <c r="M13" s="58">
        <v>14365.3927670496</v>
      </c>
      <c r="N13" s="58">
        <v>14543.779854669699</v>
      </c>
      <c r="O13" s="58">
        <v>14697.966549978801</v>
      </c>
      <c r="P13" s="58">
        <v>14774.8341645819</v>
      </c>
      <c r="Q13" s="58">
        <v>15070.048901455801</v>
      </c>
      <c r="R13" s="58">
        <v>15018.284</v>
      </c>
      <c r="S13" s="83">
        <v>14840.221</v>
      </c>
      <c r="T13" s="82">
        <v>15343.3430034375</v>
      </c>
      <c r="U13" s="82">
        <v>15505.394</v>
      </c>
      <c r="V13" s="82">
        <v>15543.119000000001</v>
      </c>
      <c r="W13" s="2" t="str">
        <f t="shared" si="0"/>
        <v>Thames</v>
      </c>
    </row>
    <row r="14" spans="1:23" x14ac:dyDescent="0.35">
      <c r="A14" s="2" t="s">
        <v>42</v>
      </c>
      <c r="C14" s="82">
        <v>6540.5</v>
      </c>
      <c r="D14" s="82">
        <v>6580.7</v>
      </c>
      <c r="E14" s="82">
        <v>6767.4</v>
      </c>
      <c r="F14" s="82">
        <v>6750.8</v>
      </c>
      <c r="G14" s="58">
        <v>6885.1</v>
      </c>
      <c r="H14" s="58">
        <v>6769.9000000000005</v>
      </c>
      <c r="I14" s="58">
        <v>6752.2657000000008</v>
      </c>
      <c r="J14" s="58">
        <v>6781.3909999999996</v>
      </c>
      <c r="K14" s="58">
        <v>6784.8</v>
      </c>
      <c r="L14" s="58">
        <v>6821.0919999999996</v>
      </c>
      <c r="M14" s="58">
        <v>7032.5159999999996</v>
      </c>
      <c r="N14" s="58">
        <v>7042.3580000000002</v>
      </c>
      <c r="O14" s="58">
        <v>7064.3270000000002</v>
      </c>
      <c r="P14" s="58">
        <v>7114.451</v>
      </c>
      <c r="Q14" s="58">
        <v>7169.9570000000003</v>
      </c>
      <c r="R14" s="58">
        <v>7224.8400816413796</v>
      </c>
      <c r="S14" s="83">
        <v>7258.73866556952</v>
      </c>
      <c r="T14" s="82">
        <v>7320.0775008149285</v>
      </c>
      <c r="U14" s="82">
        <v>7345.68</v>
      </c>
      <c r="V14" s="82">
        <v>7390.6980000000003</v>
      </c>
      <c r="W14" s="2" t="str">
        <f t="shared" si="0"/>
        <v>United Utilities</v>
      </c>
    </row>
    <row r="15" spans="1:23" x14ac:dyDescent="0.35">
      <c r="A15" s="2" t="s">
        <v>45</v>
      </c>
      <c r="C15" s="82">
        <v>2454</v>
      </c>
      <c r="D15" s="82">
        <v>2474.6</v>
      </c>
      <c r="E15" s="82">
        <v>2500.8000000000002</v>
      </c>
      <c r="F15" s="82">
        <v>2518.6</v>
      </c>
      <c r="G15" s="58">
        <v>2474.3000000000002</v>
      </c>
      <c r="H15" s="58">
        <v>2573.84</v>
      </c>
      <c r="I15" s="58">
        <v>2600.6190000000011</v>
      </c>
      <c r="J15" s="58">
        <v>2611.2669999999998</v>
      </c>
      <c r="K15" s="58">
        <v>2627.2</v>
      </c>
      <c r="L15" s="58">
        <v>2657.069</v>
      </c>
      <c r="M15" s="58">
        <v>2646.8649999999998</v>
      </c>
      <c r="N15" s="58">
        <v>2630.221</v>
      </c>
      <c r="O15" s="58">
        <v>2653.8760000000002</v>
      </c>
      <c r="P15" s="58">
        <v>2711.444</v>
      </c>
      <c r="Q15" s="58">
        <v>2735.9639999999999</v>
      </c>
      <c r="R15" s="58">
        <v>2760.0160000000001</v>
      </c>
      <c r="S15" s="83">
        <v>2779.7150198333502</v>
      </c>
      <c r="T15" s="82">
        <v>2812.4786810029414</v>
      </c>
      <c r="U15" s="82">
        <v>2852.9490000000001</v>
      </c>
      <c r="V15" s="82">
        <v>2851.971</v>
      </c>
      <c r="W15" s="2" t="str">
        <f t="shared" si="0"/>
        <v>Wessex</v>
      </c>
    </row>
    <row r="16" spans="1:23" x14ac:dyDescent="0.35">
      <c r="A16" s="2" t="s">
        <v>47</v>
      </c>
      <c r="C16" s="82">
        <v>4739.3</v>
      </c>
      <c r="D16" s="82">
        <v>4609.3999999999996</v>
      </c>
      <c r="E16" s="82">
        <v>4665.3</v>
      </c>
      <c r="F16" s="82">
        <v>4676.8</v>
      </c>
      <c r="G16" s="58">
        <v>4689.2</v>
      </c>
      <c r="H16" s="58">
        <v>4861.2</v>
      </c>
      <c r="I16" s="58">
        <v>4900.7</v>
      </c>
      <c r="J16" s="58">
        <v>4943.2000000000007</v>
      </c>
      <c r="K16" s="58">
        <v>4981.3999999999996</v>
      </c>
      <c r="L16" s="58">
        <v>5006.232</v>
      </c>
      <c r="M16" s="58">
        <v>4960.6360000000004</v>
      </c>
      <c r="N16" s="58">
        <v>4980.4790000000003</v>
      </c>
      <c r="O16" s="58">
        <v>5008.3739999999998</v>
      </c>
      <c r="P16" s="58">
        <v>5037.9229999999998</v>
      </c>
      <c r="Q16" s="58">
        <v>5070.1660000000002</v>
      </c>
      <c r="R16" s="58">
        <v>5102.0720000000001</v>
      </c>
      <c r="S16" s="83">
        <v>5135.2349999999997</v>
      </c>
      <c r="T16" s="82">
        <v>5169.5889999999999</v>
      </c>
      <c r="U16" s="82">
        <v>5199.1959999999999</v>
      </c>
      <c r="V16" s="82">
        <v>5244.6660000000002</v>
      </c>
      <c r="W16" s="2" t="str">
        <f t="shared" si="0"/>
        <v>Yorkshire</v>
      </c>
    </row>
    <row r="17" spans="1:23" x14ac:dyDescent="0.35">
      <c r="A17" s="2" t="s">
        <v>177</v>
      </c>
      <c r="C17" s="58">
        <v>4731.3370000000004</v>
      </c>
      <c r="D17" s="58">
        <v>4934.08</v>
      </c>
      <c r="E17" s="58">
        <v>4912.6769999999997</v>
      </c>
      <c r="F17" s="58">
        <v>4944.223</v>
      </c>
      <c r="G17" s="58">
        <v>4954.7330000000002</v>
      </c>
      <c r="H17" s="58">
        <v>4978.5539249538606</v>
      </c>
      <c r="I17" s="58">
        <v>5001.6564694402323</v>
      </c>
      <c r="J17" s="58">
        <v>5035.0600000000004</v>
      </c>
      <c r="K17" s="58">
        <v>5056.5073102093493</v>
      </c>
      <c r="L17" s="58">
        <v>4879.6263111575208</v>
      </c>
      <c r="M17" s="58">
        <v>4897.6737637110255</v>
      </c>
      <c r="N17" s="58">
        <v>4914.5275118806303</v>
      </c>
      <c r="O17" s="58">
        <v>4985.6927291792645</v>
      </c>
      <c r="P17" s="58">
        <v>5004.0447298609797</v>
      </c>
      <c r="Q17" s="58">
        <v>5017.7094768896704</v>
      </c>
      <c r="R17" s="58">
        <v>5085.6723430004686</v>
      </c>
      <c r="S17" s="83">
        <v>5152.5360000000001</v>
      </c>
      <c r="T17" s="82">
        <v>5155.9380000000001</v>
      </c>
      <c r="U17" s="82">
        <v>5164.4279999999999</v>
      </c>
      <c r="V17" s="82">
        <v>5139.7690000000002</v>
      </c>
      <c r="W17" s="2" t="str">
        <f t="shared" si="0"/>
        <v xml:space="preserve">Scottish Water </v>
      </c>
    </row>
    <row r="18" spans="1:23" x14ac:dyDescent="0.35">
      <c r="R18" s="43"/>
      <c r="S18" s="43"/>
      <c r="T18" s="43"/>
      <c r="U18" s="43"/>
      <c r="V18" s="43"/>
    </row>
    <row r="19" spans="1:23" x14ac:dyDescent="0.35">
      <c r="A19" s="2" t="s">
        <v>178</v>
      </c>
      <c r="C19" s="82">
        <f>SUM(C5:C16)</f>
        <v>50610.585250000004</v>
      </c>
      <c r="D19" s="82">
        <f t="shared" ref="D19:H19" si="1">SUM(D5:D16)</f>
        <v>50879.7</v>
      </c>
      <c r="E19" s="82">
        <f t="shared" si="1"/>
        <v>51479.396000000008</v>
      </c>
      <c r="F19" s="82">
        <f t="shared" si="1"/>
        <v>51820.100000000006</v>
      </c>
      <c r="G19" s="82">
        <f t="shared" si="1"/>
        <v>52071.9</v>
      </c>
      <c r="H19" s="82">
        <f t="shared" si="1"/>
        <v>52425.910157621372</v>
      </c>
      <c r="I19" s="82">
        <f t="shared" ref="I19:V19" si="2">SUM(I5:I16)</f>
        <v>52755.246818199637</v>
      </c>
      <c r="J19" s="82">
        <f t="shared" si="2"/>
        <v>53167.808077840687</v>
      </c>
      <c r="K19" s="82">
        <f t="shared" si="2"/>
        <v>53719.320005213616</v>
      </c>
      <c r="L19" s="82">
        <f t="shared" si="2"/>
        <v>54391.896898615305</v>
      </c>
      <c r="M19" s="82">
        <f t="shared" si="2"/>
        <v>55097.013767049597</v>
      </c>
      <c r="N19" s="82">
        <f t="shared" si="2"/>
        <v>55593.132003824729</v>
      </c>
      <c r="O19" s="82">
        <f t="shared" si="2"/>
        <v>55950.242137387089</v>
      </c>
      <c r="P19" s="82">
        <f t="shared" si="2"/>
        <v>56280.945902455082</v>
      </c>
      <c r="Q19" s="82">
        <f t="shared" si="2"/>
        <v>56804.547240860251</v>
      </c>
      <c r="R19" s="82">
        <f t="shared" si="2"/>
        <v>56916.869081641387</v>
      </c>
      <c r="S19" s="82">
        <f t="shared" si="2"/>
        <v>57212.499685402865</v>
      </c>
      <c r="T19" s="82">
        <f t="shared" si="2"/>
        <v>58110.457185255364</v>
      </c>
      <c r="U19" s="82">
        <f t="shared" si="2"/>
        <v>58649.192999999999</v>
      </c>
      <c r="V19" s="82">
        <f t="shared" si="2"/>
        <v>58853.49</v>
      </c>
    </row>
    <row r="25" spans="1:23" x14ac:dyDescent="0.35">
      <c r="K25" s="84"/>
    </row>
    <row r="27" spans="1:23" ht="14.5" customHeight="1" x14ac:dyDescent="0.35"/>
  </sheetData>
  <mergeCells count="8">
    <mergeCell ref="C2:K2"/>
    <mergeCell ref="L2:S2"/>
    <mergeCell ref="A3:A4"/>
    <mergeCell ref="C3:K3"/>
    <mergeCell ref="L3:S3"/>
    <mergeCell ref="C4:F4"/>
    <mergeCell ref="G4:J4"/>
    <mergeCell ref="K4:V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D8B5-B8DD-4A93-BD93-25E8464DED12}">
  <sheetPr>
    <outlinePr summaryBelow="0" summaryRight="0"/>
  </sheetPr>
  <dimension ref="A1:XEZ250"/>
  <sheetViews>
    <sheetView zoomScaleNormal="100" workbookViewId="0">
      <pane ySplit="3" topLeftCell="A4" activePane="bottomLeft" state="frozen"/>
      <selection pane="bottomLeft" sqref="A1:XFD1048576"/>
    </sheetView>
  </sheetViews>
  <sheetFormatPr defaultColWidth="9.81640625" defaultRowHeight="14" outlineLevelRow="2" x14ac:dyDescent="0.3"/>
  <cols>
    <col min="1" max="3" width="1.453125" style="93" customWidth="1"/>
    <col min="4" max="4" width="9.26953125" style="93" customWidth="1"/>
    <col min="5" max="5" width="38.7265625" style="93" customWidth="1"/>
    <col min="6" max="6" width="12" style="93" customWidth="1"/>
    <col min="7" max="8" width="11" style="93" customWidth="1"/>
    <col min="9" max="9" width="1.54296875" style="93" customWidth="1"/>
    <col min="10" max="16" width="11" style="93" customWidth="1"/>
    <col min="17" max="22" width="9.81640625" style="93" customWidth="1"/>
    <col min="23" max="35" width="9.81640625" style="93"/>
    <col min="36" max="36" width="11.81640625" style="93" bestFit="1" customWidth="1"/>
    <col min="37" max="16384" width="9.81640625" style="93"/>
  </cols>
  <sheetData>
    <row r="1" spans="1:16380" ht="25" x14ac:dyDescent="0.5">
      <c r="A1" s="88" t="str">
        <f ca="1" xml:space="preserve"> RIGHT(CELL("filename", $A$1), LEN(CELL("filename", $A$1)) - SEARCH("]", CELL("filename", $A$1)))</f>
        <v>Ofwat reported capex</v>
      </c>
      <c r="B1" s="89"/>
      <c r="C1" s="90"/>
      <c r="D1" s="89"/>
      <c r="E1" s="91"/>
      <c r="F1" s="89"/>
      <c r="G1" s="89"/>
      <c r="H1" s="89"/>
      <c r="I1" s="89"/>
      <c r="J1" s="89"/>
      <c r="K1" s="89"/>
      <c r="L1" s="89"/>
      <c r="M1" s="89"/>
      <c r="N1" s="89"/>
      <c r="O1" s="89"/>
      <c r="P1" s="89"/>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row>
    <row r="2" spans="1:16380" x14ac:dyDescent="0.3">
      <c r="A2" s="94"/>
      <c r="B2" s="95"/>
      <c r="C2" s="96"/>
      <c r="D2" s="97"/>
      <c r="E2" s="98" t="s">
        <v>179</v>
      </c>
      <c r="F2" s="98"/>
      <c r="G2" s="98"/>
      <c r="H2" s="98"/>
      <c r="I2" s="98"/>
      <c r="J2" s="99" t="s">
        <v>180</v>
      </c>
      <c r="K2" s="100" t="s">
        <v>181</v>
      </c>
      <c r="L2" s="101" t="s">
        <v>182</v>
      </c>
      <c r="M2" s="100" t="s">
        <v>183</v>
      </c>
      <c r="N2" s="100" t="s">
        <v>184</v>
      </c>
      <c r="O2" s="100" t="s">
        <v>185</v>
      </c>
      <c r="P2" s="100" t="s">
        <v>186</v>
      </c>
      <c r="Q2" s="100" t="s">
        <v>187</v>
      </c>
      <c r="R2" s="100" t="s">
        <v>188</v>
      </c>
      <c r="S2" s="100" t="s">
        <v>189</v>
      </c>
      <c r="T2" s="100" t="s">
        <v>190</v>
      </c>
      <c r="U2" s="100" t="s">
        <v>191</v>
      </c>
      <c r="V2" s="100" t="s">
        <v>192</v>
      </c>
      <c r="W2" s="100" t="s">
        <v>0</v>
      </c>
      <c r="X2" s="100" t="s">
        <v>1</v>
      </c>
      <c r="Y2" s="102" t="s">
        <v>2</v>
      </c>
      <c r="Z2" s="100" t="s">
        <v>3</v>
      </c>
      <c r="AA2" s="100" t="s">
        <v>4</v>
      </c>
      <c r="AB2" s="100" t="s">
        <v>5</v>
      </c>
      <c r="AC2" s="100" t="s">
        <v>6</v>
      </c>
      <c r="AD2" s="100" t="s">
        <v>7</v>
      </c>
      <c r="AE2" s="99" t="s">
        <v>8</v>
      </c>
      <c r="AF2" s="100" t="s">
        <v>9</v>
      </c>
      <c r="AG2" s="100" t="s">
        <v>10</v>
      </c>
      <c r="AH2" s="100" t="s">
        <v>11</v>
      </c>
      <c r="AI2" s="101" t="s">
        <v>12</v>
      </c>
      <c r="AJ2" s="100" t="s">
        <v>13</v>
      </c>
      <c r="AK2" s="100" t="s">
        <v>14</v>
      </c>
      <c r="AL2" s="100" t="s">
        <v>15</v>
      </c>
      <c r="AM2" s="100" t="s">
        <v>16</v>
      </c>
      <c r="AN2" s="101" t="s">
        <v>17</v>
      </c>
      <c r="AO2" s="100" t="s">
        <v>18</v>
      </c>
      <c r="AP2" s="100" t="s">
        <v>19</v>
      </c>
      <c r="AQ2" s="100" t="s">
        <v>193</v>
      </c>
      <c r="AR2" s="100" t="s">
        <v>194</v>
      </c>
      <c r="AS2" s="101" t="s">
        <v>195</v>
      </c>
    </row>
    <row r="3" spans="1:16380" x14ac:dyDescent="0.3">
      <c r="A3" s="103"/>
      <c r="B3" s="104"/>
      <c r="C3" s="105"/>
      <c r="D3" s="106"/>
      <c r="E3" s="107"/>
      <c r="F3" s="108" t="s">
        <v>196</v>
      </c>
      <c r="G3" s="108" t="s">
        <v>197</v>
      </c>
      <c r="H3" s="108" t="s">
        <v>198</v>
      </c>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row>
    <row r="4" spans="1:16380" x14ac:dyDescent="0.3">
      <c r="A4" s="103"/>
      <c r="B4" s="104"/>
      <c r="C4" s="105"/>
      <c r="D4" s="106"/>
      <c r="E4" s="107"/>
      <c r="F4" s="108"/>
      <c r="G4" s="108"/>
      <c r="H4" s="108"/>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row>
    <row r="5" spans="1:16380" x14ac:dyDescent="0.3">
      <c r="A5" s="103"/>
      <c r="B5" s="104"/>
      <c r="C5" s="105"/>
      <c r="D5" s="106"/>
      <c r="E5" s="107" t="s">
        <v>199</v>
      </c>
      <c r="F5" s="108"/>
      <c r="G5" s="108"/>
      <c r="H5" s="108"/>
      <c r="I5" s="109"/>
      <c r="J5" s="110">
        <v>2.4761810492216325</v>
      </c>
      <c r="K5" s="110">
        <v>2.2575188278340192</v>
      </c>
      <c r="L5" s="110">
        <v>2.1553174491282481</v>
      </c>
      <c r="M5" s="110">
        <v>2.0893353377978219</v>
      </c>
      <c r="N5" s="110">
        <v>2.054241691301621</v>
      </c>
      <c r="O5" s="110">
        <v>1.9996076037670036</v>
      </c>
      <c r="P5" s="110">
        <v>1.9365912705673707</v>
      </c>
      <c r="Q5" s="110">
        <v>1.8906599975265548</v>
      </c>
      <c r="R5" s="110">
        <v>1.8301520371380302</v>
      </c>
      <c r="S5" s="110">
        <v>1.7747694292163814</v>
      </c>
      <c r="T5" s="110">
        <v>1.747184091226555</v>
      </c>
      <c r="U5" s="110">
        <v>1.6965351418002463</v>
      </c>
      <c r="V5" s="110">
        <v>1.6715342655473615</v>
      </c>
      <c r="W5" s="110">
        <v>1.6372820848455993</v>
      </c>
      <c r="X5" s="110">
        <v>1.5927786717293906</v>
      </c>
      <c r="Y5" s="110">
        <v>1.5447288649376891</v>
      </c>
      <c r="Z5" s="110">
        <v>1.5050537093351417</v>
      </c>
      <c r="AA5" s="110">
        <v>1.4509016134134765</v>
      </c>
      <c r="AB5" s="110">
        <v>1.3933204386879863</v>
      </c>
      <c r="AC5" s="110">
        <v>1.353170271147434</v>
      </c>
      <c r="AD5" s="110">
        <v>1.3469969161486117</v>
      </c>
      <c r="AE5" s="110">
        <v>1.2833238506524391</v>
      </c>
      <c r="AF5" s="110">
        <v>1.224558998914185</v>
      </c>
      <c r="AG5" s="110">
        <v>1.1878528878528876</v>
      </c>
      <c r="AH5" s="110">
        <v>1.1545510233194316</v>
      </c>
      <c r="AI5" s="110">
        <v>1.1323638338847462</v>
      </c>
      <c r="AJ5" s="110">
        <v>1.1202856305367375</v>
      </c>
      <c r="AK5" s="110">
        <v>1.0967986225148669</v>
      </c>
      <c r="AL5" s="110">
        <v>1.0572221112323461</v>
      </c>
      <c r="AM5" s="110">
        <v>1.0258801950521181</v>
      </c>
      <c r="AN5" s="110">
        <v>1</v>
      </c>
      <c r="AO5" s="110"/>
      <c r="AP5" s="109"/>
      <c r="AQ5" s="109"/>
      <c r="AR5" s="109"/>
      <c r="AS5" s="109"/>
    </row>
    <row r="6" spans="1:16380" x14ac:dyDescent="0.3">
      <c r="A6" s="103"/>
      <c r="B6" s="104"/>
      <c r="C6" s="105"/>
      <c r="D6" s="106"/>
      <c r="E6" s="107" t="s">
        <v>200</v>
      </c>
      <c r="F6" s="111">
        <v>1.0450381091692975</v>
      </c>
      <c r="G6" s="108"/>
      <c r="H6" s="108"/>
      <c r="I6" s="109"/>
      <c r="J6" s="109"/>
      <c r="K6" s="109"/>
      <c r="L6" s="109"/>
      <c r="M6" s="109"/>
      <c r="N6" s="109"/>
      <c r="O6" s="109"/>
      <c r="P6" s="109"/>
      <c r="Q6" s="109"/>
      <c r="R6" s="109"/>
      <c r="S6" s="109"/>
      <c r="T6" s="109"/>
      <c r="U6" s="109"/>
      <c r="V6" s="110">
        <f t="shared" ref="V6:AM6" si="0">U5*$F$6</f>
        <v>1.7729438767261956</v>
      </c>
      <c r="W6" s="110">
        <f t="shared" si="0"/>
        <v>1.7468170082793051</v>
      </c>
      <c r="X6" s="110">
        <f t="shared" si="0"/>
        <v>1.7110221741238105</v>
      </c>
      <c r="Y6" s="110">
        <f t="shared" si="0"/>
        <v>1.6645144114292676</v>
      </c>
      <c r="Z6" s="110">
        <f t="shared" si="0"/>
        <v>1.6143005321937178</v>
      </c>
      <c r="AA6" s="110">
        <f t="shared" si="0"/>
        <v>1.572838482601834</v>
      </c>
      <c r="AB6" s="110">
        <f t="shared" si="0"/>
        <v>1.5162474786723026</v>
      </c>
      <c r="AC6" s="110">
        <f t="shared" si="0"/>
        <v>1.4560729567134294</v>
      </c>
      <c r="AD6" s="110">
        <f t="shared" si="0"/>
        <v>1.4141145015440202</v>
      </c>
      <c r="AE6" s="110">
        <f t="shared" si="0"/>
        <v>1.40766311030882</v>
      </c>
      <c r="AF6" s="110">
        <f t="shared" si="0"/>
        <v>1.3411223303376869</v>
      </c>
      <c r="AG6" s="110">
        <f t="shared" si="0"/>
        <v>1.2797108207915278</v>
      </c>
      <c r="AH6" s="110">
        <f t="shared" si="0"/>
        <v>1.2413515358930711</v>
      </c>
      <c r="AI6" s="110">
        <f t="shared" si="0"/>
        <v>1.2065498183492163</v>
      </c>
      <c r="AJ6" s="110">
        <f t="shared" si="0"/>
        <v>1.1833633598546116</v>
      </c>
      <c r="AK6" s="110">
        <f t="shared" si="0"/>
        <v>1.1707411770656464</v>
      </c>
      <c r="AL6" s="110">
        <f t="shared" si="0"/>
        <v>1.1461963586124266</v>
      </c>
      <c r="AM6" s="110">
        <f t="shared" si="0"/>
        <v>1.1048373960942237</v>
      </c>
      <c r="AN6" s="110">
        <f>AM5*$F$6</f>
        <v>1.0720838992714956</v>
      </c>
      <c r="AO6" s="109"/>
      <c r="AP6" s="109"/>
      <c r="AQ6" s="109"/>
      <c r="AR6" s="109"/>
      <c r="AS6" s="109"/>
    </row>
    <row r="7" spans="1:16380" x14ac:dyDescent="0.3">
      <c r="A7" s="103"/>
      <c r="B7" s="104"/>
      <c r="C7" s="105"/>
      <c r="D7" s="106"/>
      <c r="E7" s="107"/>
      <c r="F7" s="108"/>
      <c r="G7" s="108"/>
      <c r="H7" s="108"/>
      <c r="I7" s="109"/>
      <c r="J7" s="109"/>
      <c r="K7" s="109"/>
      <c r="L7" s="109"/>
      <c r="M7" s="109"/>
      <c r="N7" s="109"/>
      <c r="O7" s="109"/>
      <c r="P7" s="109"/>
    </row>
    <row r="8" spans="1:16380" s="114" customFormat="1" ht="13" x14ac:dyDescent="0.35">
      <c r="A8" s="112" t="s">
        <v>201</v>
      </c>
      <c r="B8" s="112"/>
      <c r="C8" s="113"/>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2"/>
      <c r="AY8" s="112"/>
      <c r="AZ8" s="112"/>
      <c r="BA8" s="112"/>
      <c r="BB8" s="112"/>
      <c r="BC8" s="112"/>
      <c r="BD8" s="112"/>
      <c r="BE8" s="112"/>
      <c r="BF8" s="112"/>
      <c r="BG8" s="112"/>
      <c r="BH8" s="112"/>
      <c r="BI8" s="112"/>
      <c r="BJ8" s="112"/>
      <c r="BK8" s="112"/>
      <c r="BL8" s="112"/>
      <c r="BM8" s="112"/>
      <c r="BN8" s="112"/>
      <c r="BO8" s="112"/>
      <c r="BP8" s="112"/>
      <c r="BQ8" s="112"/>
      <c r="BR8" s="112"/>
      <c r="BS8" s="112"/>
      <c r="BT8" s="112"/>
      <c r="BU8" s="112"/>
      <c r="BV8" s="112"/>
      <c r="BW8" s="112"/>
      <c r="BX8" s="112"/>
      <c r="BY8" s="112"/>
      <c r="BZ8" s="112"/>
      <c r="CA8" s="112"/>
      <c r="CB8" s="112"/>
      <c r="CC8" s="112"/>
      <c r="CD8" s="112"/>
      <c r="CE8" s="112"/>
      <c r="CF8" s="112"/>
      <c r="CG8" s="112"/>
      <c r="CH8" s="112"/>
      <c r="CI8" s="112"/>
      <c r="CJ8" s="112"/>
      <c r="CK8" s="112"/>
      <c r="CL8" s="112"/>
      <c r="CM8" s="112"/>
      <c r="CN8" s="112"/>
      <c r="CO8" s="112"/>
      <c r="CP8" s="112"/>
      <c r="CQ8" s="112"/>
      <c r="CR8" s="112"/>
      <c r="CS8" s="112"/>
      <c r="CT8" s="112"/>
      <c r="CU8" s="112"/>
      <c r="CV8" s="112"/>
      <c r="CW8" s="112"/>
      <c r="CX8" s="112"/>
      <c r="CY8" s="112"/>
      <c r="CZ8" s="112"/>
      <c r="DA8" s="112"/>
      <c r="DB8" s="112"/>
      <c r="DC8" s="112"/>
      <c r="DD8" s="112"/>
      <c r="DE8" s="112"/>
      <c r="DF8" s="112"/>
      <c r="DG8" s="112"/>
      <c r="DH8" s="112"/>
      <c r="DI8" s="112"/>
      <c r="DJ8" s="112"/>
      <c r="DK8" s="112"/>
      <c r="DL8" s="112"/>
      <c r="DM8" s="112"/>
      <c r="DN8" s="112"/>
      <c r="DO8" s="112"/>
      <c r="DP8" s="112"/>
      <c r="DQ8" s="112"/>
      <c r="DR8" s="112"/>
      <c r="DS8" s="112"/>
      <c r="DT8" s="112"/>
      <c r="DU8" s="112"/>
      <c r="DV8" s="112"/>
      <c r="DW8" s="112"/>
      <c r="DX8" s="112"/>
      <c r="DY8" s="112"/>
      <c r="DZ8" s="112"/>
      <c r="EA8" s="112"/>
      <c r="EB8" s="112"/>
      <c r="EC8" s="112"/>
      <c r="ED8" s="112"/>
      <c r="EE8" s="112"/>
      <c r="EF8" s="112"/>
      <c r="EG8" s="112"/>
      <c r="EH8" s="112"/>
      <c r="EI8" s="112"/>
      <c r="EJ8" s="112"/>
      <c r="EK8" s="112"/>
      <c r="EL8" s="112"/>
      <c r="EM8" s="112"/>
      <c r="EN8" s="112"/>
      <c r="EO8" s="112"/>
      <c r="EP8" s="112"/>
      <c r="EQ8" s="112"/>
      <c r="ER8" s="112"/>
      <c r="ES8" s="112"/>
      <c r="ET8" s="112"/>
      <c r="EU8" s="112"/>
      <c r="EV8" s="112"/>
      <c r="EW8" s="112"/>
      <c r="EX8" s="112"/>
      <c r="EY8" s="112"/>
      <c r="EZ8" s="112"/>
      <c r="FA8" s="112"/>
      <c r="FB8" s="112"/>
      <c r="FC8" s="112"/>
      <c r="FD8" s="112"/>
      <c r="FE8" s="112"/>
      <c r="FF8" s="112"/>
      <c r="FG8" s="112"/>
      <c r="FH8" s="112"/>
      <c r="FI8" s="112"/>
      <c r="FJ8" s="112"/>
      <c r="FK8" s="112"/>
      <c r="FL8" s="112"/>
      <c r="FM8" s="112"/>
      <c r="FN8" s="112"/>
      <c r="FO8" s="112"/>
      <c r="FP8" s="112"/>
      <c r="FQ8" s="112"/>
      <c r="FR8" s="112"/>
      <c r="FS8" s="112"/>
      <c r="FT8" s="112"/>
      <c r="FU8" s="112"/>
      <c r="FV8" s="112"/>
      <c r="FW8" s="112"/>
      <c r="FX8" s="112"/>
      <c r="FY8" s="112"/>
      <c r="FZ8" s="112"/>
      <c r="GA8" s="112"/>
      <c r="GB8" s="112"/>
      <c r="GC8" s="112"/>
      <c r="GD8" s="112"/>
      <c r="GE8" s="112"/>
      <c r="GF8" s="112"/>
      <c r="GG8" s="112"/>
      <c r="GH8" s="112"/>
      <c r="GI8" s="112"/>
      <c r="GJ8" s="112"/>
      <c r="GK8" s="112"/>
      <c r="GL8" s="112"/>
      <c r="GM8" s="112"/>
      <c r="GN8" s="112"/>
      <c r="GO8" s="112"/>
      <c r="GP8" s="112"/>
      <c r="GQ8" s="112"/>
      <c r="GR8" s="112"/>
      <c r="GS8" s="112"/>
      <c r="GT8" s="112"/>
      <c r="GU8" s="112"/>
      <c r="GV8" s="112"/>
      <c r="GW8" s="112"/>
      <c r="GX8" s="112"/>
      <c r="GY8" s="112"/>
      <c r="GZ8" s="112"/>
      <c r="HA8" s="112"/>
      <c r="HB8" s="112"/>
      <c r="HC8" s="112"/>
      <c r="HD8" s="112"/>
      <c r="HE8" s="112"/>
      <c r="HF8" s="112"/>
      <c r="HG8" s="112"/>
      <c r="HH8" s="112"/>
      <c r="HI8" s="112"/>
      <c r="HJ8" s="112"/>
      <c r="HK8" s="112"/>
      <c r="HL8" s="112"/>
      <c r="HM8" s="112"/>
      <c r="HN8" s="112"/>
      <c r="HO8" s="112"/>
      <c r="HP8" s="112"/>
      <c r="HQ8" s="112"/>
      <c r="HR8" s="112"/>
      <c r="HS8" s="112"/>
      <c r="HT8" s="112"/>
      <c r="HU8" s="112"/>
      <c r="HV8" s="112"/>
      <c r="HW8" s="112"/>
      <c r="HX8" s="112"/>
      <c r="HY8" s="112"/>
      <c r="HZ8" s="112"/>
      <c r="IA8" s="112"/>
      <c r="IB8" s="112"/>
      <c r="IC8" s="112"/>
      <c r="ID8" s="112"/>
      <c r="IE8" s="112"/>
      <c r="IF8" s="112"/>
      <c r="IG8" s="112"/>
      <c r="IH8" s="112"/>
      <c r="II8" s="112"/>
      <c r="IJ8" s="112"/>
      <c r="IK8" s="112"/>
      <c r="IL8" s="112"/>
      <c r="IM8" s="112"/>
      <c r="IN8" s="112"/>
      <c r="IO8" s="112"/>
      <c r="IP8" s="112"/>
      <c r="IQ8" s="112"/>
      <c r="IR8" s="112"/>
      <c r="IS8" s="112"/>
      <c r="IT8" s="112"/>
      <c r="IU8" s="112"/>
      <c r="IV8" s="112"/>
      <c r="IW8" s="112"/>
      <c r="IX8" s="112"/>
      <c r="IY8" s="112"/>
      <c r="IZ8" s="112"/>
      <c r="JA8" s="112"/>
      <c r="JB8" s="112"/>
      <c r="JC8" s="112"/>
      <c r="JD8" s="112"/>
      <c r="JE8" s="112"/>
      <c r="JF8" s="112"/>
      <c r="JG8" s="112"/>
      <c r="JH8" s="112"/>
      <c r="JI8" s="112"/>
      <c r="JJ8" s="112"/>
      <c r="JK8" s="112"/>
      <c r="JL8" s="112"/>
      <c r="JM8" s="112"/>
      <c r="JN8" s="112"/>
      <c r="JO8" s="112"/>
      <c r="JP8" s="112"/>
      <c r="JQ8" s="112"/>
      <c r="JR8" s="112"/>
      <c r="JS8" s="112"/>
      <c r="JT8" s="112"/>
      <c r="JU8" s="112"/>
      <c r="JV8" s="112"/>
      <c r="JW8" s="112"/>
      <c r="JX8" s="112"/>
      <c r="JY8" s="112"/>
      <c r="JZ8" s="112"/>
      <c r="KA8" s="112"/>
      <c r="KB8" s="112"/>
      <c r="KC8" s="112"/>
      <c r="KD8" s="112"/>
      <c r="KE8" s="112"/>
      <c r="KF8" s="112"/>
      <c r="KG8" s="112"/>
      <c r="KH8" s="112"/>
      <c r="KI8" s="112"/>
      <c r="KJ8" s="112"/>
      <c r="KK8" s="112"/>
      <c r="KL8" s="112"/>
      <c r="KM8" s="112"/>
      <c r="KN8" s="112"/>
      <c r="KO8" s="112"/>
      <c r="KP8" s="112"/>
      <c r="KQ8" s="112"/>
      <c r="KR8" s="112"/>
      <c r="KS8" s="112"/>
      <c r="KT8" s="112"/>
      <c r="KU8" s="112"/>
      <c r="KV8" s="112"/>
      <c r="KW8" s="112"/>
      <c r="KX8" s="112"/>
      <c r="KY8" s="112"/>
      <c r="KZ8" s="112"/>
      <c r="LA8" s="112"/>
      <c r="LB8" s="112"/>
      <c r="LC8" s="112"/>
      <c r="LD8" s="112"/>
      <c r="LE8" s="112"/>
      <c r="LF8" s="112"/>
      <c r="LG8" s="112"/>
      <c r="LH8" s="112"/>
      <c r="LI8" s="112"/>
      <c r="LJ8" s="112"/>
      <c r="LK8" s="112"/>
      <c r="LL8" s="112"/>
      <c r="LM8" s="112"/>
      <c r="LN8" s="112"/>
      <c r="LO8" s="112"/>
      <c r="LP8" s="112"/>
      <c r="LQ8" s="112"/>
      <c r="LR8" s="112"/>
      <c r="LS8" s="112"/>
      <c r="LT8" s="112"/>
      <c r="LU8" s="112"/>
      <c r="LV8" s="112"/>
      <c r="LW8" s="112"/>
      <c r="LX8" s="112"/>
      <c r="LY8" s="112"/>
      <c r="LZ8" s="112"/>
      <c r="MA8" s="112"/>
      <c r="MB8" s="112"/>
      <c r="MC8" s="112"/>
      <c r="MD8" s="112"/>
      <c r="ME8" s="112"/>
      <c r="MF8" s="112"/>
      <c r="MG8" s="112"/>
      <c r="MH8" s="112"/>
      <c r="MI8" s="112"/>
      <c r="MJ8" s="112"/>
      <c r="MK8" s="112"/>
      <c r="ML8" s="112"/>
      <c r="MM8" s="112"/>
      <c r="MN8" s="112"/>
      <c r="MO8" s="112"/>
      <c r="MP8" s="112"/>
      <c r="MQ8" s="112"/>
      <c r="MR8" s="112"/>
      <c r="MS8" s="112"/>
      <c r="MT8" s="112"/>
      <c r="MU8" s="112"/>
      <c r="MV8" s="112"/>
      <c r="MW8" s="112"/>
      <c r="MX8" s="112"/>
      <c r="MY8" s="112"/>
      <c r="MZ8" s="112"/>
      <c r="NA8" s="112"/>
      <c r="NB8" s="112"/>
      <c r="NC8" s="112"/>
      <c r="ND8" s="112"/>
      <c r="NE8" s="112"/>
      <c r="NF8" s="112"/>
      <c r="NG8" s="112"/>
      <c r="NH8" s="112"/>
      <c r="NI8" s="112"/>
      <c r="NJ8" s="112"/>
      <c r="NK8" s="112"/>
      <c r="NL8" s="112"/>
      <c r="NM8" s="112"/>
      <c r="NN8" s="112"/>
      <c r="NO8" s="112"/>
      <c r="NP8" s="112"/>
      <c r="NQ8" s="112"/>
      <c r="NR8" s="112"/>
      <c r="NS8" s="112"/>
      <c r="NT8" s="112"/>
      <c r="NU8" s="112"/>
      <c r="NV8" s="112"/>
      <c r="NW8" s="112"/>
      <c r="NX8" s="112"/>
      <c r="NY8" s="112"/>
      <c r="NZ8" s="112"/>
      <c r="OA8" s="112"/>
      <c r="OB8" s="112"/>
      <c r="OC8" s="112"/>
      <c r="OD8" s="112"/>
      <c r="OE8" s="112"/>
      <c r="OF8" s="112"/>
      <c r="OG8" s="112"/>
      <c r="OH8" s="112"/>
      <c r="OI8" s="112"/>
      <c r="OJ8" s="112"/>
      <c r="OK8" s="112"/>
      <c r="OL8" s="112"/>
      <c r="OM8" s="112"/>
      <c r="ON8" s="112"/>
      <c r="OO8" s="112"/>
      <c r="OP8" s="112"/>
      <c r="OQ8" s="112"/>
      <c r="OR8" s="112"/>
      <c r="OS8" s="112"/>
      <c r="OT8" s="112"/>
      <c r="OU8" s="112"/>
      <c r="OV8" s="112"/>
      <c r="OW8" s="112"/>
      <c r="OX8" s="112"/>
      <c r="OY8" s="112"/>
      <c r="OZ8" s="112"/>
      <c r="PA8" s="112"/>
      <c r="PB8" s="112"/>
      <c r="PC8" s="112"/>
      <c r="PD8" s="112"/>
      <c r="PE8" s="112"/>
      <c r="PF8" s="112"/>
      <c r="PG8" s="112"/>
      <c r="PH8" s="112"/>
      <c r="PI8" s="112"/>
      <c r="PJ8" s="112"/>
      <c r="PK8" s="112"/>
      <c r="PL8" s="112"/>
      <c r="PM8" s="112"/>
      <c r="PN8" s="112"/>
      <c r="PO8" s="112"/>
      <c r="PP8" s="112"/>
      <c r="PQ8" s="112"/>
      <c r="PR8" s="112"/>
      <c r="PS8" s="112"/>
      <c r="PT8" s="112"/>
      <c r="PU8" s="112"/>
      <c r="PV8" s="112"/>
      <c r="PW8" s="112"/>
      <c r="PX8" s="112"/>
      <c r="PY8" s="112"/>
      <c r="PZ8" s="112"/>
      <c r="QA8" s="112"/>
      <c r="QB8" s="112"/>
      <c r="QC8" s="112"/>
      <c r="QD8" s="112"/>
      <c r="QE8" s="112"/>
      <c r="QF8" s="112"/>
      <c r="QG8" s="112"/>
      <c r="QH8" s="112"/>
      <c r="QI8" s="112"/>
      <c r="QJ8" s="112"/>
      <c r="QK8" s="112"/>
      <c r="QL8" s="112"/>
      <c r="QM8" s="112"/>
      <c r="QN8" s="112"/>
      <c r="QO8" s="112"/>
      <c r="QP8" s="112"/>
      <c r="QQ8" s="112"/>
      <c r="QR8" s="112"/>
      <c r="QS8" s="112"/>
      <c r="QT8" s="112"/>
      <c r="QU8" s="112"/>
      <c r="QV8" s="112"/>
      <c r="QW8" s="112"/>
      <c r="QX8" s="112"/>
      <c r="QY8" s="112"/>
      <c r="QZ8" s="112"/>
      <c r="RA8" s="112"/>
      <c r="RB8" s="112"/>
      <c r="RC8" s="112"/>
      <c r="RD8" s="112"/>
      <c r="RE8" s="112"/>
      <c r="RF8" s="112"/>
      <c r="RG8" s="112"/>
      <c r="RH8" s="112"/>
      <c r="RI8" s="112"/>
      <c r="RJ8" s="112"/>
      <c r="RK8" s="112"/>
      <c r="RL8" s="112"/>
      <c r="RM8" s="112"/>
      <c r="RN8" s="112"/>
      <c r="RO8" s="112"/>
      <c r="RP8" s="112"/>
      <c r="RQ8" s="112"/>
      <c r="RR8" s="112"/>
      <c r="RS8" s="112"/>
      <c r="RT8" s="112"/>
      <c r="RU8" s="112"/>
      <c r="RV8" s="112"/>
      <c r="RW8" s="112"/>
      <c r="RX8" s="112"/>
      <c r="RY8" s="112"/>
      <c r="RZ8" s="112"/>
      <c r="SA8" s="112"/>
      <c r="SB8" s="112"/>
      <c r="SC8" s="112"/>
      <c r="SD8" s="112"/>
      <c r="SE8" s="112"/>
      <c r="SF8" s="112"/>
      <c r="SG8" s="112"/>
      <c r="SH8" s="112"/>
      <c r="SI8" s="112"/>
      <c r="SJ8" s="112"/>
      <c r="SK8" s="112"/>
      <c r="SL8" s="112"/>
      <c r="SM8" s="112"/>
      <c r="SN8" s="112"/>
      <c r="SO8" s="112"/>
      <c r="SP8" s="112"/>
      <c r="SQ8" s="112"/>
      <c r="SR8" s="112"/>
      <c r="SS8" s="112"/>
      <c r="ST8" s="112"/>
      <c r="SU8" s="112"/>
      <c r="SV8" s="112"/>
      <c r="SW8" s="112"/>
      <c r="SX8" s="112"/>
      <c r="SY8" s="112"/>
      <c r="SZ8" s="112"/>
      <c r="TA8" s="112"/>
      <c r="TB8" s="112"/>
      <c r="TC8" s="112"/>
      <c r="TD8" s="112"/>
      <c r="TE8" s="112"/>
      <c r="TF8" s="112"/>
      <c r="TG8" s="112"/>
      <c r="TH8" s="112"/>
      <c r="TI8" s="112"/>
      <c r="TJ8" s="112"/>
      <c r="TK8" s="112"/>
      <c r="TL8" s="112"/>
      <c r="TM8" s="112"/>
      <c r="TN8" s="112"/>
      <c r="TO8" s="112"/>
      <c r="TP8" s="112"/>
      <c r="TQ8" s="112"/>
      <c r="TR8" s="112"/>
      <c r="TS8" s="112"/>
      <c r="TT8" s="112"/>
      <c r="TU8" s="112"/>
      <c r="TV8" s="112"/>
      <c r="TW8" s="112"/>
      <c r="TX8" s="112"/>
      <c r="TY8" s="112"/>
      <c r="TZ8" s="112"/>
      <c r="UA8" s="112"/>
      <c r="UB8" s="112"/>
      <c r="UC8" s="112"/>
      <c r="UD8" s="112"/>
      <c r="UE8" s="112"/>
      <c r="UF8" s="112"/>
      <c r="UG8" s="112"/>
      <c r="UH8" s="112"/>
      <c r="UI8" s="112"/>
      <c r="UJ8" s="112"/>
      <c r="UK8" s="112"/>
      <c r="UL8" s="112"/>
      <c r="UM8" s="112"/>
      <c r="UN8" s="112"/>
      <c r="UO8" s="112"/>
      <c r="UP8" s="112"/>
      <c r="UQ8" s="112"/>
      <c r="UR8" s="112"/>
      <c r="US8" s="112"/>
      <c r="UT8" s="112"/>
      <c r="UU8" s="112"/>
      <c r="UV8" s="112"/>
      <c r="UW8" s="112"/>
      <c r="UX8" s="112"/>
      <c r="UY8" s="112"/>
      <c r="UZ8" s="112"/>
      <c r="VA8" s="112"/>
      <c r="VB8" s="112"/>
      <c r="VC8" s="112"/>
      <c r="VD8" s="112"/>
      <c r="VE8" s="112"/>
      <c r="VF8" s="112"/>
      <c r="VG8" s="112"/>
      <c r="VH8" s="112"/>
      <c r="VI8" s="112"/>
      <c r="VJ8" s="112"/>
      <c r="VK8" s="112"/>
      <c r="VL8" s="112"/>
      <c r="VM8" s="112"/>
      <c r="VN8" s="112"/>
      <c r="VO8" s="112"/>
      <c r="VP8" s="112"/>
      <c r="VQ8" s="112"/>
      <c r="VR8" s="112"/>
      <c r="VS8" s="112"/>
      <c r="VT8" s="112"/>
      <c r="VU8" s="112"/>
      <c r="VV8" s="112"/>
      <c r="VW8" s="112"/>
      <c r="VX8" s="112"/>
      <c r="VY8" s="112"/>
      <c r="VZ8" s="112"/>
      <c r="WA8" s="112"/>
      <c r="WB8" s="112"/>
      <c r="WC8" s="112"/>
      <c r="WD8" s="112"/>
      <c r="WE8" s="112"/>
      <c r="WF8" s="112"/>
      <c r="WG8" s="112"/>
      <c r="WH8" s="112"/>
      <c r="WI8" s="112"/>
      <c r="WJ8" s="112"/>
      <c r="WK8" s="112"/>
      <c r="WL8" s="112"/>
      <c r="WM8" s="112"/>
      <c r="WN8" s="112"/>
      <c r="WO8" s="112"/>
      <c r="WP8" s="112"/>
      <c r="WQ8" s="112"/>
      <c r="WR8" s="112"/>
      <c r="WS8" s="112"/>
      <c r="WT8" s="112"/>
      <c r="WU8" s="112"/>
      <c r="WV8" s="112"/>
      <c r="WW8" s="112"/>
      <c r="WX8" s="112"/>
      <c r="WY8" s="112"/>
      <c r="WZ8" s="112"/>
      <c r="XA8" s="112"/>
      <c r="XB8" s="112"/>
      <c r="XC8" s="112"/>
      <c r="XD8" s="112"/>
      <c r="XE8" s="112"/>
      <c r="XF8" s="112"/>
      <c r="XG8" s="112"/>
      <c r="XH8" s="112"/>
      <c r="XI8" s="112"/>
      <c r="XJ8" s="112"/>
      <c r="XK8" s="112"/>
      <c r="XL8" s="112"/>
      <c r="XM8" s="112"/>
      <c r="XN8" s="112"/>
      <c r="XO8" s="112"/>
      <c r="XP8" s="112"/>
      <c r="XQ8" s="112"/>
      <c r="XR8" s="112"/>
      <c r="XS8" s="112"/>
      <c r="XT8" s="112"/>
      <c r="XU8" s="112"/>
      <c r="XV8" s="112"/>
      <c r="XW8" s="112"/>
      <c r="XX8" s="112"/>
      <c r="XY8" s="112"/>
      <c r="XZ8" s="112"/>
      <c r="YA8" s="112"/>
      <c r="YB8" s="112"/>
      <c r="YC8" s="112"/>
      <c r="YD8" s="112"/>
      <c r="YE8" s="112"/>
      <c r="YF8" s="112"/>
      <c r="YG8" s="112"/>
      <c r="YH8" s="112"/>
      <c r="YI8" s="112"/>
      <c r="YJ8" s="112"/>
      <c r="YK8" s="112"/>
      <c r="YL8" s="112"/>
      <c r="YM8" s="112"/>
      <c r="YN8" s="112"/>
      <c r="YO8" s="112"/>
      <c r="YP8" s="112"/>
      <c r="YQ8" s="112"/>
      <c r="YR8" s="112"/>
      <c r="YS8" s="112"/>
      <c r="YT8" s="112"/>
      <c r="YU8" s="112"/>
      <c r="YV8" s="112"/>
      <c r="YW8" s="112"/>
      <c r="YX8" s="112"/>
      <c r="YY8" s="112"/>
      <c r="YZ8" s="112"/>
      <c r="ZA8" s="112"/>
      <c r="ZB8" s="112"/>
      <c r="ZC8" s="112"/>
      <c r="ZD8" s="112"/>
      <c r="ZE8" s="112"/>
      <c r="ZF8" s="112"/>
      <c r="ZG8" s="112"/>
      <c r="ZH8" s="112"/>
      <c r="ZI8" s="112"/>
      <c r="ZJ8" s="112"/>
      <c r="ZK8" s="112"/>
      <c r="ZL8" s="112"/>
      <c r="ZM8" s="112"/>
      <c r="ZN8" s="112"/>
      <c r="ZO8" s="112"/>
      <c r="ZP8" s="112"/>
      <c r="ZQ8" s="112"/>
      <c r="ZR8" s="112"/>
      <c r="ZS8" s="112"/>
      <c r="ZT8" s="112"/>
      <c r="ZU8" s="112"/>
      <c r="ZV8" s="112"/>
      <c r="ZW8" s="112"/>
      <c r="ZX8" s="112"/>
      <c r="ZY8" s="112"/>
      <c r="ZZ8" s="112"/>
      <c r="AAA8" s="112"/>
      <c r="AAB8" s="112"/>
      <c r="AAC8" s="112"/>
      <c r="AAD8" s="112"/>
      <c r="AAE8" s="112"/>
      <c r="AAF8" s="112"/>
      <c r="AAG8" s="112"/>
      <c r="AAH8" s="112"/>
      <c r="AAI8" s="112"/>
      <c r="AAJ8" s="112"/>
      <c r="AAK8" s="112"/>
      <c r="AAL8" s="112"/>
      <c r="AAM8" s="112"/>
      <c r="AAN8" s="112"/>
      <c r="AAO8" s="112"/>
      <c r="AAP8" s="112"/>
      <c r="AAQ8" s="112"/>
      <c r="AAR8" s="112"/>
      <c r="AAS8" s="112"/>
      <c r="AAT8" s="112"/>
      <c r="AAU8" s="112"/>
      <c r="AAV8" s="112"/>
      <c r="AAW8" s="112"/>
      <c r="AAX8" s="112"/>
      <c r="AAY8" s="112"/>
      <c r="AAZ8" s="112"/>
      <c r="ABA8" s="112"/>
      <c r="ABB8" s="112"/>
      <c r="ABC8" s="112"/>
      <c r="ABD8" s="112"/>
      <c r="ABE8" s="112"/>
      <c r="ABF8" s="112"/>
      <c r="ABG8" s="112"/>
      <c r="ABH8" s="112"/>
      <c r="ABI8" s="112"/>
      <c r="ABJ8" s="112"/>
      <c r="ABK8" s="112"/>
      <c r="ABL8" s="112"/>
      <c r="ABM8" s="112"/>
      <c r="ABN8" s="112"/>
      <c r="ABO8" s="112"/>
      <c r="ABP8" s="112"/>
      <c r="ABQ8" s="112"/>
      <c r="ABR8" s="112"/>
      <c r="ABS8" s="112"/>
      <c r="ABT8" s="112"/>
      <c r="ABU8" s="112"/>
      <c r="ABV8" s="112"/>
      <c r="ABW8" s="112"/>
      <c r="ABX8" s="112"/>
      <c r="ABY8" s="112"/>
      <c r="ABZ8" s="112"/>
      <c r="ACA8" s="112"/>
      <c r="ACB8" s="112"/>
      <c r="ACC8" s="112"/>
      <c r="ACD8" s="112"/>
      <c r="ACE8" s="112"/>
      <c r="ACF8" s="112"/>
      <c r="ACG8" s="112"/>
      <c r="ACH8" s="112"/>
      <c r="ACI8" s="112"/>
      <c r="ACJ8" s="112"/>
      <c r="ACK8" s="112"/>
      <c r="ACL8" s="112"/>
      <c r="ACM8" s="112"/>
      <c r="ACN8" s="112"/>
      <c r="ACO8" s="112"/>
      <c r="ACP8" s="112"/>
      <c r="ACQ8" s="112"/>
      <c r="ACR8" s="112"/>
      <c r="ACS8" s="112"/>
      <c r="ACT8" s="112"/>
      <c r="ACU8" s="112"/>
      <c r="ACV8" s="112"/>
      <c r="ACW8" s="112"/>
      <c r="ACX8" s="112"/>
      <c r="ACY8" s="112"/>
      <c r="ACZ8" s="112"/>
      <c r="ADA8" s="112"/>
      <c r="ADB8" s="112"/>
      <c r="ADC8" s="112"/>
      <c r="ADD8" s="112"/>
      <c r="ADE8" s="112"/>
      <c r="ADF8" s="112"/>
      <c r="ADG8" s="112"/>
      <c r="ADH8" s="112"/>
      <c r="ADI8" s="112"/>
      <c r="ADJ8" s="112"/>
      <c r="ADK8" s="112"/>
      <c r="ADL8" s="112"/>
      <c r="ADM8" s="112"/>
      <c r="ADN8" s="112"/>
      <c r="ADO8" s="112"/>
      <c r="ADP8" s="112"/>
      <c r="ADQ8" s="112"/>
      <c r="ADR8" s="112"/>
      <c r="ADS8" s="112"/>
      <c r="ADT8" s="112"/>
      <c r="ADU8" s="112"/>
      <c r="ADV8" s="112"/>
      <c r="ADW8" s="112"/>
      <c r="ADX8" s="112"/>
      <c r="ADY8" s="112"/>
      <c r="ADZ8" s="112"/>
      <c r="AEA8" s="112"/>
      <c r="AEB8" s="112"/>
      <c r="AEC8" s="112"/>
      <c r="AED8" s="112"/>
      <c r="AEE8" s="112"/>
      <c r="AEF8" s="112"/>
      <c r="AEG8" s="112"/>
      <c r="AEH8" s="112"/>
      <c r="AEI8" s="112"/>
      <c r="AEJ8" s="112"/>
      <c r="AEK8" s="112"/>
      <c r="AEL8" s="112"/>
      <c r="AEM8" s="112"/>
      <c r="AEN8" s="112"/>
      <c r="AEO8" s="112"/>
      <c r="AEP8" s="112"/>
      <c r="AEQ8" s="112"/>
      <c r="AER8" s="112"/>
      <c r="AES8" s="112"/>
      <c r="AET8" s="112"/>
      <c r="AEU8" s="112"/>
      <c r="AEV8" s="112"/>
      <c r="AEW8" s="112"/>
      <c r="AEX8" s="112"/>
      <c r="AEY8" s="112"/>
      <c r="AEZ8" s="112"/>
      <c r="AFA8" s="112"/>
      <c r="AFB8" s="112"/>
      <c r="AFC8" s="112"/>
      <c r="AFD8" s="112"/>
      <c r="AFE8" s="112"/>
      <c r="AFF8" s="112"/>
      <c r="AFG8" s="112"/>
      <c r="AFH8" s="112"/>
      <c r="AFI8" s="112"/>
      <c r="AFJ8" s="112"/>
      <c r="AFK8" s="112"/>
      <c r="AFL8" s="112"/>
      <c r="AFM8" s="112"/>
      <c r="AFN8" s="112"/>
      <c r="AFO8" s="112"/>
      <c r="AFP8" s="112"/>
      <c r="AFQ8" s="112"/>
      <c r="AFR8" s="112"/>
      <c r="AFS8" s="112"/>
      <c r="AFT8" s="112"/>
      <c r="AFU8" s="112"/>
      <c r="AFV8" s="112"/>
      <c r="AFW8" s="112"/>
      <c r="AFX8" s="112"/>
      <c r="AFY8" s="112"/>
      <c r="AFZ8" s="112"/>
      <c r="AGA8" s="112"/>
      <c r="AGB8" s="112"/>
      <c r="AGC8" s="112"/>
      <c r="AGD8" s="112"/>
      <c r="AGE8" s="112"/>
      <c r="AGF8" s="112"/>
      <c r="AGG8" s="112"/>
      <c r="AGH8" s="112"/>
      <c r="AGI8" s="112"/>
      <c r="AGJ8" s="112"/>
      <c r="AGK8" s="112"/>
      <c r="AGL8" s="112"/>
      <c r="AGM8" s="112"/>
      <c r="AGN8" s="112"/>
      <c r="AGO8" s="112"/>
      <c r="AGP8" s="112"/>
      <c r="AGQ8" s="112"/>
      <c r="AGR8" s="112"/>
      <c r="AGS8" s="112"/>
      <c r="AGT8" s="112"/>
      <c r="AGU8" s="112"/>
      <c r="AGV8" s="112"/>
      <c r="AGW8" s="112"/>
      <c r="AGX8" s="112"/>
      <c r="AGY8" s="112"/>
      <c r="AGZ8" s="112"/>
      <c r="AHA8" s="112"/>
      <c r="AHB8" s="112"/>
      <c r="AHC8" s="112"/>
      <c r="AHD8" s="112"/>
      <c r="AHE8" s="112"/>
      <c r="AHF8" s="112"/>
      <c r="AHG8" s="112"/>
      <c r="AHH8" s="112"/>
      <c r="AHI8" s="112"/>
      <c r="AHJ8" s="112"/>
      <c r="AHK8" s="112"/>
      <c r="AHL8" s="112"/>
      <c r="AHM8" s="112"/>
      <c r="AHN8" s="112"/>
      <c r="AHO8" s="112"/>
      <c r="AHP8" s="112"/>
      <c r="AHQ8" s="112"/>
      <c r="AHR8" s="112"/>
      <c r="AHS8" s="112"/>
      <c r="AHT8" s="112"/>
      <c r="AHU8" s="112"/>
      <c r="AHV8" s="112"/>
      <c r="AHW8" s="112"/>
      <c r="AHX8" s="112"/>
      <c r="AHY8" s="112"/>
      <c r="AHZ8" s="112"/>
      <c r="AIA8" s="112"/>
      <c r="AIB8" s="112"/>
      <c r="AIC8" s="112"/>
      <c r="AID8" s="112"/>
      <c r="AIE8" s="112"/>
      <c r="AIF8" s="112"/>
      <c r="AIG8" s="112"/>
      <c r="AIH8" s="112"/>
      <c r="AII8" s="112"/>
      <c r="AIJ8" s="112"/>
      <c r="AIK8" s="112"/>
      <c r="AIL8" s="112"/>
      <c r="AIM8" s="112"/>
      <c r="AIN8" s="112"/>
      <c r="AIO8" s="112"/>
      <c r="AIP8" s="112"/>
      <c r="AIQ8" s="112"/>
      <c r="AIR8" s="112"/>
      <c r="AIS8" s="112"/>
      <c r="AIT8" s="112"/>
      <c r="AIU8" s="112"/>
      <c r="AIV8" s="112"/>
      <c r="AIW8" s="112"/>
      <c r="AIX8" s="112"/>
      <c r="AIY8" s="112"/>
      <c r="AIZ8" s="112"/>
      <c r="AJA8" s="112"/>
      <c r="AJB8" s="112"/>
      <c r="AJC8" s="112"/>
      <c r="AJD8" s="112"/>
      <c r="AJE8" s="112"/>
      <c r="AJF8" s="112"/>
      <c r="AJG8" s="112"/>
      <c r="AJH8" s="112"/>
      <c r="AJI8" s="112"/>
      <c r="AJJ8" s="112"/>
      <c r="AJK8" s="112"/>
      <c r="AJL8" s="112"/>
      <c r="AJM8" s="112"/>
      <c r="AJN8" s="112"/>
      <c r="AJO8" s="112"/>
      <c r="AJP8" s="112"/>
      <c r="AJQ8" s="112"/>
      <c r="AJR8" s="112"/>
      <c r="AJS8" s="112"/>
      <c r="AJT8" s="112"/>
      <c r="AJU8" s="112"/>
      <c r="AJV8" s="112"/>
      <c r="AJW8" s="112"/>
      <c r="AJX8" s="112"/>
      <c r="AJY8" s="112"/>
      <c r="AJZ8" s="112"/>
      <c r="AKA8" s="112"/>
      <c r="AKB8" s="112"/>
      <c r="AKC8" s="112"/>
      <c r="AKD8" s="112"/>
      <c r="AKE8" s="112"/>
      <c r="AKF8" s="112"/>
      <c r="AKG8" s="112"/>
      <c r="AKH8" s="112"/>
      <c r="AKI8" s="112"/>
      <c r="AKJ8" s="112"/>
      <c r="AKK8" s="112"/>
      <c r="AKL8" s="112"/>
      <c r="AKM8" s="112"/>
      <c r="AKN8" s="112"/>
      <c r="AKO8" s="112"/>
      <c r="AKP8" s="112"/>
      <c r="AKQ8" s="112"/>
      <c r="AKR8" s="112"/>
      <c r="AKS8" s="112"/>
      <c r="AKT8" s="112"/>
      <c r="AKU8" s="112"/>
      <c r="AKV8" s="112"/>
      <c r="AKW8" s="112"/>
      <c r="AKX8" s="112"/>
      <c r="AKY8" s="112"/>
      <c r="AKZ8" s="112"/>
      <c r="ALA8" s="112"/>
      <c r="ALB8" s="112"/>
      <c r="ALC8" s="112"/>
      <c r="ALD8" s="112"/>
      <c r="ALE8" s="112"/>
      <c r="ALF8" s="112"/>
      <c r="ALG8" s="112"/>
      <c r="ALH8" s="112"/>
      <c r="ALI8" s="112"/>
      <c r="ALJ8" s="112"/>
      <c r="ALK8" s="112"/>
      <c r="ALL8" s="112"/>
      <c r="ALM8" s="112"/>
      <c r="ALN8" s="112"/>
      <c r="ALO8" s="112"/>
      <c r="ALP8" s="112"/>
      <c r="ALQ8" s="112"/>
      <c r="ALR8" s="112"/>
      <c r="ALS8" s="112"/>
      <c r="ALT8" s="112"/>
      <c r="ALU8" s="112"/>
      <c r="ALV8" s="112"/>
      <c r="ALW8" s="112"/>
      <c r="ALX8" s="112"/>
      <c r="ALY8" s="112"/>
      <c r="ALZ8" s="112"/>
      <c r="AMA8" s="112"/>
      <c r="AMB8" s="112"/>
      <c r="AMC8" s="112"/>
      <c r="AMD8" s="112"/>
      <c r="AME8" s="112"/>
      <c r="AMF8" s="112"/>
      <c r="AMG8" s="112"/>
      <c r="AMH8" s="112"/>
      <c r="AMI8" s="112"/>
      <c r="AMJ8" s="112"/>
      <c r="AMK8" s="112"/>
      <c r="AML8" s="112"/>
      <c r="AMM8" s="112"/>
      <c r="AMN8" s="112"/>
      <c r="AMO8" s="112"/>
      <c r="AMP8" s="112"/>
      <c r="AMQ8" s="112"/>
      <c r="AMR8" s="112"/>
      <c r="AMS8" s="112"/>
      <c r="AMT8" s="112"/>
      <c r="AMU8" s="112"/>
      <c r="AMV8" s="112"/>
      <c r="AMW8" s="112"/>
      <c r="AMX8" s="112"/>
      <c r="AMY8" s="112"/>
      <c r="AMZ8" s="112"/>
      <c r="ANA8" s="112"/>
      <c r="ANB8" s="112"/>
      <c r="ANC8" s="112"/>
      <c r="AND8" s="112"/>
      <c r="ANE8" s="112"/>
      <c r="ANF8" s="112"/>
      <c r="ANG8" s="112"/>
      <c r="ANH8" s="112"/>
      <c r="ANI8" s="112"/>
      <c r="ANJ8" s="112"/>
      <c r="ANK8" s="112"/>
      <c r="ANL8" s="112"/>
      <c r="ANM8" s="112"/>
      <c r="ANN8" s="112"/>
      <c r="ANO8" s="112"/>
      <c r="ANP8" s="112"/>
      <c r="ANQ8" s="112"/>
      <c r="ANR8" s="112"/>
      <c r="ANS8" s="112"/>
      <c r="ANT8" s="112"/>
      <c r="ANU8" s="112"/>
      <c r="ANV8" s="112"/>
      <c r="ANW8" s="112"/>
      <c r="ANX8" s="112"/>
      <c r="ANY8" s="112"/>
      <c r="ANZ8" s="112"/>
      <c r="AOA8" s="112"/>
      <c r="AOB8" s="112"/>
      <c r="AOC8" s="112"/>
      <c r="AOD8" s="112"/>
      <c r="AOE8" s="112"/>
      <c r="AOF8" s="112"/>
      <c r="AOG8" s="112"/>
      <c r="AOH8" s="112"/>
      <c r="AOI8" s="112"/>
      <c r="AOJ8" s="112"/>
      <c r="AOK8" s="112"/>
      <c r="AOL8" s="112"/>
      <c r="AOM8" s="112"/>
      <c r="AON8" s="112"/>
      <c r="AOO8" s="112"/>
      <c r="AOP8" s="112"/>
      <c r="AOQ8" s="112"/>
      <c r="AOR8" s="112"/>
      <c r="AOS8" s="112"/>
      <c r="AOT8" s="112"/>
      <c r="AOU8" s="112"/>
      <c r="AOV8" s="112"/>
      <c r="AOW8" s="112"/>
      <c r="AOX8" s="112"/>
      <c r="AOY8" s="112"/>
      <c r="AOZ8" s="112"/>
      <c r="APA8" s="112"/>
      <c r="APB8" s="112"/>
      <c r="APC8" s="112"/>
      <c r="APD8" s="112"/>
      <c r="APE8" s="112"/>
      <c r="APF8" s="112"/>
      <c r="APG8" s="112"/>
      <c r="APH8" s="112"/>
      <c r="API8" s="112"/>
      <c r="APJ8" s="112"/>
      <c r="APK8" s="112"/>
      <c r="APL8" s="112"/>
      <c r="APM8" s="112"/>
      <c r="APN8" s="112"/>
      <c r="APO8" s="112"/>
      <c r="APP8" s="112"/>
      <c r="APQ8" s="112"/>
      <c r="APR8" s="112"/>
      <c r="APS8" s="112"/>
      <c r="APT8" s="112"/>
      <c r="APU8" s="112"/>
      <c r="APV8" s="112"/>
      <c r="APW8" s="112"/>
      <c r="APX8" s="112"/>
      <c r="APY8" s="112"/>
      <c r="APZ8" s="112"/>
      <c r="AQA8" s="112"/>
      <c r="AQB8" s="112"/>
      <c r="AQC8" s="112"/>
      <c r="AQD8" s="112"/>
      <c r="AQE8" s="112"/>
      <c r="AQF8" s="112"/>
      <c r="AQG8" s="112"/>
      <c r="AQH8" s="112"/>
      <c r="AQI8" s="112"/>
      <c r="AQJ8" s="112"/>
      <c r="AQK8" s="112"/>
      <c r="AQL8" s="112"/>
      <c r="AQM8" s="112"/>
      <c r="AQN8" s="112"/>
      <c r="AQO8" s="112"/>
      <c r="AQP8" s="112"/>
      <c r="AQQ8" s="112"/>
      <c r="AQR8" s="112"/>
      <c r="AQS8" s="112"/>
      <c r="AQT8" s="112"/>
      <c r="AQU8" s="112"/>
      <c r="AQV8" s="112"/>
      <c r="AQW8" s="112"/>
      <c r="AQX8" s="112"/>
      <c r="AQY8" s="112"/>
      <c r="AQZ8" s="112"/>
      <c r="ARA8" s="112"/>
      <c r="ARB8" s="112"/>
      <c r="ARC8" s="112"/>
      <c r="ARD8" s="112"/>
      <c r="ARE8" s="112"/>
      <c r="ARF8" s="112"/>
      <c r="ARG8" s="112"/>
      <c r="ARH8" s="112"/>
      <c r="ARI8" s="112"/>
      <c r="ARJ8" s="112"/>
      <c r="ARK8" s="112"/>
      <c r="ARL8" s="112"/>
      <c r="ARM8" s="112"/>
      <c r="ARN8" s="112"/>
      <c r="ARO8" s="112"/>
      <c r="ARP8" s="112"/>
      <c r="ARQ8" s="112"/>
      <c r="ARR8" s="112"/>
      <c r="ARS8" s="112"/>
      <c r="ART8" s="112"/>
      <c r="ARU8" s="112"/>
      <c r="ARV8" s="112"/>
      <c r="ARW8" s="112"/>
      <c r="ARX8" s="112"/>
      <c r="ARY8" s="112"/>
      <c r="ARZ8" s="112"/>
      <c r="ASA8" s="112"/>
      <c r="ASB8" s="112"/>
      <c r="ASC8" s="112"/>
      <c r="ASD8" s="112"/>
      <c r="ASE8" s="112"/>
      <c r="ASF8" s="112"/>
      <c r="ASG8" s="112"/>
      <c r="ASH8" s="112"/>
      <c r="ASI8" s="112"/>
      <c r="ASJ8" s="112"/>
      <c r="ASK8" s="112"/>
      <c r="ASL8" s="112"/>
      <c r="ASM8" s="112"/>
      <c r="ASN8" s="112"/>
      <c r="ASO8" s="112"/>
      <c r="ASP8" s="112"/>
      <c r="ASQ8" s="112"/>
      <c r="ASR8" s="112"/>
      <c r="ASS8" s="112"/>
      <c r="AST8" s="112"/>
      <c r="ASU8" s="112"/>
      <c r="ASV8" s="112"/>
      <c r="ASW8" s="112"/>
      <c r="ASX8" s="112"/>
      <c r="ASY8" s="112"/>
      <c r="ASZ8" s="112"/>
      <c r="ATA8" s="112"/>
      <c r="ATB8" s="112"/>
      <c r="ATC8" s="112"/>
      <c r="ATD8" s="112"/>
      <c r="ATE8" s="112"/>
      <c r="ATF8" s="112"/>
      <c r="ATG8" s="112"/>
      <c r="ATH8" s="112"/>
      <c r="ATI8" s="112"/>
      <c r="ATJ8" s="112"/>
      <c r="ATK8" s="112"/>
      <c r="ATL8" s="112"/>
      <c r="ATM8" s="112"/>
      <c r="ATN8" s="112"/>
      <c r="ATO8" s="112"/>
      <c r="ATP8" s="112"/>
      <c r="ATQ8" s="112"/>
      <c r="ATR8" s="112"/>
      <c r="ATS8" s="112"/>
      <c r="ATT8" s="112"/>
      <c r="ATU8" s="112"/>
      <c r="ATV8" s="112"/>
      <c r="ATW8" s="112"/>
      <c r="ATX8" s="112"/>
      <c r="ATY8" s="112"/>
      <c r="ATZ8" s="112"/>
      <c r="AUA8" s="112"/>
      <c r="AUB8" s="112"/>
      <c r="AUC8" s="112"/>
      <c r="AUD8" s="112"/>
      <c r="AUE8" s="112"/>
      <c r="AUF8" s="112"/>
      <c r="AUG8" s="112"/>
      <c r="AUH8" s="112"/>
      <c r="AUI8" s="112"/>
      <c r="AUJ8" s="112"/>
      <c r="AUK8" s="112"/>
      <c r="AUL8" s="112"/>
      <c r="AUM8" s="112"/>
      <c r="AUN8" s="112"/>
      <c r="AUO8" s="112"/>
      <c r="AUP8" s="112"/>
      <c r="AUQ8" s="112"/>
      <c r="AUR8" s="112"/>
      <c r="AUS8" s="112"/>
      <c r="AUT8" s="112"/>
      <c r="AUU8" s="112"/>
      <c r="AUV8" s="112"/>
      <c r="AUW8" s="112"/>
      <c r="AUX8" s="112"/>
      <c r="AUY8" s="112"/>
      <c r="AUZ8" s="112"/>
      <c r="AVA8" s="112"/>
      <c r="AVB8" s="112"/>
      <c r="AVC8" s="112"/>
      <c r="AVD8" s="112"/>
      <c r="AVE8" s="112"/>
      <c r="AVF8" s="112"/>
      <c r="AVG8" s="112"/>
      <c r="AVH8" s="112"/>
      <c r="AVI8" s="112"/>
      <c r="AVJ8" s="112"/>
      <c r="AVK8" s="112"/>
      <c r="AVL8" s="112"/>
      <c r="AVM8" s="112"/>
      <c r="AVN8" s="112"/>
      <c r="AVO8" s="112"/>
      <c r="AVP8" s="112"/>
      <c r="AVQ8" s="112"/>
      <c r="AVR8" s="112"/>
      <c r="AVS8" s="112"/>
      <c r="AVT8" s="112"/>
      <c r="AVU8" s="112"/>
      <c r="AVV8" s="112"/>
      <c r="AVW8" s="112"/>
      <c r="AVX8" s="112"/>
      <c r="AVY8" s="112"/>
      <c r="AVZ8" s="112"/>
      <c r="AWA8" s="112"/>
      <c r="AWB8" s="112"/>
      <c r="AWC8" s="112"/>
      <c r="AWD8" s="112"/>
      <c r="AWE8" s="112"/>
      <c r="AWF8" s="112"/>
      <c r="AWG8" s="112"/>
      <c r="AWH8" s="112"/>
      <c r="AWI8" s="112"/>
      <c r="AWJ8" s="112"/>
      <c r="AWK8" s="112"/>
      <c r="AWL8" s="112"/>
      <c r="AWM8" s="112"/>
      <c r="AWN8" s="112"/>
      <c r="AWO8" s="112"/>
      <c r="AWP8" s="112"/>
      <c r="AWQ8" s="112"/>
      <c r="AWR8" s="112"/>
      <c r="AWS8" s="112"/>
      <c r="AWT8" s="112"/>
      <c r="AWU8" s="112"/>
      <c r="AWV8" s="112"/>
      <c r="AWW8" s="112"/>
      <c r="AWX8" s="112"/>
      <c r="AWY8" s="112"/>
      <c r="AWZ8" s="112"/>
      <c r="AXA8" s="112"/>
      <c r="AXB8" s="112"/>
      <c r="AXC8" s="112"/>
      <c r="AXD8" s="112"/>
      <c r="AXE8" s="112"/>
      <c r="AXF8" s="112"/>
      <c r="AXG8" s="112"/>
      <c r="AXH8" s="112"/>
      <c r="AXI8" s="112"/>
      <c r="AXJ8" s="112"/>
      <c r="AXK8" s="112"/>
      <c r="AXL8" s="112"/>
      <c r="AXM8" s="112"/>
      <c r="AXN8" s="112"/>
      <c r="AXO8" s="112"/>
      <c r="AXP8" s="112"/>
      <c r="AXQ8" s="112"/>
      <c r="AXR8" s="112"/>
      <c r="AXS8" s="112"/>
      <c r="AXT8" s="112"/>
      <c r="AXU8" s="112"/>
      <c r="AXV8" s="112"/>
      <c r="AXW8" s="112"/>
      <c r="AXX8" s="112"/>
      <c r="AXY8" s="112"/>
      <c r="AXZ8" s="112"/>
      <c r="AYA8" s="112"/>
      <c r="AYB8" s="112"/>
      <c r="AYC8" s="112"/>
      <c r="AYD8" s="112"/>
      <c r="AYE8" s="112"/>
      <c r="AYF8" s="112"/>
      <c r="AYG8" s="112"/>
      <c r="AYH8" s="112"/>
      <c r="AYI8" s="112"/>
      <c r="AYJ8" s="112"/>
      <c r="AYK8" s="112"/>
      <c r="AYL8" s="112"/>
      <c r="AYM8" s="112"/>
      <c r="AYN8" s="112"/>
      <c r="AYO8" s="112"/>
      <c r="AYP8" s="112"/>
      <c r="AYQ8" s="112"/>
      <c r="AYR8" s="112"/>
      <c r="AYS8" s="112"/>
      <c r="AYT8" s="112"/>
      <c r="AYU8" s="112"/>
      <c r="AYV8" s="112"/>
      <c r="AYW8" s="112"/>
      <c r="AYX8" s="112"/>
      <c r="AYY8" s="112"/>
      <c r="AYZ8" s="112"/>
      <c r="AZA8" s="112"/>
      <c r="AZB8" s="112"/>
      <c r="AZC8" s="112"/>
      <c r="AZD8" s="112"/>
      <c r="AZE8" s="112"/>
      <c r="AZF8" s="112"/>
      <c r="AZG8" s="112"/>
      <c r="AZH8" s="112"/>
      <c r="AZI8" s="112"/>
      <c r="AZJ8" s="112"/>
      <c r="AZK8" s="112"/>
      <c r="AZL8" s="112"/>
      <c r="AZM8" s="112"/>
      <c r="AZN8" s="112"/>
      <c r="AZO8" s="112"/>
      <c r="AZP8" s="112"/>
      <c r="AZQ8" s="112"/>
      <c r="AZR8" s="112"/>
      <c r="AZS8" s="112"/>
      <c r="AZT8" s="112"/>
      <c r="AZU8" s="112"/>
      <c r="AZV8" s="112"/>
      <c r="AZW8" s="112"/>
      <c r="AZX8" s="112"/>
      <c r="AZY8" s="112"/>
      <c r="AZZ8" s="112"/>
      <c r="BAA8" s="112"/>
      <c r="BAB8" s="112"/>
      <c r="BAC8" s="112"/>
      <c r="BAD8" s="112"/>
      <c r="BAE8" s="112"/>
      <c r="BAF8" s="112"/>
      <c r="BAG8" s="112"/>
      <c r="BAH8" s="112"/>
      <c r="BAI8" s="112"/>
      <c r="BAJ8" s="112"/>
      <c r="BAK8" s="112"/>
      <c r="BAL8" s="112"/>
      <c r="BAM8" s="112"/>
      <c r="BAN8" s="112"/>
      <c r="BAO8" s="112"/>
      <c r="BAP8" s="112"/>
      <c r="BAQ8" s="112"/>
      <c r="BAR8" s="112"/>
      <c r="BAS8" s="112"/>
      <c r="BAT8" s="112"/>
      <c r="BAU8" s="112"/>
      <c r="BAV8" s="112"/>
      <c r="BAW8" s="112"/>
      <c r="BAX8" s="112"/>
      <c r="BAY8" s="112"/>
      <c r="BAZ8" s="112"/>
      <c r="BBA8" s="112"/>
      <c r="BBB8" s="112"/>
      <c r="BBC8" s="112"/>
      <c r="BBD8" s="112"/>
      <c r="BBE8" s="112"/>
      <c r="BBF8" s="112"/>
      <c r="BBG8" s="112"/>
      <c r="BBH8" s="112"/>
      <c r="BBI8" s="112"/>
      <c r="BBJ8" s="112"/>
      <c r="BBK8" s="112"/>
      <c r="BBL8" s="112"/>
      <c r="BBM8" s="112"/>
      <c r="BBN8" s="112"/>
      <c r="BBO8" s="112"/>
      <c r="BBP8" s="112"/>
      <c r="BBQ8" s="112"/>
      <c r="BBR8" s="112"/>
      <c r="BBS8" s="112"/>
      <c r="BBT8" s="112"/>
      <c r="BBU8" s="112"/>
      <c r="BBV8" s="112"/>
      <c r="BBW8" s="112"/>
      <c r="BBX8" s="112"/>
      <c r="BBY8" s="112"/>
      <c r="BBZ8" s="112"/>
      <c r="BCA8" s="112"/>
      <c r="BCB8" s="112"/>
      <c r="BCC8" s="112"/>
      <c r="BCD8" s="112"/>
      <c r="BCE8" s="112"/>
      <c r="BCF8" s="112"/>
      <c r="BCG8" s="112"/>
      <c r="BCH8" s="112"/>
      <c r="BCI8" s="112"/>
      <c r="BCJ8" s="112"/>
      <c r="BCK8" s="112"/>
      <c r="BCL8" s="112"/>
      <c r="BCM8" s="112"/>
      <c r="BCN8" s="112"/>
      <c r="BCO8" s="112"/>
      <c r="BCP8" s="112"/>
      <c r="BCQ8" s="112"/>
      <c r="BCR8" s="112"/>
      <c r="BCS8" s="112"/>
      <c r="BCT8" s="112"/>
      <c r="BCU8" s="112"/>
      <c r="BCV8" s="112"/>
      <c r="BCW8" s="112"/>
      <c r="BCX8" s="112"/>
      <c r="BCY8" s="112"/>
      <c r="BCZ8" s="112"/>
      <c r="BDA8" s="112"/>
      <c r="BDB8" s="112"/>
      <c r="BDC8" s="112"/>
      <c r="BDD8" s="112"/>
      <c r="BDE8" s="112"/>
      <c r="BDF8" s="112"/>
      <c r="BDG8" s="112"/>
      <c r="BDH8" s="112"/>
      <c r="BDI8" s="112"/>
      <c r="BDJ8" s="112"/>
      <c r="BDK8" s="112"/>
      <c r="BDL8" s="112"/>
      <c r="BDM8" s="112"/>
      <c r="BDN8" s="112"/>
      <c r="BDO8" s="112"/>
      <c r="BDP8" s="112"/>
      <c r="BDQ8" s="112"/>
      <c r="BDR8" s="112"/>
      <c r="BDS8" s="112"/>
      <c r="BDT8" s="112"/>
      <c r="BDU8" s="112"/>
      <c r="BDV8" s="112"/>
      <c r="BDW8" s="112"/>
      <c r="BDX8" s="112"/>
      <c r="BDY8" s="112"/>
      <c r="BDZ8" s="112"/>
      <c r="BEA8" s="112"/>
      <c r="BEB8" s="112"/>
      <c r="BEC8" s="112"/>
      <c r="BED8" s="112"/>
      <c r="BEE8" s="112"/>
      <c r="BEF8" s="112"/>
      <c r="BEG8" s="112"/>
      <c r="BEH8" s="112"/>
      <c r="BEI8" s="112"/>
      <c r="BEJ8" s="112"/>
      <c r="BEK8" s="112"/>
      <c r="BEL8" s="112"/>
      <c r="BEM8" s="112"/>
      <c r="BEN8" s="112"/>
      <c r="BEO8" s="112"/>
      <c r="BEP8" s="112"/>
      <c r="BEQ8" s="112"/>
      <c r="BER8" s="112"/>
      <c r="BES8" s="112"/>
      <c r="BET8" s="112"/>
      <c r="BEU8" s="112"/>
      <c r="BEV8" s="112"/>
      <c r="BEW8" s="112"/>
      <c r="BEX8" s="112"/>
      <c r="BEY8" s="112"/>
      <c r="BEZ8" s="112"/>
      <c r="BFA8" s="112"/>
      <c r="BFB8" s="112"/>
      <c r="BFC8" s="112"/>
      <c r="BFD8" s="112"/>
      <c r="BFE8" s="112"/>
      <c r="BFF8" s="112"/>
      <c r="BFG8" s="112"/>
      <c r="BFH8" s="112"/>
      <c r="BFI8" s="112"/>
      <c r="BFJ8" s="112"/>
      <c r="BFK8" s="112"/>
      <c r="BFL8" s="112"/>
      <c r="BFM8" s="112"/>
      <c r="BFN8" s="112"/>
      <c r="BFO8" s="112"/>
      <c r="BFP8" s="112"/>
      <c r="BFQ8" s="112"/>
      <c r="BFR8" s="112"/>
      <c r="BFS8" s="112"/>
      <c r="BFT8" s="112"/>
      <c r="BFU8" s="112"/>
      <c r="BFV8" s="112"/>
      <c r="BFW8" s="112"/>
      <c r="BFX8" s="112"/>
      <c r="BFY8" s="112"/>
      <c r="BFZ8" s="112"/>
      <c r="BGA8" s="112"/>
      <c r="BGB8" s="112"/>
      <c r="BGC8" s="112"/>
      <c r="BGD8" s="112"/>
      <c r="BGE8" s="112"/>
      <c r="BGF8" s="112"/>
      <c r="BGG8" s="112"/>
      <c r="BGH8" s="112"/>
      <c r="BGI8" s="112"/>
      <c r="BGJ8" s="112"/>
      <c r="BGK8" s="112"/>
      <c r="BGL8" s="112"/>
      <c r="BGM8" s="112"/>
      <c r="BGN8" s="112"/>
      <c r="BGO8" s="112"/>
      <c r="BGP8" s="112"/>
      <c r="BGQ8" s="112"/>
      <c r="BGR8" s="112"/>
      <c r="BGS8" s="112"/>
      <c r="BGT8" s="112"/>
      <c r="BGU8" s="112"/>
      <c r="BGV8" s="112"/>
      <c r="BGW8" s="112"/>
      <c r="BGX8" s="112"/>
      <c r="BGY8" s="112"/>
      <c r="BGZ8" s="112"/>
      <c r="BHA8" s="112"/>
      <c r="BHB8" s="112"/>
      <c r="BHC8" s="112"/>
      <c r="BHD8" s="112"/>
      <c r="BHE8" s="112"/>
      <c r="BHF8" s="112"/>
      <c r="BHG8" s="112"/>
      <c r="BHH8" s="112"/>
      <c r="BHI8" s="112"/>
      <c r="BHJ8" s="112"/>
      <c r="BHK8" s="112"/>
      <c r="BHL8" s="112"/>
      <c r="BHM8" s="112"/>
      <c r="BHN8" s="112"/>
      <c r="BHO8" s="112"/>
      <c r="BHP8" s="112"/>
      <c r="BHQ8" s="112"/>
      <c r="BHR8" s="112"/>
      <c r="BHS8" s="112"/>
      <c r="BHT8" s="112"/>
      <c r="BHU8" s="112"/>
      <c r="BHV8" s="112"/>
      <c r="BHW8" s="112"/>
      <c r="BHX8" s="112"/>
      <c r="BHY8" s="112"/>
      <c r="BHZ8" s="112"/>
      <c r="BIA8" s="112"/>
      <c r="BIB8" s="112"/>
      <c r="BIC8" s="112"/>
      <c r="BID8" s="112"/>
      <c r="BIE8" s="112"/>
      <c r="BIF8" s="112"/>
      <c r="BIG8" s="112"/>
      <c r="BIH8" s="112"/>
      <c r="BII8" s="112"/>
      <c r="BIJ8" s="112"/>
      <c r="BIK8" s="112"/>
      <c r="BIL8" s="112"/>
      <c r="BIM8" s="112"/>
      <c r="BIN8" s="112"/>
      <c r="BIO8" s="112"/>
      <c r="BIP8" s="112"/>
      <c r="BIQ8" s="112"/>
      <c r="BIR8" s="112"/>
      <c r="BIS8" s="112"/>
      <c r="BIT8" s="112"/>
      <c r="BIU8" s="112"/>
      <c r="BIV8" s="112"/>
      <c r="BIW8" s="112"/>
      <c r="BIX8" s="112"/>
      <c r="BIY8" s="112"/>
      <c r="BIZ8" s="112"/>
      <c r="BJA8" s="112"/>
      <c r="BJB8" s="112"/>
      <c r="BJC8" s="112"/>
      <c r="BJD8" s="112"/>
      <c r="BJE8" s="112"/>
      <c r="BJF8" s="112"/>
      <c r="BJG8" s="112"/>
      <c r="BJH8" s="112"/>
      <c r="BJI8" s="112"/>
      <c r="BJJ8" s="112"/>
      <c r="BJK8" s="112"/>
      <c r="BJL8" s="112"/>
      <c r="BJM8" s="112"/>
      <c r="BJN8" s="112"/>
      <c r="BJO8" s="112"/>
      <c r="BJP8" s="112"/>
      <c r="BJQ8" s="112"/>
      <c r="BJR8" s="112"/>
      <c r="BJS8" s="112"/>
      <c r="BJT8" s="112"/>
      <c r="BJU8" s="112"/>
      <c r="BJV8" s="112"/>
      <c r="BJW8" s="112"/>
      <c r="BJX8" s="112"/>
      <c r="BJY8" s="112"/>
      <c r="BJZ8" s="112"/>
      <c r="BKA8" s="112"/>
      <c r="BKB8" s="112"/>
      <c r="BKC8" s="112"/>
      <c r="BKD8" s="112"/>
      <c r="BKE8" s="112"/>
      <c r="BKF8" s="112"/>
      <c r="BKG8" s="112"/>
      <c r="BKH8" s="112"/>
      <c r="BKI8" s="112"/>
      <c r="BKJ8" s="112"/>
      <c r="BKK8" s="112"/>
      <c r="BKL8" s="112"/>
      <c r="BKM8" s="112"/>
      <c r="BKN8" s="112"/>
      <c r="BKO8" s="112"/>
      <c r="BKP8" s="112"/>
      <c r="BKQ8" s="112"/>
      <c r="BKR8" s="112"/>
      <c r="BKS8" s="112"/>
      <c r="BKT8" s="112"/>
      <c r="BKU8" s="112"/>
      <c r="BKV8" s="112"/>
      <c r="BKW8" s="112"/>
      <c r="BKX8" s="112"/>
      <c r="BKY8" s="112"/>
      <c r="BKZ8" s="112"/>
      <c r="BLA8" s="112"/>
      <c r="BLB8" s="112"/>
      <c r="BLC8" s="112"/>
      <c r="BLD8" s="112"/>
      <c r="BLE8" s="112"/>
      <c r="BLF8" s="112"/>
      <c r="BLG8" s="112"/>
      <c r="BLH8" s="112"/>
      <c r="BLI8" s="112"/>
      <c r="BLJ8" s="112"/>
      <c r="BLK8" s="112"/>
      <c r="BLL8" s="112"/>
      <c r="BLM8" s="112"/>
      <c r="BLN8" s="112"/>
      <c r="BLO8" s="112"/>
      <c r="BLP8" s="112"/>
      <c r="BLQ8" s="112"/>
      <c r="BLR8" s="112"/>
      <c r="BLS8" s="112"/>
      <c r="BLT8" s="112"/>
      <c r="BLU8" s="112"/>
      <c r="BLV8" s="112"/>
      <c r="BLW8" s="112"/>
      <c r="BLX8" s="112"/>
      <c r="BLY8" s="112"/>
      <c r="BLZ8" s="112"/>
      <c r="BMA8" s="112"/>
      <c r="BMB8" s="112"/>
      <c r="BMC8" s="112"/>
      <c r="BMD8" s="112"/>
      <c r="BME8" s="112"/>
      <c r="BMF8" s="112"/>
      <c r="BMG8" s="112"/>
      <c r="BMH8" s="112"/>
      <c r="BMI8" s="112"/>
      <c r="BMJ8" s="112"/>
      <c r="BMK8" s="112"/>
      <c r="BML8" s="112"/>
      <c r="BMM8" s="112"/>
      <c r="BMN8" s="112"/>
      <c r="BMO8" s="112"/>
      <c r="BMP8" s="112"/>
      <c r="BMQ8" s="112"/>
      <c r="BMR8" s="112"/>
      <c r="BMS8" s="112"/>
      <c r="BMT8" s="112"/>
      <c r="BMU8" s="112"/>
      <c r="BMV8" s="112"/>
      <c r="BMW8" s="112"/>
      <c r="BMX8" s="112"/>
      <c r="BMY8" s="112"/>
      <c r="BMZ8" s="112"/>
      <c r="BNA8" s="112"/>
      <c r="BNB8" s="112"/>
      <c r="BNC8" s="112"/>
      <c r="BND8" s="112"/>
      <c r="BNE8" s="112"/>
      <c r="BNF8" s="112"/>
      <c r="BNG8" s="112"/>
      <c r="BNH8" s="112"/>
      <c r="BNI8" s="112"/>
      <c r="BNJ8" s="112"/>
      <c r="BNK8" s="112"/>
      <c r="BNL8" s="112"/>
      <c r="BNM8" s="112"/>
      <c r="BNN8" s="112"/>
      <c r="BNO8" s="112"/>
      <c r="BNP8" s="112"/>
      <c r="BNQ8" s="112"/>
      <c r="BNR8" s="112"/>
      <c r="BNS8" s="112"/>
      <c r="BNT8" s="112"/>
      <c r="BNU8" s="112"/>
      <c r="BNV8" s="112"/>
      <c r="BNW8" s="112"/>
      <c r="BNX8" s="112"/>
      <c r="BNY8" s="112"/>
      <c r="BNZ8" s="112"/>
      <c r="BOA8" s="112"/>
      <c r="BOB8" s="112"/>
      <c r="BOC8" s="112"/>
      <c r="BOD8" s="112"/>
      <c r="BOE8" s="112"/>
      <c r="BOF8" s="112"/>
      <c r="BOG8" s="112"/>
      <c r="BOH8" s="112"/>
      <c r="BOI8" s="112"/>
      <c r="BOJ8" s="112"/>
      <c r="BOK8" s="112"/>
      <c r="BOL8" s="112"/>
      <c r="BOM8" s="112"/>
      <c r="BON8" s="112"/>
      <c r="BOO8" s="112"/>
      <c r="BOP8" s="112"/>
      <c r="BOQ8" s="112"/>
      <c r="BOR8" s="112"/>
      <c r="BOS8" s="112"/>
      <c r="BOT8" s="112"/>
      <c r="BOU8" s="112"/>
      <c r="BOV8" s="112"/>
      <c r="BOW8" s="112"/>
      <c r="BOX8" s="112"/>
      <c r="BOY8" s="112"/>
      <c r="BOZ8" s="112"/>
      <c r="BPA8" s="112"/>
      <c r="BPB8" s="112"/>
      <c r="BPC8" s="112"/>
      <c r="BPD8" s="112"/>
      <c r="BPE8" s="112"/>
      <c r="BPF8" s="112"/>
      <c r="BPG8" s="112"/>
      <c r="BPH8" s="112"/>
      <c r="BPI8" s="112"/>
      <c r="BPJ8" s="112"/>
      <c r="BPK8" s="112"/>
      <c r="BPL8" s="112"/>
      <c r="BPM8" s="112"/>
      <c r="BPN8" s="112"/>
      <c r="BPO8" s="112"/>
      <c r="BPP8" s="112"/>
      <c r="BPQ8" s="112"/>
      <c r="BPR8" s="112"/>
      <c r="BPS8" s="112"/>
      <c r="BPT8" s="112"/>
      <c r="BPU8" s="112"/>
      <c r="BPV8" s="112"/>
      <c r="BPW8" s="112"/>
      <c r="BPX8" s="112"/>
      <c r="BPY8" s="112"/>
      <c r="BPZ8" s="112"/>
      <c r="BQA8" s="112"/>
      <c r="BQB8" s="112"/>
      <c r="BQC8" s="112"/>
      <c r="BQD8" s="112"/>
      <c r="BQE8" s="112"/>
      <c r="BQF8" s="112"/>
      <c r="BQG8" s="112"/>
      <c r="BQH8" s="112"/>
      <c r="BQI8" s="112"/>
      <c r="BQJ8" s="112"/>
      <c r="BQK8" s="112"/>
      <c r="BQL8" s="112"/>
      <c r="BQM8" s="112"/>
      <c r="BQN8" s="112"/>
      <c r="BQO8" s="112"/>
      <c r="BQP8" s="112"/>
      <c r="BQQ8" s="112"/>
      <c r="BQR8" s="112"/>
      <c r="BQS8" s="112"/>
      <c r="BQT8" s="112"/>
      <c r="BQU8" s="112"/>
      <c r="BQV8" s="112"/>
      <c r="BQW8" s="112"/>
      <c r="BQX8" s="112"/>
      <c r="BQY8" s="112"/>
      <c r="BQZ8" s="112"/>
      <c r="BRA8" s="112"/>
      <c r="BRB8" s="112"/>
      <c r="BRC8" s="112"/>
      <c r="BRD8" s="112"/>
      <c r="BRE8" s="112"/>
      <c r="BRF8" s="112"/>
      <c r="BRG8" s="112"/>
      <c r="BRH8" s="112"/>
      <c r="BRI8" s="112"/>
      <c r="BRJ8" s="112"/>
      <c r="BRK8" s="112"/>
      <c r="BRL8" s="112"/>
      <c r="BRM8" s="112"/>
      <c r="BRN8" s="112"/>
      <c r="BRO8" s="112"/>
      <c r="BRP8" s="112"/>
      <c r="BRQ8" s="112"/>
      <c r="BRR8" s="112"/>
      <c r="BRS8" s="112"/>
      <c r="BRT8" s="112"/>
      <c r="BRU8" s="112"/>
      <c r="BRV8" s="112"/>
      <c r="BRW8" s="112"/>
      <c r="BRX8" s="112"/>
      <c r="BRY8" s="112"/>
      <c r="BRZ8" s="112"/>
      <c r="BSA8" s="112"/>
      <c r="BSB8" s="112"/>
      <c r="BSC8" s="112"/>
      <c r="BSD8" s="112"/>
      <c r="BSE8" s="112"/>
      <c r="BSF8" s="112"/>
      <c r="BSG8" s="112"/>
      <c r="BSH8" s="112"/>
      <c r="BSI8" s="112"/>
      <c r="BSJ8" s="112"/>
      <c r="BSK8" s="112"/>
      <c r="BSL8" s="112"/>
      <c r="BSM8" s="112"/>
      <c r="BSN8" s="112"/>
      <c r="BSO8" s="112"/>
      <c r="BSP8" s="112"/>
      <c r="BSQ8" s="112"/>
      <c r="BSR8" s="112"/>
      <c r="BSS8" s="112"/>
      <c r="BST8" s="112"/>
      <c r="BSU8" s="112"/>
      <c r="BSV8" s="112"/>
      <c r="BSW8" s="112"/>
      <c r="BSX8" s="112"/>
      <c r="BSY8" s="112"/>
      <c r="BSZ8" s="112"/>
      <c r="BTA8" s="112"/>
      <c r="BTB8" s="112"/>
      <c r="BTC8" s="112"/>
      <c r="BTD8" s="112"/>
      <c r="BTE8" s="112"/>
      <c r="BTF8" s="112"/>
      <c r="BTG8" s="112"/>
      <c r="BTH8" s="112"/>
      <c r="BTI8" s="112"/>
      <c r="BTJ8" s="112"/>
      <c r="BTK8" s="112"/>
      <c r="BTL8" s="112"/>
      <c r="BTM8" s="112"/>
      <c r="BTN8" s="112"/>
      <c r="BTO8" s="112"/>
      <c r="BTP8" s="112"/>
      <c r="BTQ8" s="112"/>
      <c r="BTR8" s="112"/>
      <c r="BTS8" s="112"/>
      <c r="BTT8" s="112"/>
      <c r="BTU8" s="112"/>
      <c r="BTV8" s="112"/>
      <c r="BTW8" s="112"/>
      <c r="BTX8" s="112"/>
      <c r="BTY8" s="112"/>
      <c r="BTZ8" s="112"/>
      <c r="BUA8" s="112"/>
      <c r="BUB8" s="112"/>
      <c r="BUC8" s="112"/>
      <c r="BUD8" s="112"/>
      <c r="BUE8" s="112"/>
      <c r="BUF8" s="112"/>
      <c r="BUG8" s="112"/>
      <c r="BUH8" s="112"/>
      <c r="BUI8" s="112"/>
      <c r="BUJ8" s="112"/>
      <c r="BUK8" s="112"/>
      <c r="BUL8" s="112"/>
      <c r="BUM8" s="112"/>
      <c r="BUN8" s="112"/>
      <c r="BUO8" s="112"/>
      <c r="BUP8" s="112"/>
      <c r="BUQ8" s="112"/>
      <c r="BUR8" s="112"/>
      <c r="BUS8" s="112"/>
      <c r="BUT8" s="112"/>
      <c r="BUU8" s="112"/>
      <c r="BUV8" s="112"/>
      <c r="BUW8" s="112"/>
      <c r="BUX8" s="112"/>
      <c r="BUY8" s="112"/>
      <c r="BUZ8" s="112"/>
      <c r="BVA8" s="112"/>
      <c r="BVB8" s="112"/>
      <c r="BVC8" s="112"/>
      <c r="BVD8" s="112"/>
      <c r="BVE8" s="112"/>
      <c r="BVF8" s="112"/>
      <c r="BVG8" s="112"/>
      <c r="BVH8" s="112"/>
      <c r="BVI8" s="112"/>
      <c r="BVJ8" s="112"/>
      <c r="BVK8" s="112"/>
      <c r="BVL8" s="112"/>
      <c r="BVM8" s="112"/>
      <c r="BVN8" s="112"/>
      <c r="BVO8" s="112"/>
      <c r="BVP8" s="112"/>
      <c r="BVQ8" s="112"/>
      <c r="BVR8" s="112"/>
      <c r="BVS8" s="112"/>
      <c r="BVT8" s="112"/>
      <c r="BVU8" s="112"/>
      <c r="BVV8" s="112"/>
      <c r="BVW8" s="112"/>
      <c r="BVX8" s="112"/>
      <c r="BVY8" s="112"/>
      <c r="BVZ8" s="112"/>
      <c r="BWA8" s="112"/>
      <c r="BWB8" s="112"/>
      <c r="BWC8" s="112"/>
      <c r="BWD8" s="112"/>
      <c r="BWE8" s="112"/>
      <c r="BWF8" s="112"/>
      <c r="BWG8" s="112"/>
      <c r="BWH8" s="112"/>
      <c r="BWI8" s="112"/>
      <c r="BWJ8" s="112"/>
      <c r="BWK8" s="112"/>
      <c r="BWL8" s="112"/>
      <c r="BWM8" s="112"/>
      <c r="BWN8" s="112"/>
      <c r="BWO8" s="112"/>
      <c r="BWP8" s="112"/>
      <c r="BWQ8" s="112"/>
      <c r="BWR8" s="112"/>
      <c r="BWS8" s="112"/>
      <c r="BWT8" s="112"/>
      <c r="BWU8" s="112"/>
      <c r="BWV8" s="112"/>
      <c r="BWW8" s="112"/>
      <c r="BWX8" s="112"/>
      <c r="BWY8" s="112"/>
      <c r="BWZ8" s="112"/>
      <c r="BXA8" s="112"/>
      <c r="BXB8" s="112"/>
      <c r="BXC8" s="112"/>
      <c r="BXD8" s="112"/>
      <c r="BXE8" s="112"/>
      <c r="BXF8" s="112"/>
      <c r="BXG8" s="112"/>
      <c r="BXH8" s="112"/>
      <c r="BXI8" s="112"/>
      <c r="BXJ8" s="112"/>
      <c r="BXK8" s="112"/>
      <c r="BXL8" s="112"/>
      <c r="BXM8" s="112"/>
      <c r="BXN8" s="112"/>
      <c r="BXO8" s="112"/>
      <c r="BXP8" s="112"/>
      <c r="BXQ8" s="112"/>
      <c r="BXR8" s="112"/>
      <c r="BXS8" s="112"/>
      <c r="BXT8" s="112"/>
      <c r="BXU8" s="112"/>
      <c r="BXV8" s="112"/>
      <c r="BXW8" s="112"/>
      <c r="BXX8" s="112"/>
      <c r="BXY8" s="112"/>
      <c r="BXZ8" s="112"/>
      <c r="BYA8" s="112"/>
      <c r="BYB8" s="112"/>
      <c r="BYC8" s="112"/>
      <c r="BYD8" s="112"/>
      <c r="BYE8" s="112"/>
      <c r="BYF8" s="112"/>
      <c r="BYG8" s="112"/>
      <c r="BYH8" s="112"/>
      <c r="BYI8" s="112"/>
      <c r="BYJ8" s="112"/>
      <c r="BYK8" s="112"/>
      <c r="BYL8" s="112"/>
      <c r="BYM8" s="112"/>
      <c r="BYN8" s="112"/>
      <c r="BYO8" s="112"/>
      <c r="BYP8" s="112"/>
      <c r="BYQ8" s="112"/>
      <c r="BYR8" s="112"/>
      <c r="BYS8" s="112"/>
      <c r="BYT8" s="112"/>
      <c r="BYU8" s="112"/>
      <c r="BYV8" s="112"/>
      <c r="BYW8" s="112"/>
      <c r="BYX8" s="112"/>
      <c r="BYY8" s="112"/>
      <c r="BYZ8" s="112"/>
      <c r="BZA8" s="112"/>
      <c r="BZB8" s="112"/>
      <c r="BZC8" s="112"/>
      <c r="BZD8" s="112"/>
      <c r="BZE8" s="112"/>
      <c r="BZF8" s="112"/>
      <c r="BZG8" s="112"/>
      <c r="BZH8" s="112"/>
      <c r="BZI8" s="112"/>
      <c r="BZJ8" s="112"/>
      <c r="BZK8" s="112"/>
      <c r="BZL8" s="112"/>
      <c r="BZM8" s="112"/>
      <c r="BZN8" s="112"/>
      <c r="BZO8" s="112"/>
      <c r="BZP8" s="112"/>
      <c r="BZQ8" s="112"/>
      <c r="BZR8" s="112"/>
      <c r="BZS8" s="112"/>
      <c r="BZT8" s="112"/>
      <c r="BZU8" s="112"/>
      <c r="BZV8" s="112"/>
      <c r="BZW8" s="112"/>
      <c r="BZX8" s="112"/>
      <c r="BZY8" s="112"/>
      <c r="BZZ8" s="112"/>
      <c r="CAA8" s="112"/>
      <c r="CAB8" s="112"/>
      <c r="CAC8" s="112"/>
      <c r="CAD8" s="112"/>
      <c r="CAE8" s="112"/>
      <c r="CAF8" s="112"/>
      <c r="CAG8" s="112"/>
      <c r="CAH8" s="112"/>
      <c r="CAI8" s="112"/>
      <c r="CAJ8" s="112"/>
      <c r="CAK8" s="112"/>
      <c r="CAL8" s="112"/>
      <c r="CAM8" s="112"/>
      <c r="CAN8" s="112"/>
      <c r="CAO8" s="112"/>
      <c r="CAP8" s="112"/>
      <c r="CAQ8" s="112"/>
      <c r="CAR8" s="112"/>
      <c r="CAS8" s="112"/>
      <c r="CAT8" s="112"/>
      <c r="CAU8" s="112"/>
      <c r="CAV8" s="112"/>
      <c r="CAW8" s="112"/>
      <c r="CAX8" s="112"/>
      <c r="CAY8" s="112"/>
      <c r="CAZ8" s="112"/>
      <c r="CBA8" s="112"/>
      <c r="CBB8" s="112"/>
      <c r="CBC8" s="112"/>
      <c r="CBD8" s="112"/>
      <c r="CBE8" s="112"/>
      <c r="CBF8" s="112"/>
      <c r="CBG8" s="112"/>
      <c r="CBH8" s="112"/>
      <c r="CBI8" s="112"/>
      <c r="CBJ8" s="112"/>
      <c r="CBK8" s="112"/>
      <c r="CBL8" s="112"/>
      <c r="CBM8" s="112"/>
      <c r="CBN8" s="112"/>
      <c r="CBO8" s="112"/>
      <c r="CBP8" s="112"/>
      <c r="CBQ8" s="112"/>
      <c r="CBR8" s="112"/>
      <c r="CBS8" s="112"/>
      <c r="CBT8" s="112"/>
      <c r="CBU8" s="112"/>
      <c r="CBV8" s="112"/>
      <c r="CBW8" s="112"/>
      <c r="CBX8" s="112"/>
      <c r="CBY8" s="112"/>
      <c r="CBZ8" s="112"/>
      <c r="CCA8" s="112"/>
      <c r="CCB8" s="112"/>
      <c r="CCC8" s="112"/>
      <c r="CCD8" s="112"/>
      <c r="CCE8" s="112"/>
      <c r="CCF8" s="112"/>
      <c r="CCG8" s="112"/>
      <c r="CCH8" s="112"/>
      <c r="CCI8" s="112"/>
      <c r="CCJ8" s="112"/>
      <c r="CCK8" s="112"/>
      <c r="CCL8" s="112"/>
      <c r="CCM8" s="112"/>
      <c r="CCN8" s="112"/>
      <c r="CCO8" s="112"/>
      <c r="CCP8" s="112"/>
      <c r="CCQ8" s="112"/>
      <c r="CCR8" s="112"/>
      <c r="CCS8" s="112"/>
      <c r="CCT8" s="112"/>
      <c r="CCU8" s="112"/>
      <c r="CCV8" s="112"/>
      <c r="CCW8" s="112"/>
      <c r="CCX8" s="112"/>
      <c r="CCY8" s="112"/>
      <c r="CCZ8" s="112"/>
      <c r="CDA8" s="112"/>
      <c r="CDB8" s="112"/>
      <c r="CDC8" s="112"/>
      <c r="CDD8" s="112"/>
      <c r="CDE8" s="112"/>
      <c r="CDF8" s="112"/>
      <c r="CDG8" s="112"/>
      <c r="CDH8" s="112"/>
      <c r="CDI8" s="112"/>
      <c r="CDJ8" s="112"/>
      <c r="CDK8" s="112"/>
      <c r="CDL8" s="112"/>
      <c r="CDM8" s="112"/>
      <c r="CDN8" s="112"/>
      <c r="CDO8" s="112"/>
      <c r="CDP8" s="112"/>
      <c r="CDQ8" s="112"/>
      <c r="CDR8" s="112"/>
      <c r="CDS8" s="112"/>
      <c r="CDT8" s="112"/>
      <c r="CDU8" s="112"/>
      <c r="CDV8" s="112"/>
      <c r="CDW8" s="112"/>
      <c r="CDX8" s="112"/>
      <c r="CDY8" s="112"/>
      <c r="CDZ8" s="112"/>
      <c r="CEA8" s="112"/>
      <c r="CEB8" s="112"/>
      <c r="CEC8" s="112"/>
      <c r="CED8" s="112"/>
      <c r="CEE8" s="112"/>
      <c r="CEF8" s="112"/>
      <c r="CEG8" s="112"/>
      <c r="CEH8" s="112"/>
      <c r="CEI8" s="112"/>
      <c r="CEJ8" s="112"/>
      <c r="CEK8" s="112"/>
      <c r="CEL8" s="112"/>
      <c r="CEM8" s="112"/>
      <c r="CEN8" s="112"/>
      <c r="CEO8" s="112"/>
      <c r="CEP8" s="112"/>
      <c r="CEQ8" s="112"/>
      <c r="CER8" s="112"/>
      <c r="CES8" s="112"/>
      <c r="CET8" s="112"/>
      <c r="CEU8" s="112"/>
      <c r="CEV8" s="112"/>
      <c r="CEW8" s="112"/>
      <c r="CEX8" s="112"/>
      <c r="CEY8" s="112"/>
      <c r="CEZ8" s="112"/>
      <c r="CFA8" s="112"/>
      <c r="CFB8" s="112"/>
      <c r="CFC8" s="112"/>
      <c r="CFD8" s="112"/>
      <c r="CFE8" s="112"/>
      <c r="CFF8" s="112"/>
      <c r="CFG8" s="112"/>
      <c r="CFH8" s="112"/>
      <c r="CFI8" s="112"/>
      <c r="CFJ8" s="112"/>
      <c r="CFK8" s="112"/>
      <c r="CFL8" s="112"/>
      <c r="CFM8" s="112"/>
      <c r="CFN8" s="112"/>
      <c r="CFO8" s="112"/>
      <c r="CFP8" s="112"/>
      <c r="CFQ8" s="112"/>
      <c r="CFR8" s="112"/>
      <c r="CFS8" s="112"/>
      <c r="CFT8" s="112"/>
      <c r="CFU8" s="112"/>
      <c r="CFV8" s="112"/>
      <c r="CFW8" s="112"/>
      <c r="CFX8" s="112"/>
      <c r="CFY8" s="112"/>
      <c r="CFZ8" s="112"/>
      <c r="CGA8" s="112"/>
      <c r="CGB8" s="112"/>
      <c r="CGC8" s="112"/>
      <c r="CGD8" s="112"/>
      <c r="CGE8" s="112"/>
      <c r="CGF8" s="112"/>
      <c r="CGG8" s="112"/>
      <c r="CGH8" s="112"/>
      <c r="CGI8" s="112"/>
      <c r="CGJ8" s="112"/>
      <c r="CGK8" s="112"/>
      <c r="CGL8" s="112"/>
      <c r="CGM8" s="112"/>
      <c r="CGN8" s="112"/>
      <c r="CGO8" s="112"/>
      <c r="CGP8" s="112"/>
      <c r="CGQ8" s="112"/>
      <c r="CGR8" s="112"/>
      <c r="CGS8" s="112"/>
      <c r="CGT8" s="112"/>
      <c r="CGU8" s="112"/>
      <c r="CGV8" s="112"/>
      <c r="CGW8" s="112"/>
      <c r="CGX8" s="112"/>
      <c r="CGY8" s="112"/>
      <c r="CGZ8" s="112"/>
      <c r="CHA8" s="112"/>
      <c r="CHB8" s="112"/>
      <c r="CHC8" s="112"/>
      <c r="CHD8" s="112"/>
      <c r="CHE8" s="112"/>
      <c r="CHF8" s="112"/>
      <c r="CHG8" s="112"/>
      <c r="CHH8" s="112"/>
      <c r="CHI8" s="112"/>
      <c r="CHJ8" s="112"/>
      <c r="CHK8" s="112"/>
      <c r="CHL8" s="112"/>
      <c r="CHM8" s="112"/>
      <c r="CHN8" s="112"/>
      <c r="CHO8" s="112"/>
      <c r="CHP8" s="112"/>
      <c r="CHQ8" s="112"/>
      <c r="CHR8" s="112"/>
      <c r="CHS8" s="112"/>
      <c r="CHT8" s="112"/>
      <c r="CHU8" s="112"/>
      <c r="CHV8" s="112"/>
      <c r="CHW8" s="112"/>
      <c r="CHX8" s="112"/>
      <c r="CHY8" s="112"/>
      <c r="CHZ8" s="112"/>
      <c r="CIA8" s="112"/>
      <c r="CIB8" s="112"/>
      <c r="CIC8" s="112"/>
      <c r="CID8" s="112"/>
      <c r="CIE8" s="112"/>
      <c r="CIF8" s="112"/>
      <c r="CIG8" s="112"/>
      <c r="CIH8" s="112"/>
      <c r="CII8" s="112"/>
      <c r="CIJ8" s="112"/>
      <c r="CIK8" s="112"/>
      <c r="CIL8" s="112"/>
      <c r="CIM8" s="112"/>
      <c r="CIN8" s="112"/>
      <c r="CIO8" s="112"/>
      <c r="CIP8" s="112"/>
      <c r="CIQ8" s="112"/>
      <c r="CIR8" s="112"/>
      <c r="CIS8" s="112"/>
      <c r="CIT8" s="112"/>
      <c r="CIU8" s="112"/>
      <c r="CIV8" s="112"/>
      <c r="CIW8" s="112"/>
      <c r="CIX8" s="112"/>
      <c r="CIY8" s="112"/>
      <c r="CIZ8" s="112"/>
      <c r="CJA8" s="112"/>
      <c r="CJB8" s="112"/>
      <c r="CJC8" s="112"/>
      <c r="CJD8" s="112"/>
      <c r="CJE8" s="112"/>
      <c r="CJF8" s="112"/>
      <c r="CJG8" s="112"/>
      <c r="CJH8" s="112"/>
      <c r="CJI8" s="112"/>
      <c r="CJJ8" s="112"/>
      <c r="CJK8" s="112"/>
      <c r="CJL8" s="112"/>
      <c r="CJM8" s="112"/>
      <c r="CJN8" s="112"/>
      <c r="CJO8" s="112"/>
      <c r="CJP8" s="112"/>
      <c r="CJQ8" s="112"/>
      <c r="CJR8" s="112"/>
      <c r="CJS8" s="112"/>
      <c r="CJT8" s="112"/>
      <c r="CJU8" s="112"/>
      <c r="CJV8" s="112"/>
      <c r="CJW8" s="112"/>
      <c r="CJX8" s="112"/>
      <c r="CJY8" s="112"/>
      <c r="CJZ8" s="112"/>
      <c r="CKA8" s="112"/>
      <c r="CKB8" s="112"/>
      <c r="CKC8" s="112"/>
      <c r="CKD8" s="112"/>
      <c r="CKE8" s="112"/>
      <c r="CKF8" s="112"/>
      <c r="CKG8" s="112"/>
      <c r="CKH8" s="112"/>
      <c r="CKI8" s="112"/>
      <c r="CKJ8" s="112"/>
      <c r="CKK8" s="112"/>
      <c r="CKL8" s="112"/>
      <c r="CKM8" s="112"/>
      <c r="CKN8" s="112"/>
      <c r="CKO8" s="112"/>
      <c r="CKP8" s="112"/>
      <c r="CKQ8" s="112"/>
      <c r="CKR8" s="112"/>
      <c r="CKS8" s="112"/>
      <c r="CKT8" s="112"/>
      <c r="CKU8" s="112"/>
      <c r="CKV8" s="112"/>
      <c r="CKW8" s="112"/>
      <c r="CKX8" s="112"/>
      <c r="CKY8" s="112"/>
      <c r="CKZ8" s="112"/>
      <c r="CLA8" s="112"/>
      <c r="CLB8" s="112"/>
      <c r="CLC8" s="112"/>
      <c r="CLD8" s="112"/>
      <c r="CLE8" s="112"/>
      <c r="CLF8" s="112"/>
      <c r="CLG8" s="112"/>
      <c r="CLH8" s="112"/>
      <c r="CLI8" s="112"/>
      <c r="CLJ8" s="112"/>
      <c r="CLK8" s="112"/>
      <c r="CLL8" s="112"/>
      <c r="CLM8" s="112"/>
      <c r="CLN8" s="112"/>
      <c r="CLO8" s="112"/>
      <c r="CLP8" s="112"/>
      <c r="CLQ8" s="112"/>
      <c r="CLR8" s="112"/>
      <c r="CLS8" s="112"/>
      <c r="CLT8" s="112"/>
      <c r="CLU8" s="112"/>
      <c r="CLV8" s="112"/>
      <c r="CLW8" s="112"/>
      <c r="CLX8" s="112"/>
      <c r="CLY8" s="112"/>
      <c r="CLZ8" s="112"/>
      <c r="CMA8" s="112"/>
      <c r="CMB8" s="112"/>
      <c r="CMC8" s="112"/>
      <c r="CMD8" s="112"/>
      <c r="CME8" s="112"/>
      <c r="CMF8" s="112"/>
      <c r="CMG8" s="112"/>
      <c r="CMH8" s="112"/>
      <c r="CMI8" s="112"/>
      <c r="CMJ8" s="112"/>
      <c r="CMK8" s="112"/>
      <c r="CML8" s="112"/>
      <c r="CMM8" s="112"/>
      <c r="CMN8" s="112"/>
      <c r="CMO8" s="112"/>
      <c r="CMP8" s="112"/>
      <c r="CMQ8" s="112"/>
      <c r="CMR8" s="112"/>
      <c r="CMS8" s="112"/>
      <c r="CMT8" s="112"/>
      <c r="CMU8" s="112"/>
      <c r="CMV8" s="112"/>
      <c r="CMW8" s="112"/>
      <c r="CMX8" s="112"/>
      <c r="CMY8" s="112"/>
      <c r="CMZ8" s="112"/>
      <c r="CNA8" s="112"/>
      <c r="CNB8" s="112"/>
      <c r="CNC8" s="112"/>
      <c r="CND8" s="112"/>
      <c r="CNE8" s="112"/>
      <c r="CNF8" s="112"/>
      <c r="CNG8" s="112"/>
      <c r="CNH8" s="112"/>
      <c r="CNI8" s="112"/>
      <c r="CNJ8" s="112"/>
      <c r="CNK8" s="112"/>
      <c r="CNL8" s="112"/>
      <c r="CNM8" s="112"/>
      <c r="CNN8" s="112"/>
      <c r="CNO8" s="112"/>
      <c r="CNP8" s="112"/>
      <c r="CNQ8" s="112"/>
      <c r="CNR8" s="112"/>
      <c r="CNS8" s="112"/>
      <c r="CNT8" s="112"/>
      <c r="CNU8" s="112"/>
      <c r="CNV8" s="112"/>
      <c r="CNW8" s="112"/>
      <c r="CNX8" s="112"/>
      <c r="CNY8" s="112"/>
      <c r="CNZ8" s="112"/>
      <c r="COA8" s="112"/>
      <c r="COB8" s="112"/>
      <c r="COC8" s="112"/>
      <c r="COD8" s="112"/>
      <c r="COE8" s="112"/>
      <c r="COF8" s="112"/>
      <c r="COG8" s="112"/>
      <c r="COH8" s="112"/>
      <c r="COI8" s="112"/>
      <c r="COJ8" s="112"/>
      <c r="COK8" s="112"/>
      <c r="COL8" s="112"/>
      <c r="COM8" s="112"/>
      <c r="CON8" s="112"/>
      <c r="COO8" s="112"/>
      <c r="COP8" s="112"/>
      <c r="COQ8" s="112"/>
      <c r="COR8" s="112"/>
      <c r="COS8" s="112"/>
      <c r="COT8" s="112"/>
      <c r="COU8" s="112"/>
      <c r="COV8" s="112"/>
      <c r="COW8" s="112"/>
      <c r="COX8" s="112"/>
      <c r="COY8" s="112"/>
      <c r="COZ8" s="112"/>
      <c r="CPA8" s="112"/>
      <c r="CPB8" s="112"/>
      <c r="CPC8" s="112"/>
      <c r="CPD8" s="112"/>
      <c r="CPE8" s="112"/>
      <c r="CPF8" s="112"/>
      <c r="CPG8" s="112"/>
      <c r="CPH8" s="112"/>
      <c r="CPI8" s="112"/>
      <c r="CPJ8" s="112"/>
      <c r="CPK8" s="112"/>
      <c r="CPL8" s="112"/>
      <c r="CPM8" s="112"/>
      <c r="CPN8" s="112"/>
      <c r="CPO8" s="112"/>
      <c r="CPP8" s="112"/>
      <c r="CPQ8" s="112"/>
      <c r="CPR8" s="112"/>
      <c r="CPS8" s="112"/>
      <c r="CPT8" s="112"/>
      <c r="CPU8" s="112"/>
      <c r="CPV8" s="112"/>
      <c r="CPW8" s="112"/>
      <c r="CPX8" s="112"/>
      <c r="CPY8" s="112"/>
      <c r="CPZ8" s="112"/>
      <c r="CQA8" s="112"/>
      <c r="CQB8" s="112"/>
      <c r="CQC8" s="112"/>
      <c r="CQD8" s="112"/>
      <c r="CQE8" s="112"/>
      <c r="CQF8" s="112"/>
      <c r="CQG8" s="112"/>
      <c r="CQH8" s="112"/>
      <c r="CQI8" s="112"/>
      <c r="CQJ8" s="112"/>
      <c r="CQK8" s="112"/>
      <c r="CQL8" s="112"/>
      <c r="CQM8" s="112"/>
      <c r="CQN8" s="112"/>
      <c r="CQO8" s="112"/>
      <c r="CQP8" s="112"/>
      <c r="CQQ8" s="112"/>
      <c r="CQR8" s="112"/>
      <c r="CQS8" s="112"/>
      <c r="CQT8" s="112"/>
      <c r="CQU8" s="112"/>
      <c r="CQV8" s="112"/>
      <c r="CQW8" s="112"/>
      <c r="CQX8" s="112"/>
      <c r="CQY8" s="112"/>
      <c r="CQZ8" s="112"/>
      <c r="CRA8" s="112"/>
      <c r="CRB8" s="112"/>
      <c r="CRC8" s="112"/>
      <c r="CRD8" s="112"/>
      <c r="CRE8" s="112"/>
      <c r="CRF8" s="112"/>
      <c r="CRG8" s="112"/>
      <c r="CRH8" s="112"/>
      <c r="CRI8" s="112"/>
      <c r="CRJ8" s="112"/>
      <c r="CRK8" s="112"/>
      <c r="CRL8" s="112"/>
      <c r="CRM8" s="112"/>
      <c r="CRN8" s="112"/>
      <c r="CRO8" s="112"/>
      <c r="CRP8" s="112"/>
      <c r="CRQ8" s="112"/>
      <c r="CRR8" s="112"/>
      <c r="CRS8" s="112"/>
      <c r="CRT8" s="112"/>
      <c r="CRU8" s="112"/>
      <c r="CRV8" s="112"/>
      <c r="CRW8" s="112"/>
      <c r="CRX8" s="112"/>
      <c r="CRY8" s="112"/>
      <c r="CRZ8" s="112"/>
      <c r="CSA8" s="112"/>
      <c r="CSB8" s="112"/>
      <c r="CSC8" s="112"/>
      <c r="CSD8" s="112"/>
      <c r="CSE8" s="112"/>
      <c r="CSF8" s="112"/>
      <c r="CSG8" s="112"/>
      <c r="CSH8" s="112"/>
      <c r="CSI8" s="112"/>
      <c r="CSJ8" s="112"/>
      <c r="CSK8" s="112"/>
      <c r="CSL8" s="112"/>
      <c r="CSM8" s="112"/>
      <c r="CSN8" s="112"/>
      <c r="CSO8" s="112"/>
      <c r="CSP8" s="112"/>
      <c r="CSQ8" s="112"/>
      <c r="CSR8" s="112"/>
      <c r="CSS8" s="112"/>
      <c r="CST8" s="112"/>
      <c r="CSU8" s="112"/>
      <c r="CSV8" s="112"/>
      <c r="CSW8" s="112"/>
      <c r="CSX8" s="112"/>
      <c r="CSY8" s="112"/>
      <c r="CSZ8" s="112"/>
      <c r="CTA8" s="112"/>
      <c r="CTB8" s="112"/>
      <c r="CTC8" s="112"/>
      <c r="CTD8" s="112"/>
      <c r="CTE8" s="112"/>
      <c r="CTF8" s="112"/>
      <c r="CTG8" s="112"/>
      <c r="CTH8" s="112"/>
      <c r="CTI8" s="112"/>
      <c r="CTJ8" s="112"/>
      <c r="CTK8" s="112"/>
      <c r="CTL8" s="112"/>
      <c r="CTM8" s="112"/>
      <c r="CTN8" s="112"/>
      <c r="CTO8" s="112"/>
      <c r="CTP8" s="112"/>
      <c r="CTQ8" s="112"/>
      <c r="CTR8" s="112"/>
      <c r="CTS8" s="112"/>
      <c r="CTT8" s="112"/>
      <c r="CTU8" s="112"/>
      <c r="CTV8" s="112"/>
      <c r="CTW8" s="112"/>
      <c r="CTX8" s="112"/>
      <c r="CTY8" s="112"/>
      <c r="CTZ8" s="112"/>
      <c r="CUA8" s="112"/>
      <c r="CUB8" s="112"/>
      <c r="CUC8" s="112"/>
      <c r="CUD8" s="112"/>
      <c r="CUE8" s="112"/>
      <c r="CUF8" s="112"/>
      <c r="CUG8" s="112"/>
      <c r="CUH8" s="112"/>
      <c r="CUI8" s="112"/>
      <c r="CUJ8" s="112"/>
      <c r="CUK8" s="112"/>
      <c r="CUL8" s="112"/>
      <c r="CUM8" s="112"/>
      <c r="CUN8" s="112"/>
      <c r="CUO8" s="112"/>
      <c r="CUP8" s="112"/>
      <c r="CUQ8" s="112"/>
      <c r="CUR8" s="112"/>
      <c r="CUS8" s="112"/>
      <c r="CUT8" s="112"/>
      <c r="CUU8" s="112"/>
      <c r="CUV8" s="112"/>
      <c r="CUW8" s="112"/>
      <c r="CUX8" s="112"/>
      <c r="CUY8" s="112"/>
      <c r="CUZ8" s="112"/>
      <c r="CVA8" s="112"/>
      <c r="CVB8" s="112"/>
      <c r="CVC8" s="112"/>
      <c r="CVD8" s="112"/>
      <c r="CVE8" s="112"/>
      <c r="CVF8" s="112"/>
      <c r="CVG8" s="112"/>
      <c r="CVH8" s="112"/>
      <c r="CVI8" s="112"/>
      <c r="CVJ8" s="112"/>
      <c r="CVK8" s="112"/>
      <c r="CVL8" s="112"/>
      <c r="CVM8" s="112"/>
      <c r="CVN8" s="112"/>
      <c r="CVO8" s="112"/>
      <c r="CVP8" s="112"/>
      <c r="CVQ8" s="112"/>
      <c r="CVR8" s="112"/>
      <c r="CVS8" s="112"/>
      <c r="CVT8" s="112"/>
      <c r="CVU8" s="112"/>
      <c r="CVV8" s="112"/>
      <c r="CVW8" s="112"/>
      <c r="CVX8" s="112"/>
      <c r="CVY8" s="112"/>
      <c r="CVZ8" s="112"/>
      <c r="CWA8" s="112"/>
      <c r="CWB8" s="112"/>
      <c r="CWC8" s="112"/>
      <c r="CWD8" s="112"/>
      <c r="CWE8" s="112"/>
      <c r="CWF8" s="112"/>
      <c r="CWG8" s="112"/>
      <c r="CWH8" s="112"/>
      <c r="CWI8" s="112"/>
      <c r="CWJ8" s="112"/>
      <c r="CWK8" s="112"/>
      <c r="CWL8" s="112"/>
      <c r="CWM8" s="112"/>
      <c r="CWN8" s="112"/>
      <c r="CWO8" s="112"/>
      <c r="CWP8" s="112"/>
      <c r="CWQ8" s="112"/>
      <c r="CWR8" s="112"/>
      <c r="CWS8" s="112"/>
      <c r="CWT8" s="112"/>
      <c r="CWU8" s="112"/>
      <c r="CWV8" s="112"/>
      <c r="CWW8" s="112"/>
      <c r="CWX8" s="112"/>
      <c r="CWY8" s="112"/>
      <c r="CWZ8" s="112"/>
      <c r="CXA8" s="112"/>
      <c r="CXB8" s="112"/>
      <c r="CXC8" s="112"/>
      <c r="CXD8" s="112"/>
      <c r="CXE8" s="112"/>
      <c r="CXF8" s="112"/>
      <c r="CXG8" s="112"/>
      <c r="CXH8" s="112"/>
      <c r="CXI8" s="112"/>
      <c r="CXJ8" s="112"/>
      <c r="CXK8" s="112"/>
      <c r="CXL8" s="112"/>
      <c r="CXM8" s="112"/>
      <c r="CXN8" s="112"/>
      <c r="CXO8" s="112"/>
      <c r="CXP8" s="112"/>
      <c r="CXQ8" s="112"/>
      <c r="CXR8" s="112"/>
      <c r="CXS8" s="112"/>
      <c r="CXT8" s="112"/>
      <c r="CXU8" s="112"/>
      <c r="CXV8" s="112"/>
      <c r="CXW8" s="112"/>
      <c r="CXX8" s="112"/>
      <c r="CXY8" s="112"/>
      <c r="CXZ8" s="112"/>
      <c r="CYA8" s="112"/>
      <c r="CYB8" s="112"/>
      <c r="CYC8" s="112"/>
      <c r="CYD8" s="112"/>
      <c r="CYE8" s="112"/>
      <c r="CYF8" s="112"/>
      <c r="CYG8" s="112"/>
      <c r="CYH8" s="112"/>
      <c r="CYI8" s="112"/>
      <c r="CYJ8" s="112"/>
      <c r="CYK8" s="112"/>
      <c r="CYL8" s="112"/>
      <c r="CYM8" s="112"/>
      <c r="CYN8" s="112"/>
      <c r="CYO8" s="112"/>
      <c r="CYP8" s="112"/>
      <c r="CYQ8" s="112"/>
      <c r="CYR8" s="112"/>
      <c r="CYS8" s="112"/>
      <c r="CYT8" s="112"/>
      <c r="CYU8" s="112"/>
      <c r="CYV8" s="112"/>
      <c r="CYW8" s="112"/>
      <c r="CYX8" s="112"/>
      <c r="CYY8" s="112"/>
      <c r="CYZ8" s="112"/>
      <c r="CZA8" s="112"/>
      <c r="CZB8" s="112"/>
      <c r="CZC8" s="112"/>
      <c r="CZD8" s="112"/>
      <c r="CZE8" s="112"/>
      <c r="CZF8" s="112"/>
      <c r="CZG8" s="112"/>
      <c r="CZH8" s="112"/>
      <c r="CZI8" s="112"/>
      <c r="CZJ8" s="112"/>
      <c r="CZK8" s="112"/>
      <c r="CZL8" s="112"/>
      <c r="CZM8" s="112"/>
      <c r="CZN8" s="112"/>
      <c r="CZO8" s="112"/>
      <c r="CZP8" s="112"/>
      <c r="CZQ8" s="112"/>
      <c r="CZR8" s="112"/>
      <c r="CZS8" s="112"/>
      <c r="CZT8" s="112"/>
      <c r="CZU8" s="112"/>
      <c r="CZV8" s="112"/>
      <c r="CZW8" s="112"/>
      <c r="CZX8" s="112"/>
      <c r="CZY8" s="112"/>
      <c r="CZZ8" s="112"/>
      <c r="DAA8" s="112"/>
      <c r="DAB8" s="112"/>
      <c r="DAC8" s="112"/>
      <c r="DAD8" s="112"/>
      <c r="DAE8" s="112"/>
      <c r="DAF8" s="112"/>
      <c r="DAG8" s="112"/>
      <c r="DAH8" s="112"/>
      <c r="DAI8" s="112"/>
      <c r="DAJ8" s="112"/>
      <c r="DAK8" s="112"/>
      <c r="DAL8" s="112"/>
      <c r="DAM8" s="112"/>
      <c r="DAN8" s="112"/>
      <c r="DAO8" s="112"/>
      <c r="DAP8" s="112"/>
      <c r="DAQ8" s="112"/>
      <c r="DAR8" s="112"/>
      <c r="DAS8" s="112"/>
      <c r="DAT8" s="112"/>
      <c r="DAU8" s="112"/>
      <c r="DAV8" s="112"/>
      <c r="DAW8" s="112"/>
      <c r="DAX8" s="112"/>
      <c r="DAY8" s="112"/>
      <c r="DAZ8" s="112"/>
      <c r="DBA8" s="112"/>
      <c r="DBB8" s="112"/>
      <c r="DBC8" s="112"/>
      <c r="DBD8" s="112"/>
      <c r="DBE8" s="112"/>
      <c r="DBF8" s="112"/>
      <c r="DBG8" s="112"/>
      <c r="DBH8" s="112"/>
      <c r="DBI8" s="112"/>
      <c r="DBJ8" s="112"/>
      <c r="DBK8" s="112"/>
      <c r="DBL8" s="112"/>
      <c r="DBM8" s="112"/>
      <c r="DBN8" s="112"/>
      <c r="DBO8" s="112"/>
      <c r="DBP8" s="112"/>
      <c r="DBQ8" s="112"/>
      <c r="DBR8" s="112"/>
      <c r="DBS8" s="112"/>
      <c r="DBT8" s="112"/>
      <c r="DBU8" s="112"/>
      <c r="DBV8" s="112"/>
      <c r="DBW8" s="112"/>
      <c r="DBX8" s="112"/>
      <c r="DBY8" s="112"/>
      <c r="DBZ8" s="112"/>
      <c r="DCA8" s="112"/>
      <c r="DCB8" s="112"/>
      <c r="DCC8" s="112"/>
      <c r="DCD8" s="112"/>
      <c r="DCE8" s="112"/>
      <c r="DCF8" s="112"/>
      <c r="DCG8" s="112"/>
      <c r="DCH8" s="112"/>
      <c r="DCI8" s="112"/>
      <c r="DCJ8" s="112"/>
      <c r="DCK8" s="112"/>
      <c r="DCL8" s="112"/>
      <c r="DCM8" s="112"/>
      <c r="DCN8" s="112"/>
      <c r="DCO8" s="112"/>
      <c r="DCP8" s="112"/>
      <c r="DCQ8" s="112"/>
      <c r="DCR8" s="112"/>
      <c r="DCS8" s="112"/>
      <c r="DCT8" s="112"/>
      <c r="DCU8" s="112"/>
      <c r="DCV8" s="112"/>
      <c r="DCW8" s="112"/>
      <c r="DCX8" s="112"/>
      <c r="DCY8" s="112"/>
      <c r="DCZ8" s="112"/>
      <c r="DDA8" s="112"/>
      <c r="DDB8" s="112"/>
      <c r="DDC8" s="112"/>
      <c r="DDD8" s="112"/>
      <c r="DDE8" s="112"/>
      <c r="DDF8" s="112"/>
      <c r="DDG8" s="112"/>
      <c r="DDH8" s="112"/>
      <c r="DDI8" s="112"/>
      <c r="DDJ8" s="112"/>
      <c r="DDK8" s="112"/>
      <c r="DDL8" s="112"/>
      <c r="DDM8" s="112"/>
      <c r="DDN8" s="112"/>
      <c r="DDO8" s="112"/>
      <c r="DDP8" s="112"/>
      <c r="DDQ8" s="112"/>
      <c r="DDR8" s="112"/>
      <c r="DDS8" s="112"/>
      <c r="DDT8" s="112"/>
      <c r="DDU8" s="112"/>
      <c r="DDV8" s="112"/>
      <c r="DDW8" s="112"/>
      <c r="DDX8" s="112"/>
      <c r="DDY8" s="112"/>
      <c r="DDZ8" s="112"/>
      <c r="DEA8" s="112"/>
      <c r="DEB8" s="112"/>
      <c r="DEC8" s="112"/>
      <c r="DED8" s="112"/>
      <c r="DEE8" s="112"/>
      <c r="DEF8" s="112"/>
      <c r="DEG8" s="112"/>
      <c r="DEH8" s="112"/>
      <c r="DEI8" s="112"/>
      <c r="DEJ8" s="112"/>
      <c r="DEK8" s="112"/>
      <c r="DEL8" s="112"/>
      <c r="DEM8" s="112"/>
      <c r="DEN8" s="112"/>
      <c r="DEO8" s="112"/>
      <c r="DEP8" s="112"/>
      <c r="DEQ8" s="112"/>
      <c r="DER8" s="112"/>
      <c r="DES8" s="112"/>
      <c r="DET8" s="112"/>
      <c r="DEU8" s="112"/>
      <c r="DEV8" s="112"/>
      <c r="DEW8" s="112"/>
      <c r="DEX8" s="112"/>
      <c r="DEY8" s="112"/>
      <c r="DEZ8" s="112"/>
      <c r="DFA8" s="112"/>
      <c r="DFB8" s="112"/>
      <c r="DFC8" s="112"/>
      <c r="DFD8" s="112"/>
      <c r="DFE8" s="112"/>
      <c r="DFF8" s="112"/>
      <c r="DFG8" s="112"/>
      <c r="DFH8" s="112"/>
      <c r="DFI8" s="112"/>
      <c r="DFJ8" s="112"/>
      <c r="DFK8" s="112"/>
      <c r="DFL8" s="112"/>
      <c r="DFM8" s="112"/>
      <c r="DFN8" s="112"/>
      <c r="DFO8" s="112"/>
      <c r="DFP8" s="112"/>
      <c r="DFQ8" s="112"/>
      <c r="DFR8" s="112"/>
      <c r="DFS8" s="112"/>
      <c r="DFT8" s="112"/>
      <c r="DFU8" s="112"/>
      <c r="DFV8" s="112"/>
      <c r="DFW8" s="112"/>
      <c r="DFX8" s="112"/>
      <c r="DFY8" s="112"/>
      <c r="DFZ8" s="112"/>
      <c r="DGA8" s="112"/>
      <c r="DGB8" s="112"/>
      <c r="DGC8" s="112"/>
      <c r="DGD8" s="112"/>
      <c r="DGE8" s="112"/>
      <c r="DGF8" s="112"/>
      <c r="DGG8" s="112"/>
      <c r="DGH8" s="112"/>
      <c r="DGI8" s="112"/>
      <c r="DGJ8" s="112"/>
      <c r="DGK8" s="112"/>
      <c r="DGL8" s="112"/>
      <c r="DGM8" s="112"/>
      <c r="DGN8" s="112"/>
      <c r="DGO8" s="112"/>
      <c r="DGP8" s="112"/>
      <c r="DGQ8" s="112"/>
      <c r="DGR8" s="112"/>
      <c r="DGS8" s="112"/>
      <c r="DGT8" s="112"/>
      <c r="DGU8" s="112"/>
      <c r="DGV8" s="112"/>
      <c r="DGW8" s="112"/>
      <c r="DGX8" s="112"/>
      <c r="DGY8" s="112"/>
      <c r="DGZ8" s="112"/>
      <c r="DHA8" s="112"/>
      <c r="DHB8" s="112"/>
      <c r="DHC8" s="112"/>
      <c r="DHD8" s="112"/>
      <c r="DHE8" s="112"/>
      <c r="DHF8" s="112"/>
      <c r="DHG8" s="112"/>
      <c r="DHH8" s="112"/>
      <c r="DHI8" s="112"/>
      <c r="DHJ8" s="112"/>
      <c r="DHK8" s="112"/>
      <c r="DHL8" s="112"/>
      <c r="DHM8" s="112"/>
      <c r="DHN8" s="112"/>
      <c r="DHO8" s="112"/>
      <c r="DHP8" s="112"/>
      <c r="DHQ8" s="112"/>
      <c r="DHR8" s="112"/>
      <c r="DHS8" s="112"/>
      <c r="DHT8" s="112"/>
      <c r="DHU8" s="112"/>
      <c r="DHV8" s="112"/>
      <c r="DHW8" s="112"/>
      <c r="DHX8" s="112"/>
      <c r="DHY8" s="112"/>
      <c r="DHZ8" s="112"/>
      <c r="DIA8" s="112"/>
      <c r="DIB8" s="112"/>
      <c r="DIC8" s="112"/>
      <c r="DID8" s="112"/>
      <c r="DIE8" s="112"/>
      <c r="DIF8" s="112"/>
      <c r="DIG8" s="112"/>
      <c r="DIH8" s="112"/>
      <c r="DII8" s="112"/>
      <c r="DIJ8" s="112"/>
      <c r="DIK8" s="112"/>
      <c r="DIL8" s="112"/>
      <c r="DIM8" s="112"/>
      <c r="DIN8" s="112"/>
      <c r="DIO8" s="112"/>
      <c r="DIP8" s="112"/>
      <c r="DIQ8" s="112"/>
      <c r="DIR8" s="112"/>
      <c r="DIS8" s="112"/>
      <c r="DIT8" s="112"/>
      <c r="DIU8" s="112"/>
      <c r="DIV8" s="112"/>
      <c r="DIW8" s="112"/>
      <c r="DIX8" s="112"/>
      <c r="DIY8" s="112"/>
      <c r="DIZ8" s="112"/>
      <c r="DJA8" s="112"/>
      <c r="DJB8" s="112"/>
      <c r="DJC8" s="112"/>
      <c r="DJD8" s="112"/>
      <c r="DJE8" s="112"/>
      <c r="DJF8" s="112"/>
      <c r="DJG8" s="112"/>
      <c r="DJH8" s="112"/>
      <c r="DJI8" s="112"/>
      <c r="DJJ8" s="112"/>
      <c r="DJK8" s="112"/>
      <c r="DJL8" s="112"/>
      <c r="DJM8" s="112"/>
      <c r="DJN8" s="112"/>
      <c r="DJO8" s="112"/>
      <c r="DJP8" s="112"/>
      <c r="DJQ8" s="112"/>
      <c r="DJR8" s="112"/>
      <c r="DJS8" s="112"/>
      <c r="DJT8" s="112"/>
      <c r="DJU8" s="112"/>
      <c r="DJV8" s="112"/>
      <c r="DJW8" s="112"/>
      <c r="DJX8" s="112"/>
      <c r="DJY8" s="112"/>
      <c r="DJZ8" s="112"/>
      <c r="DKA8" s="112"/>
      <c r="DKB8" s="112"/>
      <c r="DKC8" s="112"/>
      <c r="DKD8" s="112"/>
      <c r="DKE8" s="112"/>
      <c r="DKF8" s="112"/>
      <c r="DKG8" s="112"/>
      <c r="DKH8" s="112"/>
      <c r="DKI8" s="112"/>
      <c r="DKJ8" s="112"/>
      <c r="DKK8" s="112"/>
      <c r="DKL8" s="112"/>
      <c r="DKM8" s="112"/>
      <c r="DKN8" s="112"/>
      <c r="DKO8" s="112"/>
      <c r="DKP8" s="112"/>
      <c r="DKQ8" s="112"/>
      <c r="DKR8" s="112"/>
      <c r="DKS8" s="112"/>
      <c r="DKT8" s="112"/>
      <c r="DKU8" s="112"/>
      <c r="DKV8" s="112"/>
      <c r="DKW8" s="112"/>
      <c r="DKX8" s="112"/>
      <c r="DKY8" s="112"/>
      <c r="DKZ8" s="112"/>
      <c r="DLA8" s="112"/>
      <c r="DLB8" s="112"/>
      <c r="DLC8" s="112"/>
      <c r="DLD8" s="112"/>
      <c r="DLE8" s="112"/>
      <c r="DLF8" s="112"/>
      <c r="DLG8" s="112"/>
      <c r="DLH8" s="112"/>
      <c r="DLI8" s="112"/>
      <c r="DLJ8" s="112"/>
      <c r="DLK8" s="112"/>
      <c r="DLL8" s="112"/>
      <c r="DLM8" s="112"/>
      <c r="DLN8" s="112"/>
      <c r="DLO8" s="112"/>
      <c r="DLP8" s="112"/>
      <c r="DLQ8" s="112"/>
      <c r="DLR8" s="112"/>
      <c r="DLS8" s="112"/>
      <c r="DLT8" s="112"/>
      <c r="DLU8" s="112"/>
      <c r="DLV8" s="112"/>
      <c r="DLW8" s="112"/>
      <c r="DLX8" s="112"/>
      <c r="DLY8" s="112"/>
      <c r="DLZ8" s="112"/>
      <c r="DMA8" s="112"/>
      <c r="DMB8" s="112"/>
      <c r="DMC8" s="112"/>
      <c r="DMD8" s="112"/>
      <c r="DME8" s="112"/>
      <c r="DMF8" s="112"/>
      <c r="DMG8" s="112"/>
      <c r="DMH8" s="112"/>
      <c r="DMI8" s="112"/>
      <c r="DMJ8" s="112"/>
      <c r="DMK8" s="112"/>
      <c r="DML8" s="112"/>
      <c r="DMM8" s="112"/>
      <c r="DMN8" s="112"/>
      <c r="DMO8" s="112"/>
      <c r="DMP8" s="112"/>
      <c r="DMQ8" s="112"/>
      <c r="DMR8" s="112"/>
      <c r="DMS8" s="112"/>
      <c r="DMT8" s="112"/>
      <c r="DMU8" s="112"/>
      <c r="DMV8" s="112"/>
      <c r="DMW8" s="112"/>
      <c r="DMX8" s="112"/>
      <c r="DMY8" s="112"/>
      <c r="DMZ8" s="112"/>
      <c r="DNA8" s="112"/>
      <c r="DNB8" s="112"/>
      <c r="DNC8" s="112"/>
      <c r="DND8" s="112"/>
      <c r="DNE8" s="112"/>
      <c r="DNF8" s="112"/>
      <c r="DNG8" s="112"/>
      <c r="DNH8" s="112"/>
      <c r="DNI8" s="112"/>
      <c r="DNJ8" s="112"/>
      <c r="DNK8" s="112"/>
      <c r="DNL8" s="112"/>
      <c r="DNM8" s="112"/>
      <c r="DNN8" s="112"/>
      <c r="DNO8" s="112"/>
      <c r="DNP8" s="112"/>
      <c r="DNQ8" s="112"/>
      <c r="DNR8" s="112"/>
      <c r="DNS8" s="112"/>
      <c r="DNT8" s="112"/>
      <c r="DNU8" s="112"/>
      <c r="DNV8" s="112"/>
      <c r="DNW8" s="112"/>
      <c r="DNX8" s="112"/>
      <c r="DNY8" s="112"/>
      <c r="DNZ8" s="112"/>
      <c r="DOA8" s="112"/>
      <c r="DOB8" s="112"/>
      <c r="DOC8" s="112"/>
      <c r="DOD8" s="112"/>
      <c r="DOE8" s="112"/>
      <c r="DOF8" s="112"/>
      <c r="DOG8" s="112"/>
      <c r="DOH8" s="112"/>
      <c r="DOI8" s="112"/>
      <c r="DOJ8" s="112"/>
      <c r="DOK8" s="112"/>
      <c r="DOL8" s="112"/>
      <c r="DOM8" s="112"/>
      <c r="DON8" s="112"/>
      <c r="DOO8" s="112"/>
      <c r="DOP8" s="112"/>
      <c r="DOQ8" s="112"/>
      <c r="DOR8" s="112"/>
      <c r="DOS8" s="112"/>
      <c r="DOT8" s="112"/>
      <c r="DOU8" s="112"/>
      <c r="DOV8" s="112"/>
      <c r="DOW8" s="112"/>
      <c r="DOX8" s="112"/>
      <c r="DOY8" s="112"/>
      <c r="DOZ8" s="112"/>
      <c r="DPA8" s="112"/>
      <c r="DPB8" s="112"/>
      <c r="DPC8" s="112"/>
      <c r="DPD8" s="112"/>
      <c r="DPE8" s="112"/>
      <c r="DPF8" s="112"/>
      <c r="DPG8" s="112"/>
      <c r="DPH8" s="112"/>
      <c r="DPI8" s="112"/>
      <c r="DPJ8" s="112"/>
      <c r="DPK8" s="112"/>
      <c r="DPL8" s="112"/>
      <c r="DPM8" s="112"/>
      <c r="DPN8" s="112"/>
      <c r="DPO8" s="112"/>
      <c r="DPP8" s="112"/>
      <c r="DPQ8" s="112"/>
      <c r="DPR8" s="112"/>
      <c r="DPS8" s="112"/>
      <c r="DPT8" s="112"/>
      <c r="DPU8" s="112"/>
      <c r="DPV8" s="112"/>
      <c r="DPW8" s="112"/>
      <c r="DPX8" s="112"/>
      <c r="DPY8" s="112"/>
      <c r="DPZ8" s="112"/>
      <c r="DQA8" s="112"/>
      <c r="DQB8" s="112"/>
      <c r="DQC8" s="112"/>
      <c r="DQD8" s="112"/>
      <c r="DQE8" s="112"/>
      <c r="DQF8" s="112"/>
      <c r="DQG8" s="112"/>
      <c r="DQH8" s="112"/>
      <c r="DQI8" s="112"/>
      <c r="DQJ8" s="112"/>
      <c r="DQK8" s="112"/>
      <c r="DQL8" s="112"/>
      <c r="DQM8" s="112"/>
      <c r="DQN8" s="112"/>
      <c r="DQO8" s="112"/>
      <c r="DQP8" s="112"/>
      <c r="DQQ8" s="112"/>
      <c r="DQR8" s="112"/>
      <c r="DQS8" s="112"/>
      <c r="DQT8" s="112"/>
      <c r="DQU8" s="112"/>
      <c r="DQV8" s="112"/>
      <c r="DQW8" s="112"/>
      <c r="DQX8" s="112"/>
      <c r="DQY8" s="112"/>
      <c r="DQZ8" s="112"/>
      <c r="DRA8" s="112"/>
      <c r="DRB8" s="112"/>
      <c r="DRC8" s="112"/>
      <c r="DRD8" s="112"/>
      <c r="DRE8" s="112"/>
      <c r="DRF8" s="112"/>
      <c r="DRG8" s="112"/>
      <c r="DRH8" s="112"/>
      <c r="DRI8" s="112"/>
      <c r="DRJ8" s="112"/>
      <c r="DRK8" s="112"/>
      <c r="DRL8" s="112"/>
      <c r="DRM8" s="112"/>
      <c r="DRN8" s="112"/>
      <c r="DRO8" s="112"/>
      <c r="DRP8" s="112"/>
      <c r="DRQ8" s="112"/>
      <c r="DRR8" s="112"/>
      <c r="DRS8" s="112"/>
      <c r="DRT8" s="112"/>
      <c r="DRU8" s="112"/>
      <c r="DRV8" s="112"/>
      <c r="DRW8" s="112"/>
      <c r="DRX8" s="112"/>
      <c r="DRY8" s="112"/>
      <c r="DRZ8" s="112"/>
      <c r="DSA8" s="112"/>
      <c r="DSB8" s="112"/>
      <c r="DSC8" s="112"/>
      <c r="DSD8" s="112"/>
      <c r="DSE8" s="112"/>
      <c r="DSF8" s="112"/>
      <c r="DSG8" s="112"/>
      <c r="DSH8" s="112"/>
      <c r="DSI8" s="112"/>
      <c r="DSJ8" s="112"/>
      <c r="DSK8" s="112"/>
      <c r="DSL8" s="112"/>
      <c r="DSM8" s="112"/>
      <c r="DSN8" s="112"/>
      <c r="DSO8" s="112"/>
      <c r="DSP8" s="112"/>
      <c r="DSQ8" s="112"/>
      <c r="DSR8" s="112"/>
      <c r="DSS8" s="112"/>
      <c r="DST8" s="112"/>
      <c r="DSU8" s="112"/>
      <c r="DSV8" s="112"/>
      <c r="DSW8" s="112"/>
      <c r="DSX8" s="112"/>
      <c r="DSY8" s="112"/>
      <c r="DSZ8" s="112"/>
      <c r="DTA8" s="112"/>
      <c r="DTB8" s="112"/>
      <c r="DTC8" s="112"/>
      <c r="DTD8" s="112"/>
      <c r="DTE8" s="112"/>
      <c r="DTF8" s="112"/>
      <c r="DTG8" s="112"/>
      <c r="DTH8" s="112"/>
      <c r="DTI8" s="112"/>
      <c r="DTJ8" s="112"/>
      <c r="DTK8" s="112"/>
      <c r="DTL8" s="112"/>
      <c r="DTM8" s="112"/>
      <c r="DTN8" s="112"/>
      <c r="DTO8" s="112"/>
      <c r="DTP8" s="112"/>
      <c r="DTQ8" s="112"/>
      <c r="DTR8" s="112"/>
      <c r="DTS8" s="112"/>
      <c r="DTT8" s="112"/>
      <c r="DTU8" s="112"/>
      <c r="DTV8" s="112"/>
      <c r="DTW8" s="112"/>
      <c r="DTX8" s="112"/>
      <c r="DTY8" s="112"/>
      <c r="DTZ8" s="112"/>
      <c r="DUA8" s="112"/>
      <c r="DUB8" s="112"/>
      <c r="DUC8" s="112"/>
      <c r="DUD8" s="112"/>
      <c r="DUE8" s="112"/>
      <c r="DUF8" s="112"/>
      <c r="DUG8" s="112"/>
      <c r="DUH8" s="112"/>
      <c r="DUI8" s="112"/>
      <c r="DUJ8" s="112"/>
      <c r="DUK8" s="112"/>
      <c r="DUL8" s="112"/>
      <c r="DUM8" s="112"/>
      <c r="DUN8" s="112"/>
      <c r="DUO8" s="112"/>
      <c r="DUP8" s="112"/>
      <c r="DUQ8" s="112"/>
      <c r="DUR8" s="112"/>
      <c r="DUS8" s="112"/>
      <c r="DUT8" s="112"/>
      <c r="DUU8" s="112"/>
      <c r="DUV8" s="112"/>
      <c r="DUW8" s="112"/>
      <c r="DUX8" s="112"/>
      <c r="DUY8" s="112"/>
      <c r="DUZ8" s="112"/>
      <c r="DVA8" s="112"/>
      <c r="DVB8" s="112"/>
      <c r="DVC8" s="112"/>
      <c r="DVD8" s="112"/>
      <c r="DVE8" s="112"/>
      <c r="DVF8" s="112"/>
      <c r="DVG8" s="112"/>
      <c r="DVH8" s="112"/>
      <c r="DVI8" s="112"/>
      <c r="DVJ8" s="112"/>
      <c r="DVK8" s="112"/>
      <c r="DVL8" s="112"/>
      <c r="DVM8" s="112"/>
      <c r="DVN8" s="112"/>
      <c r="DVO8" s="112"/>
      <c r="DVP8" s="112"/>
      <c r="DVQ8" s="112"/>
      <c r="DVR8" s="112"/>
      <c r="DVS8" s="112"/>
      <c r="DVT8" s="112"/>
      <c r="DVU8" s="112"/>
      <c r="DVV8" s="112"/>
      <c r="DVW8" s="112"/>
      <c r="DVX8" s="112"/>
      <c r="DVY8" s="112"/>
      <c r="DVZ8" s="112"/>
      <c r="DWA8" s="112"/>
      <c r="DWB8" s="112"/>
      <c r="DWC8" s="112"/>
      <c r="DWD8" s="112"/>
      <c r="DWE8" s="112"/>
      <c r="DWF8" s="112"/>
      <c r="DWG8" s="112"/>
      <c r="DWH8" s="112"/>
      <c r="DWI8" s="112"/>
      <c r="DWJ8" s="112"/>
      <c r="DWK8" s="112"/>
      <c r="DWL8" s="112"/>
      <c r="DWM8" s="112"/>
      <c r="DWN8" s="112"/>
      <c r="DWO8" s="112"/>
      <c r="DWP8" s="112"/>
      <c r="DWQ8" s="112"/>
      <c r="DWR8" s="112"/>
      <c r="DWS8" s="112"/>
      <c r="DWT8" s="112"/>
      <c r="DWU8" s="112"/>
      <c r="DWV8" s="112"/>
      <c r="DWW8" s="112"/>
      <c r="DWX8" s="112"/>
      <c r="DWY8" s="112"/>
      <c r="DWZ8" s="112"/>
      <c r="DXA8" s="112"/>
      <c r="DXB8" s="112"/>
      <c r="DXC8" s="112"/>
      <c r="DXD8" s="112"/>
      <c r="DXE8" s="112"/>
      <c r="DXF8" s="112"/>
      <c r="DXG8" s="112"/>
      <c r="DXH8" s="112"/>
      <c r="DXI8" s="112"/>
      <c r="DXJ8" s="112"/>
      <c r="DXK8" s="112"/>
      <c r="DXL8" s="112"/>
      <c r="DXM8" s="112"/>
      <c r="DXN8" s="112"/>
      <c r="DXO8" s="112"/>
      <c r="DXP8" s="112"/>
      <c r="DXQ8" s="112"/>
      <c r="DXR8" s="112"/>
      <c r="DXS8" s="112"/>
      <c r="DXT8" s="112"/>
      <c r="DXU8" s="112"/>
      <c r="DXV8" s="112"/>
      <c r="DXW8" s="112"/>
      <c r="DXX8" s="112"/>
      <c r="DXY8" s="112"/>
      <c r="DXZ8" s="112"/>
      <c r="DYA8" s="112"/>
      <c r="DYB8" s="112"/>
      <c r="DYC8" s="112"/>
      <c r="DYD8" s="112"/>
      <c r="DYE8" s="112"/>
      <c r="DYF8" s="112"/>
      <c r="DYG8" s="112"/>
      <c r="DYH8" s="112"/>
      <c r="DYI8" s="112"/>
      <c r="DYJ8" s="112"/>
      <c r="DYK8" s="112"/>
      <c r="DYL8" s="112"/>
      <c r="DYM8" s="112"/>
      <c r="DYN8" s="112"/>
      <c r="DYO8" s="112"/>
      <c r="DYP8" s="112"/>
      <c r="DYQ8" s="112"/>
      <c r="DYR8" s="112"/>
      <c r="DYS8" s="112"/>
      <c r="DYT8" s="112"/>
      <c r="DYU8" s="112"/>
      <c r="DYV8" s="112"/>
      <c r="DYW8" s="112"/>
      <c r="DYX8" s="112"/>
      <c r="DYY8" s="112"/>
      <c r="DYZ8" s="112"/>
      <c r="DZA8" s="112"/>
      <c r="DZB8" s="112"/>
      <c r="DZC8" s="112"/>
      <c r="DZD8" s="112"/>
      <c r="DZE8" s="112"/>
      <c r="DZF8" s="112"/>
      <c r="DZG8" s="112"/>
      <c r="DZH8" s="112"/>
      <c r="DZI8" s="112"/>
      <c r="DZJ8" s="112"/>
      <c r="DZK8" s="112"/>
      <c r="DZL8" s="112"/>
      <c r="DZM8" s="112"/>
      <c r="DZN8" s="112"/>
      <c r="DZO8" s="112"/>
      <c r="DZP8" s="112"/>
      <c r="DZQ8" s="112"/>
      <c r="DZR8" s="112"/>
      <c r="DZS8" s="112"/>
      <c r="DZT8" s="112"/>
      <c r="DZU8" s="112"/>
      <c r="DZV8" s="112"/>
      <c r="DZW8" s="112"/>
      <c r="DZX8" s="112"/>
      <c r="DZY8" s="112"/>
      <c r="DZZ8" s="112"/>
      <c r="EAA8" s="112"/>
      <c r="EAB8" s="112"/>
      <c r="EAC8" s="112"/>
      <c r="EAD8" s="112"/>
      <c r="EAE8" s="112"/>
      <c r="EAF8" s="112"/>
      <c r="EAG8" s="112"/>
      <c r="EAH8" s="112"/>
      <c r="EAI8" s="112"/>
      <c r="EAJ8" s="112"/>
      <c r="EAK8" s="112"/>
      <c r="EAL8" s="112"/>
      <c r="EAM8" s="112"/>
      <c r="EAN8" s="112"/>
      <c r="EAO8" s="112"/>
      <c r="EAP8" s="112"/>
      <c r="EAQ8" s="112"/>
      <c r="EAR8" s="112"/>
      <c r="EAS8" s="112"/>
      <c r="EAT8" s="112"/>
      <c r="EAU8" s="112"/>
      <c r="EAV8" s="112"/>
      <c r="EAW8" s="112"/>
      <c r="EAX8" s="112"/>
      <c r="EAY8" s="112"/>
      <c r="EAZ8" s="112"/>
      <c r="EBA8" s="112"/>
      <c r="EBB8" s="112"/>
      <c r="EBC8" s="112"/>
      <c r="EBD8" s="112"/>
      <c r="EBE8" s="112"/>
      <c r="EBF8" s="112"/>
      <c r="EBG8" s="112"/>
      <c r="EBH8" s="112"/>
      <c r="EBI8" s="112"/>
      <c r="EBJ8" s="112"/>
      <c r="EBK8" s="112"/>
      <c r="EBL8" s="112"/>
      <c r="EBM8" s="112"/>
      <c r="EBN8" s="112"/>
      <c r="EBO8" s="112"/>
      <c r="EBP8" s="112"/>
      <c r="EBQ8" s="112"/>
      <c r="EBR8" s="112"/>
      <c r="EBS8" s="112"/>
      <c r="EBT8" s="112"/>
      <c r="EBU8" s="112"/>
      <c r="EBV8" s="112"/>
      <c r="EBW8" s="112"/>
      <c r="EBX8" s="112"/>
      <c r="EBY8" s="112"/>
      <c r="EBZ8" s="112"/>
      <c r="ECA8" s="112"/>
      <c r="ECB8" s="112"/>
      <c r="ECC8" s="112"/>
      <c r="ECD8" s="112"/>
      <c r="ECE8" s="112"/>
      <c r="ECF8" s="112"/>
      <c r="ECG8" s="112"/>
      <c r="ECH8" s="112"/>
      <c r="ECI8" s="112"/>
      <c r="ECJ8" s="112"/>
      <c r="ECK8" s="112"/>
      <c r="ECL8" s="112"/>
      <c r="ECM8" s="112"/>
      <c r="ECN8" s="112"/>
      <c r="ECO8" s="112"/>
      <c r="ECP8" s="112"/>
      <c r="ECQ8" s="112"/>
      <c r="ECR8" s="112"/>
      <c r="ECS8" s="112"/>
      <c r="ECT8" s="112"/>
      <c r="ECU8" s="112"/>
      <c r="ECV8" s="112"/>
      <c r="ECW8" s="112"/>
      <c r="ECX8" s="112"/>
      <c r="ECY8" s="112"/>
      <c r="ECZ8" s="112"/>
      <c r="EDA8" s="112"/>
      <c r="EDB8" s="112"/>
      <c r="EDC8" s="112"/>
      <c r="EDD8" s="112"/>
      <c r="EDE8" s="112"/>
      <c r="EDF8" s="112"/>
      <c r="EDG8" s="112"/>
      <c r="EDH8" s="112"/>
      <c r="EDI8" s="112"/>
      <c r="EDJ8" s="112"/>
      <c r="EDK8" s="112"/>
      <c r="EDL8" s="112"/>
      <c r="EDM8" s="112"/>
      <c r="EDN8" s="112"/>
      <c r="EDO8" s="112"/>
      <c r="EDP8" s="112"/>
      <c r="EDQ8" s="112"/>
      <c r="EDR8" s="112"/>
      <c r="EDS8" s="112"/>
      <c r="EDT8" s="112"/>
      <c r="EDU8" s="112"/>
      <c r="EDV8" s="112"/>
      <c r="EDW8" s="112"/>
      <c r="EDX8" s="112"/>
      <c r="EDY8" s="112"/>
      <c r="EDZ8" s="112"/>
      <c r="EEA8" s="112"/>
      <c r="EEB8" s="112"/>
      <c r="EEC8" s="112"/>
      <c r="EED8" s="112"/>
      <c r="EEE8" s="112"/>
      <c r="EEF8" s="112"/>
      <c r="EEG8" s="112"/>
      <c r="EEH8" s="112"/>
      <c r="EEI8" s="112"/>
      <c r="EEJ8" s="112"/>
      <c r="EEK8" s="112"/>
      <c r="EEL8" s="112"/>
      <c r="EEM8" s="112"/>
      <c r="EEN8" s="112"/>
      <c r="EEO8" s="112"/>
      <c r="EEP8" s="112"/>
      <c r="EEQ8" s="112"/>
      <c r="EER8" s="112"/>
      <c r="EES8" s="112"/>
      <c r="EET8" s="112"/>
      <c r="EEU8" s="112"/>
      <c r="EEV8" s="112"/>
      <c r="EEW8" s="112"/>
      <c r="EEX8" s="112"/>
      <c r="EEY8" s="112"/>
      <c r="EEZ8" s="112"/>
      <c r="EFA8" s="112"/>
      <c r="EFB8" s="112"/>
      <c r="EFC8" s="112"/>
      <c r="EFD8" s="112"/>
      <c r="EFE8" s="112"/>
      <c r="EFF8" s="112"/>
      <c r="EFG8" s="112"/>
      <c r="EFH8" s="112"/>
      <c r="EFI8" s="112"/>
      <c r="EFJ8" s="112"/>
      <c r="EFK8" s="112"/>
      <c r="EFL8" s="112"/>
      <c r="EFM8" s="112"/>
      <c r="EFN8" s="112"/>
      <c r="EFO8" s="112"/>
      <c r="EFP8" s="112"/>
      <c r="EFQ8" s="112"/>
      <c r="EFR8" s="112"/>
      <c r="EFS8" s="112"/>
      <c r="EFT8" s="112"/>
      <c r="EFU8" s="112"/>
      <c r="EFV8" s="112"/>
      <c r="EFW8" s="112"/>
      <c r="EFX8" s="112"/>
      <c r="EFY8" s="112"/>
      <c r="EFZ8" s="112"/>
      <c r="EGA8" s="112"/>
      <c r="EGB8" s="112"/>
      <c r="EGC8" s="112"/>
      <c r="EGD8" s="112"/>
      <c r="EGE8" s="112"/>
      <c r="EGF8" s="112"/>
      <c r="EGG8" s="112"/>
      <c r="EGH8" s="112"/>
      <c r="EGI8" s="112"/>
      <c r="EGJ8" s="112"/>
      <c r="EGK8" s="112"/>
      <c r="EGL8" s="112"/>
      <c r="EGM8" s="112"/>
      <c r="EGN8" s="112"/>
      <c r="EGO8" s="112"/>
      <c r="EGP8" s="112"/>
      <c r="EGQ8" s="112"/>
      <c r="EGR8" s="112"/>
      <c r="EGS8" s="112"/>
      <c r="EGT8" s="112"/>
      <c r="EGU8" s="112"/>
      <c r="EGV8" s="112"/>
      <c r="EGW8" s="112"/>
      <c r="EGX8" s="112"/>
      <c r="EGY8" s="112"/>
      <c r="EGZ8" s="112"/>
      <c r="EHA8" s="112"/>
      <c r="EHB8" s="112"/>
      <c r="EHC8" s="112"/>
      <c r="EHD8" s="112"/>
      <c r="EHE8" s="112"/>
      <c r="EHF8" s="112"/>
      <c r="EHG8" s="112"/>
      <c r="EHH8" s="112"/>
      <c r="EHI8" s="112"/>
      <c r="EHJ8" s="112"/>
      <c r="EHK8" s="112"/>
      <c r="EHL8" s="112"/>
      <c r="EHM8" s="112"/>
      <c r="EHN8" s="112"/>
      <c r="EHO8" s="112"/>
      <c r="EHP8" s="112"/>
      <c r="EHQ8" s="112"/>
      <c r="EHR8" s="112"/>
      <c r="EHS8" s="112"/>
      <c r="EHT8" s="112"/>
      <c r="EHU8" s="112"/>
      <c r="EHV8" s="112"/>
      <c r="EHW8" s="112"/>
      <c r="EHX8" s="112"/>
      <c r="EHY8" s="112"/>
      <c r="EHZ8" s="112"/>
      <c r="EIA8" s="112"/>
      <c r="EIB8" s="112"/>
      <c r="EIC8" s="112"/>
      <c r="EID8" s="112"/>
      <c r="EIE8" s="112"/>
      <c r="EIF8" s="112"/>
      <c r="EIG8" s="112"/>
      <c r="EIH8" s="112"/>
      <c r="EII8" s="112"/>
      <c r="EIJ8" s="112"/>
      <c r="EIK8" s="112"/>
      <c r="EIL8" s="112"/>
      <c r="EIM8" s="112"/>
      <c r="EIN8" s="112"/>
      <c r="EIO8" s="112"/>
      <c r="EIP8" s="112"/>
      <c r="EIQ8" s="112"/>
      <c r="EIR8" s="112"/>
      <c r="EIS8" s="112"/>
      <c r="EIT8" s="112"/>
      <c r="EIU8" s="112"/>
      <c r="EIV8" s="112"/>
      <c r="EIW8" s="112"/>
      <c r="EIX8" s="112"/>
      <c r="EIY8" s="112"/>
      <c r="EIZ8" s="112"/>
      <c r="EJA8" s="112"/>
      <c r="EJB8" s="112"/>
      <c r="EJC8" s="112"/>
      <c r="EJD8" s="112"/>
      <c r="EJE8" s="112"/>
      <c r="EJF8" s="112"/>
      <c r="EJG8" s="112"/>
      <c r="EJH8" s="112"/>
      <c r="EJI8" s="112"/>
      <c r="EJJ8" s="112"/>
      <c r="EJK8" s="112"/>
      <c r="EJL8" s="112"/>
      <c r="EJM8" s="112"/>
      <c r="EJN8" s="112"/>
      <c r="EJO8" s="112"/>
      <c r="EJP8" s="112"/>
      <c r="EJQ8" s="112"/>
      <c r="EJR8" s="112"/>
      <c r="EJS8" s="112"/>
      <c r="EJT8" s="112"/>
      <c r="EJU8" s="112"/>
      <c r="EJV8" s="112"/>
      <c r="EJW8" s="112"/>
      <c r="EJX8" s="112"/>
      <c r="EJY8" s="112"/>
      <c r="EJZ8" s="112"/>
      <c r="EKA8" s="112"/>
      <c r="EKB8" s="112"/>
      <c r="EKC8" s="112"/>
      <c r="EKD8" s="112"/>
      <c r="EKE8" s="112"/>
      <c r="EKF8" s="112"/>
      <c r="EKG8" s="112"/>
      <c r="EKH8" s="112"/>
      <c r="EKI8" s="112"/>
      <c r="EKJ8" s="112"/>
      <c r="EKK8" s="112"/>
      <c r="EKL8" s="112"/>
      <c r="EKM8" s="112"/>
      <c r="EKN8" s="112"/>
      <c r="EKO8" s="112"/>
      <c r="EKP8" s="112"/>
      <c r="EKQ8" s="112"/>
      <c r="EKR8" s="112"/>
      <c r="EKS8" s="112"/>
      <c r="EKT8" s="112"/>
      <c r="EKU8" s="112"/>
      <c r="EKV8" s="112"/>
      <c r="EKW8" s="112"/>
      <c r="EKX8" s="112"/>
      <c r="EKY8" s="112"/>
      <c r="EKZ8" s="112"/>
      <c r="ELA8" s="112"/>
      <c r="ELB8" s="112"/>
      <c r="ELC8" s="112"/>
      <c r="ELD8" s="112"/>
      <c r="ELE8" s="112"/>
      <c r="ELF8" s="112"/>
      <c r="ELG8" s="112"/>
      <c r="ELH8" s="112"/>
      <c r="ELI8" s="112"/>
      <c r="ELJ8" s="112"/>
      <c r="ELK8" s="112"/>
      <c r="ELL8" s="112"/>
      <c r="ELM8" s="112"/>
      <c r="ELN8" s="112"/>
      <c r="ELO8" s="112"/>
      <c r="ELP8" s="112"/>
      <c r="ELQ8" s="112"/>
      <c r="ELR8" s="112"/>
      <c r="ELS8" s="112"/>
      <c r="ELT8" s="112"/>
      <c r="ELU8" s="112"/>
      <c r="ELV8" s="112"/>
      <c r="ELW8" s="112"/>
      <c r="ELX8" s="112"/>
      <c r="ELY8" s="112"/>
      <c r="ELZ8" s="112"/>
      <c r="EMA8" s="112"/>
      <c r="EMB8" s="112"/>
      <c r="EMC8" s="112"/>
      <c r="EMD8" s="112"/>
      <c r="EME8" s="112"/>
      <c r="EMF8" s="112"/>
      <c r="EMG8" s="112"/>
      <c r="EMH8" s="112"/>
      <c r="EMI8" s="112"/>
      <c r="EMJ8" s="112"/>
      <c r="EMK8" s="112"/>
      <c r="EML8" s="112"/>
      <c r="EMM8" s="112"/>
      <c r="EMN8" s="112"/>
      <c r="EMO8" s="112"/>
      <c r="EMP8" s="112"/>
      <c r="EMQ8" s="112"/>
      <c r="EMR8" s="112"/>
      <c r="EMS8" s="112"/>
      <c r="EMT8" s="112"/>
      <c r="EMU8" s="112"/>
      <c r="EMV8" s="112"/>
      <c r="EMW8" s="112"/>
      <c r="EMX8" s="112"/>
      <c r="EMY8" s="112"/>
      <c r="EMZ8" s="112"/>
      <c r="ENA8" s="112"/>
      <c r="ENB8" s="112"/>
      <c r="ENC8" s="112"/>
      <c r="END8" s="112"/>
      <c r="ENE8" s="112"/>
      <c r="ENF8" s="112"/>
      <c r="ENG8" s="112"/>
      <c r="ENH8" s="112"/>
      <c r="ENI8" s="112"/>
      <c r="ENJ8" s="112"/>
      <c r="ENK8" s="112"/>
      <c r="ENL8" s="112"/>
      <c r="ENM8" s="112"/>
      <c r="ENN8" s="112"/>
      <c r="ENO8" s="112"/>
      <c r="ENP8" s="112"/>
      <c r="ENQ8" s="112"/>
      <c r="ENR8" s="112"/>
      <c r="ENS8" s="112"/>
      <c r="ENT8" s="112"/>
      <c r="ENU8" s="112"/>
      <c r="ENV8" s="112"/>
      <c r="ENW8" s="112"/>
      <c r="ENX8" s="112"/>
      <c r="ENY8" s="112"/>
      <c r="ENZ8" s="112"/>
      <c r="EOA8" s="112"/>
      <c r="EOB8" s="112"/>
      <c r="EOC8" s="112"/>
      <c r="EOD8" s="112"/>
      <c r="EOE8" s="112"/>
      <c r="EOF8" s="112"/>
      <c r="EOG8" s="112"/>
      <c r="EOH8" s="112"/>
      <c r="EOI8" s="112"/>
      <c r="EOJ8" s="112"/>
      <c r="EOK8" s="112"/>
      <c r="EOL8" s="112"/>
      <c r="EOM8" s="112"/>
      <c r="EON8" s="112"/>
      <c r="EOO8" s="112"/>
      <c r="EOP8" s="112"/>
      <c r="EOQ8" s="112"/>
      <c r="EOR8" s="112"/>
      <c r="EOS8" s="112"/>
      <c r="EOT8" s="112"/>
      <c r="EOU8" s="112"/>
      <c r="EOV8" s="112"/>
      <c r="EOW8" s="112"/>
      <c r="EOX8" s="112"/>
      <c r="EOY8" s="112"/>
      <c r="EOZ8" s="112"/>
      <c r="EPA8" s="112"/>
      <c r="EPB8" s="112"/>
      <c r="EPC8" s="112"/>
      <c r="EPD8" s="112"/>
      <c r="EPE8" s="112"/>
      <c r="EPF8" s="112"/>
      <c r="EPG8" s="112"/>
      <c r="EPH8" s="112"/>
      <c r="EPI8" s="112"/>
      <c r="EPJ8" s="112"/>
      <c r="EPK8" s="112"/>
      <c r="EPL8" s="112"/>
      <c r="EPM8" s="112"/>
      <c r="EPN8" s="112"/>
      <c r="EPO8" s="112"/>
      <c r="EPP8" s="112"/>
      <c r="EPQ8" s="112"/>
      <c r="EPR8" s="112"/>
      <c r="EPS8" s="112"/>
      <c r="EPT8" s="112"/>
      <c r="EPU8" s="112"/>
      <c r="EPV8" s="112"/>
      <c r="EPW8" s="112"/>
      <c r="EPX8" s="112"/>
      <c r="EPY8" s="112"/>
      <c r="EPZ8" s="112"/>
      <c r="EQA8" s="112"/>
      <c r="EQB8" s="112"/>
      <c r="EQC8" s="112"/>
      <c r="EQD8" s="112"/>
      <c r="EQE8" s="112"/>
      <c r="EQF8" s="112"/>
      <c r="EQG8" s="112"/>
      <c r="EQH8" s="112"/>
      <c r="EQI8" s="112"/>
      <c r="EQJ8" s="112"/>
      <c r="EQK8" s="112"/>
      <c r="EQL8" s="112"/>
      <c r="EQM8" s="112"/>
      <c r="EQN8" s="112"/>
      <c r="EQO8" s="112"/>
      <c r="EQP8" s="112"/>
      <c r="EQQ8" s="112"/>
      <c r="EQR8" s="112"/>
      <c r="EQS8" s="112"/>
      <c r="EQT8" s="112"/>
      <c r="EQU8" s="112"/>
      <c r="EQV8" s="112"/>
      <c r="EQW8" s="112"/>
      <c r="EQX8" s="112"/>
      <c r="EQY8" s="112"/>
      <c r="EQZ8" s="112"/>
      <c r="ERA8" s="112"/>
      <c r="ERB8" s="112"/>
      <c r="ERC8" s="112"/>
      <c r="ERD8" s="112"/>
      <c r="ERE8" s="112"/>
      <c r="ERF8" s="112"/>
      <c r="ERG8" s="112"/>
      <c r="ERH8" s="112"/>
      <c r="ERI8" s="112"/>
      <c r="ERJ8" s="112"/>
      <c r="ERK8" s="112"/>
      <c r="ERL8" s="112"/>
      <c r="ERM8" s="112"/>
      <c r="ERN8" s="112"/>
      <c r="ERO8" s="112"/>
      <c r="ERP8" s="112"/>
      <c r="ERQ8" s="112"/>
      <c r="ERR8" s="112"/>
      <c r="ERS8" s="112"/>
      <c r="ERT8" s="112"/>
      <c r="ERU8" s="112"/>
      <c r="ERV8" s="112"/>
      <c r="ERW8" s="112"/>
      <c r="ERX8" s="112"/>
      <c r="ERY8" s="112"/>
      <c r="ERZ8" s="112"/>
      <c r="ESA8" s="112"/>
      <c r="ESB8" s="112"/>
      <c r="ESC8" s="112"/>
      <c r="ESD8" s="112"/>
      <c r="ESE8" s="112"/>
      <c r="ESF8" s="112"/>
      <c r="ESG8" s="112"/>
      <c r="ESH8" s="112"/>
      <c r="ESI8" s="112"/>
      <c r="ESJ8" s="112"/>
      <c r="ESK8" s="112"/>
      <c r="ESL8" s="112"/>
      <c r="ESM8" s="112"/>
      <c r="ESN8" s="112"/>
      <c r="ESO8" s="112"/>
      <c r="ESP8" s="112"/>
      <c r="ESQ8" s="112"/>
      <c r="ESR8" s="112"/>
      <c r="ESS8" s="112"/>
      <c r="EST8" s="112"/>
      <c r="ESU8" s="112"/>
      <c r="ESV8" s="112"/>
      <c r="ESW8" s="112"/>
      <c r="ESX8" s="112"/>
      <c r="ESY8" s="112"/>
      <c r="ESZ8" s="112"/>
      <c r="ETA8" s="112"/>
      <c r="ETB8" s="112"/>
      <c r="ETC8" s="112"/>
      <c r="ETD8" s="112"/>
      <c r="ETE8" s="112"/>
      <c r="ETF8" s="112"/>
      <c r="ETG8" s="112"/>
      <c r="ETH8" s="112"/>
      <c r="ETI8" s="112"/>
      <c r="ETJ8" s="112"/>
      <c r="ETK8" s="112"/>
      <c r="ETL8" s="112"/>
      <c r="ETM8" s="112"/>
      <c r="ETN8" s="112"/>
      <c r="ETO8" s="112"/>
      <c r="ETP8" s="112"/>
      <c r="ETQ8" s="112"/>
      <c r="ETR8" s="112"/>
      <c r="ETS8" s="112"/>
      <c r="ETT8" s="112"/>
      <c r="ETU8" s="112"/>
      <c r="ETV8" s="112"/>
      <c r="ETW8" s="112"/>
      <c r="ETX8" s="112"/>
      <c r="ETY8" s="112"/>
      <c r="ETZ8" s="112"/>
      <c r="EUA8" s="112"/>
      <c r="EUB8" s="112"/>
      <c r="EUC8" s="112"/>
      <c r="EUD8" s="112"/>
      <c r="EUE8" s="112"/>
      <c r="EUF8" s="112"/>
      <c r="EUG8" s="112"/>
      <c r="EUH8" s="112"/>
      <c r="EUI8" s="112"/>
      <c r="EUJ8" s="112"/>
      <c r="EUK8" s="112"/>
      <c r="EUL8" s="112"/>
      <c r="EUM8" s="112"/>
      <c r="EUN8" s="112"/>
      <c r="EUO8" s="112"/>
      <c r="EUP8" s="112"/>
      <c r="EUQ8" s="112"/>
      <c r="EUR8" s="112"/>
      <c r="EUS8" s="112"/>
      <c r="EUT8" s="112"/>
      <c r="EUU8" s="112"/>
      <c r="EUV8" s="112"/>
      <c r="EUW8" s="112"/>
      <c r="EUX8" s="112"/>
      <c r="EUY8" s="112"/>
      <c r="EUZ8" s="112"/>
      <c r="EVA8" s="112"/>
      <c r="EVB8" s="112"/>
      <c r="EVC8" s="112"/>
      <c r="EVD8" s="112"/>
      <c r="EVE8" s="112"/>
      <c r="EVF8" s="112"/>
      <c r="EVG8" s="112"/>
      <c r="EVH8" s="112"/>
      <c r="EVI8" s="112"/>
      <c r="EVJ8" s="112"/>
      <c r="EVK8" s="112"/>
      <c r="EVL8" s="112"/>
      <c r="EVM8" s="112"/>
      <c r="EVN8" s="112"/>
      <c r="EVO8" s="112"/>
      <c r="EVP8" s="112"/>
      <c r="EVQ8" s="112"/>
      <c r="EVR8" s="112"/>
      <c r="EVS8" s="112"/>
      <c r="EVT8" s="112"/>
      <c r="EVU8" s="112"/>
      <c r="EVV8" s="112"/>
      <c r="EVW8" s="112"/>
      <c r="EVX8" s="112"/>
      <c r="EVY8" s="112"/>
      <c r="EVZ8" s="112"/>
      <c r="EWA8" s="112"/>
      <c r="EWB8" s="112"/>
      <c r="EWC8" s="112"/>
      <c r="EWD8" s="112"/>
      <c r="EWE8" s="112"/>
      <c r="EWF8" s="112"/>
      <c r="EWG8" s="112"/>
      <c r="EWH8" s="112"/>
      <c r="EWI8" s="112"/>
      <c r="EWJ8" s="112"/>
      <c r="EWK8" s="112"/>
      <c r="EWL8" s="112"/>
      <c r="EWM8" s="112"/>
      <c r="EWN8" s="112"/>
      <c r="EWO8" s="112"/>
      <c r="EWP8" s="112"/>
      <c r="EWQ8" s="112"/>
      <c r="EWR8" s="112"/>
      <c r="EWS8" s="112"/>
      <c r="EWT8" s="112"/>
      <c r="EWU8" s="112"/>
      <c r="EWV8" s="112"/>
      <c r="EWW8" s="112"/>
      <c r="EWX8" s="112"/>
      <c r="EWY8" s="112"/>
      <c r="EWZ8" s="112"/>
      <c r="EXA8" s="112"/>
      <c r="EXB8" s="112"/>
      <c r="EXC8" s="112"/>
      <c r="EXD8" s="112"/>
      <c r="EXE8" s="112"/>
      <c r="EXF8" s="112"/>
      <c r="EXG8" s="112"/>
      <c r="EXH8" s="112"/>
      <c r="EXI8" s="112"/>
      <c r="EXJ8" s="112"/>
      <c r="EXK8" s="112"/>
      <c r="EXL8" s="112"/>
      <c r="EXM8" s="112"/>
      <c r="EXN8" s="112"/>
      <c r="EXO8" s="112"/>
      <c r="EXP8" s="112"/>
      <c r="EXQ8" s="112"/>
      <c r="EXR8" s="112"/>
      <c r="EXS8" s="112"/>
      <c r="EXT8" s="112"/>
      <c r="EXU8" s="112"/>
      <c r="EXV8" s="112"/>
      <c r="EXW8" s="112"/>
      <c r="EXX8" s="112"/>
      <c r="EXY8" s="112"/>
      <c r="EXZ8" s="112"/>
      <c r="EYA8" s="112"/>
      <c r="EYB8" s="112"/>
      <c r="EYC8" s="112"/>
      <c r="EYD8" s="112"/>
      <c r="EYE8" s="112"/>
      <c r="EYF8" s="112"/>
      <c r="EYG8" s="112"/>
      <c r="EYH8" s="112"/>
      <c r="EYI8" s="112"/>
      <c r="EYJ8" s="112"/>
      <c r="EYK8" s="112"/>
      <c r="EYL8" s="112"/>
      <c r="EYM8" s="112"/>
      <c r="EYN8" s="112"/>
      <c r="EYO8" s="112"/>
      <c r="EYP8" s="112"/>
      <c r="EYQ8" s="112"/>
      <c r="EYR8" s="112"/>
      <c r="EYS8" s="112"/>
      <c r="EYT8" s="112"/>
      <c r="EYU8" s="112"/>
      <c r="EYV8" s="112"/>
      <c r="EYW8" s="112"/>
      <c r="EYX8" s="112"/>
      <c r="EYY8" s="112"/>
      <c r="EYZ8" s="112"/>
      <c r="EZA8" s="112"/>
      <c r="EZB8" s="112"/>
      <c r="EZC8" s="112"/>
      <c r="EZD8" s="112"/>
      <c r="EZE8" s="112"/>
      <c r="EZF8" s="112"/>
      <c r="EZG8" s="112"/>
      <c r="EZH8" s="112"/>
      <c r="EZI8" s="112"/>
      <c r="EZJ8" s="112"/>
      <c r="EZK8" s="112"/>
      <c r="EZL8" s="112"/>
      <c r="EZM8" s="112"/>
      <c r="EZN8" s="112"/>
      <c r="EZO8" s="112"/>
      <c r="EZP8" s="112"/>
      <c r="EZQ8" s="112"/>
      <c r="EZR8" s="112"/>
      <c r="EZS8" s="112"/>
      <c r="EZT8" s="112"/>
      <c r="EZU8" s="112"/>
      <c r="EZV8" s="112"/>
      <c r="EZW8" s="112"/>
      <c r="EZX8" s="112"/>
      <c r="EZY8" s="112"/>
      <c r="EZZ8" s="112"/>
      <c r="FAA8" s="112"/>
      <c r="FAB8" s="112"/>
      <c r="FAC8" s="112"/>
      <c r="FAD8" s="112"/>
      <c r="FAE8" s="112"/>
      <c r="FAF8" s="112"/>
      <c r="FAG8" s="112"/>
      <c r="FAH8" s="112"/>
      <c r="FAI8" s="112"/>
      <c r="FAJ8" s="112"/>
      <c r="FAK8" s="112"/>
      <c r="FAL8" s="112"/>
      <c r="FAM8" s="112"/>
      <c r="FAN8" s="112"/>
      <c r="FAO8" s="112"/>
      <c r="FAP8" s="112"/>
      <c r="FAQ8" s="112"/>
      <c r="FAR8" s="112"/>
      <c r="FAS8" s="112"/>
      <c r="FAT8" s="112"/>
      <c r="FAU8" s="112"/>
      <c r="FAV8" s="112"/>
      <c r="FAW8" s="112"/>
      <c r="FAX8" s="112"/>
      <c r="FAY8" s="112"/>
      <c r="FAZ8" s="112"/>
      <c r="FBA8" s="112"/>
      <c r="FBB8" s="112"/>
      <c r="FBC8" s="112"/>
      <c r="FBD8" s="112"/>
      <c r="FBE8" s="112"/>
      <c r="FBF8" s="112"/>
      <c r="FBG8" s="112"/>
      <c r="FBH8" s="112"/>
      <c r="FBI8" s="112"/>
      <c r="FBJ8" s="112"/>
      <c r="FBK8" s="112"/>
      <c r="FBL8" s="112"/>
      <c r="FBM8" s="112"/>
      <c r="FBN8" s="112"/>
      <c r="FBO8" s="112"/>
      <c r="FBP8" s="112"/>
      <c r="FBQ8" s="112"/>
      <c r="FBR8" s="112"/>
      <c r="FBS8" s="112"/>
      <c r="FBT8" s="112"/>
      <c r="FBU8" s="112"/>
      <c r="FBV8" s="112"/>
      <c r="FBW8" s="112"/>
      <c r="FBX8" s="112"/>
      <c r="FBY8" s="112"/>
      <c r="FBZ8" s="112"/>
      <c r="FCA8" s="112"/>
      <c r="FCB8" s="112"/>
      <c r="FCC8" s="112"/>
      <c r="FCD8" s="112"/>
      <c r="FCE8" s="112"/>
      <c r="FCF8" s="112"/>
      <c r="FCG8" s="112"/>
      <c r="FCH8" s="112"/>
      <c r="FCI8" s="112"/>
      <c r="FCJ8" s="112"/>
      <c r="FCK8" s="112"/>
      <c r="FCL8" s="112"/>
      <c r="FCM8" s="112"/>
      <c r="FCN8" s="112"/>
      <c r="FCO8" s="112"/>
      <c r="FCP8" s="112"/>
      <c r="FCQ8" s="112"/>
      <c r="FCR8" s="112"/>
      <c r="FCS8" s="112"/>
      <c r="FCT8" s="112"/>
      <c r="FCU8" s="112"/>
      <c r="FCV8" s="112"/>
      <c r="FCW8" s="112"/>
      <c r="FCX8" s="112"/>
      <c r="FCY8" s="112"/>
      <c r="FCZ8" s="112"/>
      <c r="FDA8" s="112"/>
      <c r="FDB8" s="112"/>
      <c r="FDC8" s="112"/>
      <c r="FDD8" s="112"/>
      <c r="FDE8" s="112"/>
      <c r="FDF8" s="112"/>
      <c r="FDG8" s="112"/>
      <c r="FDH8" s="112"/>
      <c r="FDI8" s="112"/>
      <c r="FDJ8" s="112"/>
      <c r="FDK8" s="112"/>
      <c r="FDL8" s="112"/>
      <c r="FDM8" s="112"/>
      <c r="FDN8" s="112"/>
      <c r="FDO8" s="112"/>
      <c r="FDP8" s="112"/>
      <c r="FDQ8" s="112"/>
      <c r="FDR8" s="112"/>
      <c r="FDS8" s="112"/>
      <c r="FDT8" s="112"/>
      <c r="FDU8" s="112"/>
      <c r="FDV8" s="112"/>
      <c r="FDW8" s="112"/>
      <c r="FDX8" s="112"/>
      <c r="FDY8" s="112"/>
      <c r="FDZ8" s="112"/>
      <c r="FEA8" s="112"/>
      <c r="FEB8" s="112"/>
      <c r="FEC8" s="112"/>
      <c r="FED8" s="112"/>
      <c r="FEE8" s="112"/>
      <c r="FEF8" s="112"/>
      <c r="FEG8" s="112"/>
      <c r="FEH8" s="112"/>
      <c r="FEI8" s="112"/>
      <c r="FEJ8" s="112"/>
      <c r="FEK8" s="112"/>
      <c r="FEL8" s="112"/>
      <c r="FEM8" s="112"/>
      <c r="FEN8" s="112"/>
      <c r="FEO8" s="112"/>
      <c r="FEP8" s="112"/>
      <c r="FEQ8" s="112"/>
      <c r="FER8" s="112"/>
      <c r="FES8" s="112"/>
      <c r="FET8" s="112"/>
      <c r="FEU8" s="112"/>
      <c r="FEV8" s="112"/>
      <c r="FEW8" s="112"/>
      <c r="FEX8" s="112"/>
      <c r="FEY8" s="112"/>
      <c r="FEZ8" s="112"/>
      <c r="FFA8" s="112"/>
      <c r="FFB8" s="112"/>
      <c r="FFC8" s="112"/>
      <c r="FFD8" s="112"/>
      <c r="FFE8" s="112"/>
      <c r="FFF8" s="112"/>
      <c r="FFG8" s="112"/>
      <c r="FFH8" s="112"/>
      <c r="FFI8" s="112"/>
      <c r="FFJ8" s="112"/>
      <c r="FFK8" s="112"/>
      <c r="FFL8" s="112"/>
      <c r="FFM8" s="112"/>
      <c r="FFN8" s="112"/>
      <c r="FFO8" s="112"/>
      <c r="FFP8" s="112"/>
      <c r="FFQ8" s="112"/>
      <c r="FFR8" s="112"/>
      <c r="FFS8" s="112"/>
      <c r="FFT8" s="112"/>
      <c r="FFU8" s="112"/>
      <c r="FFV8" s="112"/>
      <c r="FFW8" s="112"/>
      <c r="FFX8" s="112"/>
      <c r="FFY8" s="112"/>
      <c r="FFZ8" s="112"/>
      <c r="FGA8" s="112"/>
      <c r="FGB8" s="112"/>
      <c r="FGC8" s="112"/>
      <c r="FGD8" s="112"/>
      <c r="FGE8" s="112"/>
      <c r="FGF8" s="112"/>
      <c r="FGG8" s="112"/>
      <c r="FGH8" s="112"/>
      <c r="FGI8" s="112"/>
      <c r="FGJ8" s="112"/>
      <c r="FGK8" s="112"/>
      <c r="FGL8" s="112"/>
      <c r="FGM8" s="112"/>
      <c r="FGN8" s="112"/>
      <c r="FGO8" s="112"/>
      <c r="FGP8" s="112"/>
      <c r="FGQ8" s="112"/>
      <c r="FGR8" s="112"/>
      <c r="FGS8" s="112"/>
      <c r="FGT8" s="112"/>
      <c r="FGU8" s="112"/>
      <c r="FGV8" s="112"/>
      <c r="FGW8" s="112"/>
      <c r="FGX8" s="112"/>
      <c r="FGY8" s="112"/>
      <c r="FGZ8" s="112"/>
      <c r="FHA8" s="112"/>
      <c r="FHB8" s="112"/>
      <c r="FHC8" s="112"/>
      <c r="FHD8" s="112"/>
      <c r="FHE8" s="112"/>
      <c r="FHF8" s="112"/>
      <c r="FHG8" s="112"/>
      <c r="FHH8" s="112"/>
      <c r="FHI8" s="112"/>
      <c r="FHJ8" s="112"/>
      <c r="FHK8" s="112"/>
      <c r="FHL8" s="112"/>
      <c r="FHM8" s="112"/>
      <c r="FHN8" s="112"/>
      <c r="FHO8" s="112"/>
      <c r="FHP8" s="112"/>
      <c r="FHQ8" s="112"/>
      <c r="FHR8" s="112"/>
      <c r="FHS8" s="112"/>
      <c r="FHT8" s="112"/>
      <c r="FHU8" s="112"/>
      <c r="FHV8" s="112"/>
      <c r="FHW8" s="112"/>
      <c r="FHX8" s="112"/>
      <c r="FHY8" s="112"/>
      <c r="FHZ8" s="112"/>
      <c r="FIA8" s="112"/>
      <c r="FIB8" s="112"/>
      <c r="FIC8" s="112"/>
      <c r="FID8" s="112"/>
      <c r="FIE8" s="112"/>
      <c r="FIF8" s="112"/>
      <c r="FIG8" s="112"/>
      <c r="FIH8" s="112"/>
      <c r="FII8" s="112"/>
      <c r="FIJ8" s="112"/>
      <c r="FIK8" s="112"/>
      <c r="FIL8" s="112"/>
      <c r="FIM8" s="112"/>
      <c r="FIN8" s="112"/>
      <c r="FIO8" s="112"/>
      <c r="FIP8" s="112"/>
      <c r="FIQ8" s="112"/>
      <c r="FIR8" s="112"/>
      <c r="FIS8" s="112"/>
      <c r="FIT8" s="112"/>
      <c r="FIU8" s="112"/>
      <c r="FIV8" s="112"/>
      <c r="FIW8" s="112"/>
      <c r="FIX8" s="112"/>
      <c r="FIY8" s="112"/>
      <c r="FIZ8" s="112"/>
      <c r="FJA8" s="112"/>
      <c r="FJB8" s="112"/>
      <c r="FJC8" s="112"/>
      <c r="FJD8" s="112"/>
      <c r="FJE8" s="112"/>
      <c r="FJF8" s="112"/>
      <c r="FJG8" s="112"/>
      <c r="FJH8" s="112"/>
      <c r="FJI8" s="112"/>
      <c r="FJJ8" s="112"/>
      <c r="FJK8" s="112"/>
      <c r="FJL8" s="112"/>
      <c r="FJM8" s="112"/>
      <c r="FJN8" s="112"/>
      <c r="FJO8" s="112"/>
      <c r="FJP8" s="112"/>
      <c r="FJQ8" s="112"/>
      <c r="FJR8" s="112"/>
      <c r="FJS8" s="112"/>
      <c r="FJT8" s="112"/>
      <c r="FJU8" s="112"/>
      <c r="FJV8" s="112"/>
      <c r="FJW8" s="112"/>
      <c r="FJX8" s="112"/>
      <c r="FJY8" s="112"/>
      <c r="FJZ8" s="112"/>
      <c r="FKA8" s="112"/>
      <c r="FKB8" s="112"/>
      <c r="FKC8" s="112"/>
      <c r="FKD8" s="112"/>
      <c r="FKE8" s="112"/>
      <c r="FKF8" s="112"/>
      <c r="FKG8" s="112"/>
      <c r="FKH8" s="112"/>
      <c r="FKI8" s="112"/>
      <c r="FKJ8" s="112"/>
      <c r="FKK8" s="112"/>
      <c r="FKL8" s="112"/>
      <c r="FKM8" s="112"/>
      <c r="FKN8" s="112"/>
      <c r="FKO8" s="112"/>
      <c r="FKP8" s="112"/>
      <c r="FKQ8" s="112"/>
      <c r="FKR8" s="112"/>
      <c r="FKS8" s="112"/>
      <c r="FKT8" s="112"/>
      <c r="FKU8" s="112"/>
      <c r="FKV8" s="112"/>
      <c r="FKW8" s="112"/>
      <c r="FKX8" s="112"/>
      <c r="FKY8" s="112"/>
      <c r="FKZ8" s="112"/>
      <c r="FLA8" s="112"/>
      <c r="FLB8" s="112"/>
      <c r="FLC8" s="112"/>
      <c r="FLD8" s="112"/>
      <c r="FLE8" s="112"/>
      <c r="FLF8" s="112"/>
      <c r="FLG8" s="112"/>
      <c r="FLH8" s="112"/>
      <c r="FLI8" s="112"/>
      <c r="FLJ8" s="112"/>
      <c r="FLK8" s="112"/>
      <c r="FLL8" s="112"/>
      <c r="FLM8" s="112"/>
      <c r="FLN8" s="112"/>
      <c r="FLO8" s="112"/>
      <c r="FLP8" s="112"/>
      <c r="FLQ8" s="112"/>
      <c r="FLR8" s="112"/>
      <c r="FLS8" s="112"/>
      <c r="FLT8" s="112"/>
      <c r="FLU8" s="112"/>
      <c r="FLV8" s="112"/>
      <c r="FLW8" s="112"/>
      <c r="FLX8" s="112"/>
      <c r="FLY8" s="112"/>
      <c r="FLZ8" s="112"/>
      <c r="FMA8" s="112"/>
      <c r="FMB8" s="112"/>
      <c r="FMC8" s="112"/>
      <c r="FMD8" s="112"/>
      <c r="FME8" s="112"/>
      <c r="FMF8" s="112"/>
      <c r="FMG8" s="112"/>
      <c r="FMH8" s="112"/>
      <c r="FMI8" s="112"/>
      <c r="FMJ8" s="112"/>
      <c r="FMK8" s="112"/>
      <c r="FML8" s="112"/>
      <c r="FMM8" s="112"/>
      <c r="FMN8" s="112"/>
      <c r="FMO8" s="112"/>
      <c r="FMP8" s="112"/>
      <c r="FMQ8" s="112"/>
      <c r="FMR8" s="112"/>
      <c r="FMS8" s="112"/>
      <c r="FMT8" s="112"/>
      <c r="FMU8" s="112"/>
      <c r="FMV8" s="112"/>
      <c r="FMW8" s="112"/>
      <c r="FMX8" s="112"/>
      <c r="FMY8" s="112"/>
      <c r="FMZ8" s="112"/>
      <c r="FNA8" s="112"/>
      <c r="FNB8" s="112"/>
      <c r="FNC8" s="112"/>
      <c r="FND8" s="112"/>
      <c r="FNE8" s="112"/>
      <c r="FNF8" s="112"/>
      <c r="FNG8" s="112"/>
      <c r="FNH8" s="112"/>
      <c r="FNI8" s="112"/>
      <c r="FNJ8" s="112"/>
      <c r="FNK8" s="112"/>
      <c r="FNL8" s="112"/>
      <c r="FNM8" s="112"/>
      <c r="FNN8" s="112"/>
      <c r="FNO8" s="112"/>
      <c r="FNP8" s="112"/>
      <c r="FNQ8" s="112"/>
      <c r="FNR8" s="112"/>
      <c r="FNS8" s="112"/>
      <c r="FNT8" s="112"/>
      <c r="FNU8" s="112"/>
      <c r="FNV8" s="112"/>
      <c r="FNW8" s="112"/>
      <c r="FNX8" s="112"/>
      <c r="FNY8" s="112"/>
      <c r="FNZ8" s="112"/>
      <c r="FOA8" s="112"/>
      <c r="FOB8" s="112"/>
      <c r="FOC8" s="112"/>
      <c r="FOD8" s="112"/>
      <c r="FOE8" s="112"/>
      <c r="FOF8" s="112"/>
      <c r="FOG8" s="112"/>
      <c r="FOH8" s="112"/>
      <c r="FOI8" s="112"/>
      <c r="FOJ8" s="112"/>
      <c r="FOK8" s="112"/>
      <c r="FOL8" s="112"/>
      <c r="FOM8" s="112"/>
      <c r="FON8" s="112"/>
      <c r="FOO8" s="112"/>
      <c r="FOP8" s="112"/>
      <c r="FOQ8" s="112"/>
      <c r="FOR8" s="112"/>
      <c r="FOS8" s="112"/>
      <c r="FOT8" s="112"/>
      <c r="FOU8" s="112"/>
      <c r="FOV8" s="112"/>
      <c r="FOW8" s="112"/>
      <c r="FOX8" s="112"/>
      <c r="FOY8" s="112"/>
      <c r="FOZ8" s="112"/>
      <c r="FPA8" s="112"/>
      <c r="FPB8" s="112"/>
      <c r="FPC8" s="112"/>
      <c r="FPD8" s="112"/>
      <c r="FPE8" s="112"/>
      <c r="FPF8" s="112"/>
      <c r="FPG8" s="112"/>
      <c r="FPH8" s="112"/>
      <c r="FPI8" s="112"/>
      <c r="FPJ8" s="112"/>
      <c r="FPK8" s="112"/>
      <c r="FPL8" s="112"/>
      <c r="FPM8" s="112"/>
      <c r="FPN8" s="112"/>
      <c r="FPO8" s="112"/>
      <c r="FPP8" s="112"/>
      <c r="FPQ8" s="112"/>
      <c r="FPR8" s="112"/>
      <c r="FPS8" s="112"/>
      <c r="FPT8" s="112"/>
      <c r="FPU8" s="112"/>
      <c r="FPV8" s="112"/>
      <c r="FPW8" s="112"/>
      <c r="FPX8" s="112"/>
      <c r="FPY8" s="112"/>
      <c r="FPZ8" s="112"/>
      <c r="FQA8" s="112"/>
      <c r="FQB8" s="112"/>
      <c r="FQC8" s="112"/>
      <c r="FQD8" s="112"/>
      <c r="FQE8" s="112"/>
      <c r="FQF8" s="112"/>
      <c r="FQG8" s="112"/>
      <c r="FQH8" s="112"/>
      <c r="FQI8" s="112"/>
      <c r="FQJ8" s="112"/>
      <c r="FQK8" s="112"/>
      <c r="FQL8" s="112"/>
      <c r="FQM8" s="112"/>
      <c r="FQN8" s="112"/>
      <c r="FQO8" s="112"/>
      <c r="FQP8" s="112"/>
      <c r="FQQ8" s="112"/>
      <c r="FQR8" s="112"/>
      <c r="FQS8" s="112"/>
      <c r="FQT8" s="112"/>
      <c r="FQU8" s="112"/>
      <c r="FQV8" s="112"/>
      <c r="FQW8" s="112"/>
      <c r="FQX8" s="112"/>
      <c r="FQY8" s="112"/>
      <c r="FQZ8" s="112"/>
      <c r="FRA8" s="112"/>
      <c r="FRB8" s="112"/>
      <c r="FRC8" s="112"/>
      <c r="FRD8" s="112"/>
      <c r="FRE8" s="112"/>
      <c r="FRF8" s="112"/>
      <c r="FRG8" s="112"/>
      <c r="FRH8" s="112"/>
      <c r="FRI8" s="112"/>
      <c r="FRJ8" s="112"/>
      <c r="FRK8" s="112"/>
      <c r="FRL8" s="112"/>
      <c r="FRM8" s="112"/>
      <c r="FRN8" s="112"/>
      <c r="FRO8" s="112"/>
      <c r="FRP8" s="112"/>
      <c r="FRQ8" s="112"/>
      <c r="FRR8" s="112"/>
      <c r="FRS8" s="112"/>
      <c r="FRT8" s="112"/>
      <c r="FRU8" s="112"/>
      <c r="FRV8" s="112"/>
      <c r="FRW8" s="112"/>
      <c r="FRX8" s="112"/>
      <c r="FRY8" s="112"/>
      <c r="FRZ8" s="112"/>
      <c r="FSA8" s="112"/>
      <c r="FSB8" s="112"/>
      <c r="FSC8" s="112"/>
      <c r="FSD8" s="112"/>
      <c r="FSE8" s="112"/>
      <c r="FSF8" s="112"/>
      <c r="FSG8" s="112"/>
      <c r="FSH8" s="112"/>
      <c r="FSI8" s="112"/>
      <c r="FSJ8" s="112"/>
      <c r="FSK8" s="112"/>
      <c r="FSL8" s="112"/>
      <c r="FSM8" s="112"/>
      <c r="FSN8" s="112"/>
      <c r="FSO8" s="112"/>
      <c r="FSP8" s="112"/>
      <c r="FSQ8" s="112"/>
      <c r="FSR8" s="112"/>
      <c r="FSS8" s="112"/>
      <c r="FST8" s="112"/>
      <c r="FSU8" s="112"/>
      <c r="FSV8" s="112"/>
      <c r="FSW8" s="112"/>
      <c r="FSX8" s="112"/>
      <c r="FSY8" s="112"/>
      <c r="FSZ8" s="112"/>
      <c r="FTA8" s="112"/>
      <c r="FTB8" s="112"/>
      <c r="FTC8" s="112"/>
      <c r="FTD8" s="112"/>
      <c r="FTE8" s="112"/>
      <c r="FTF8" s="112"/>
      <c r="FTG8" s="112"/>
      <c r="FTH8" s="112"/>
      <c r="FTI8" s="112"/>
      <c r="FTJ8" s="112"/>
      <c r="FTK8" s="112"/>
      <c r="FTL8" s="112"/>
      <c r="FTM8" s="112"/>
      <c r="FTN8" s="112"/>
      <c r="FTO8" s="112"/>
      <c r="FTP8" s="112"/>
      <c r="FTQ8" s="112"/>
      <c r="FTR8" s="112"/>
      <c r="FTS8" s="112"/>
      <c r="FTT8" s="112"/>
      <c r="FTU8" s="112"/>
      <c r="FTV8" s="112"/>
      <c r="FTW8" s="112"/>
      <c r="FTX8" s="112"/>
      <c r="FTY8" s="112"/>
      <c r="FTZ8" s="112"/>
      <c r="FUA8" s="112"/>
      <c r="FUB8" s="112"/>
      <c r="FUC8" s="112"/>
      <c r="FUD8" s="112"/>
      <c r="FUE8" s="112"/>
      <c r="FUF8" s="112"/>
      <c r="FUG8" s="112"/>
      <c r="FUH8" s="112"/>
      <c r="FUI8" s="112"/>
      <c r="FUJ8" s="112"/>
      <c r="FUK8" s="112"/>
      <c r="FUL8" s="112"/>
      <c r="FUM8" s="112"/>
      <c r="FUN8" s="112"/>
      <c r="FUO8" s="112"/>
      <c r="FUP8" s="112"/>
      <c r="FUQ8" s="112"/>
      <c r="FUR8" s="112"/>
      <c r="FUS8" s="112"/>
      <c r="FUT8" s="112"/>
      <c r="FUU8" s="112"/>
      <c r="FUV8" s="112"/>
      <c r="FUW8" s="112"/>
      <c r="FUX8" s="112"/>
      <c r="FUY8" s="112"/>
      <c r="FUZ8" s="112"/>
      <c r="FVA8" s="112"/>
      <c r="FVB8" s="112"/>
      <c r="FVC8" s="112"/>
      <c r="FVD8" s="112"/>
      <c r="FVE8" s="112"/>
      <c r="FVF8" s="112"/>
      <c r="FVG8" s="112"/>
      <c r="FVH8" s="112"/>
      <c r="FVI8" s="112"/>
      <c r="FVJ8" s="112"/>
      <c r="FVK8" s="112"/>
      <c r="FVL8" s="112"/>
      <c r="FVM8" s="112"/>
      <c r="FVN8" s="112"/>
      <c r="FVO8" s="112"/>
      <c r="FVP8" s="112"/>
      <c r="FVQ8" s="112"/>
      <c r="FVR8" s="112"/>
      <c r="FVS8" s="112"/>
      <c r="FVT8" s="112"/>
      <c r="FVU8" s="112"/>
      <c r="FVV8" s="112"/>
      <c r="FVW8" s="112"/>
      <c r="FVX8" s="112"/>
      <c r="FVY8" s="112"/>
      <c r="FVZ8" s="112"/>
      <c r="FWA8" s="112"/>
      <c r="FWB8" s="112"/>
      <c r="FWC8" s="112"/>
      <c r="FWD8" s="112"/>
      <c r="FWE8" s="112"/>
      <c r="FWF8" s="112"/>
      <c r="FWG8" s="112"/>
      <c r="FWH8" s="112"/>
      <c r="FWI8" s="112"/>
      <c r="FWJ8" s="112"/>
      <c r="FWK8" s="112"/>
      <c r="FWL8" s="112"/>
      <c r="FWM8" s="112"/>
      <c r="FWN8" s="112"/>
      <c r="FWO8" s="112"/>
      <c r="FWP8" s="112"/>
      <c r="FWQ8" s="112"/>
      <c r="FWR8" s="112"/>
      <c r="FWS8" s="112"/>
      <c r="FWT8" s="112"/>
      <c r="FWU8" s="112"/>
      <c r="FWV8" s="112"/>
      <c r="FWW8" s="112"/>
      <c r="FWX8" s="112"/>
      <c r="FWY8" s="112"/>
      <c r="FWZ8" s="112"/>
      <c r="FXA8" s="112"/>
      <c r="FXB8" s="112"/>
      <c r="FXC8" s="112"/>
      <c r="FXD8" s="112"/>
      <c r="FXE8" s="112"/>
      <c r="FXF8" s="112"/>
      <c r="FXG8" s="112"/>
      <c r="FXH8" s="112"/>
      <c r="FXI8" s="112"/>
      <c r="FXJ8" s="112"/>
      <c r="FXK8" s="112"/>
      <c r="FXL8" s="112"/>
      <c r="FXM8" s="112"/>
      <c r="FXN8" s="112"/>
      <c r="FXO8" s="112"/>
      <c r="FXP8" s="112"/>
      <c r="FXQ8" s="112"/>
      <c r="FXR8" s="112"/>
      <c r="FXS8" s="112"/>
      <c r="FXT8" s="112"/>
      <c r="FXU8" s="112"/>
      <c r="FXV8" s="112"/>
      <c r="FXW8" s="112"/>
      <c r="FXX8" s="112"/>
      <c r="FXY8" s="112"/>
      <c r="FXZ8" s="112"/>
      <c r="FYA8" s="112"/>
      <c r="FYB8" s="112"/>
      <c r="FYC8" s="112"/>
      <c r="FYD8" s="112"/>
      <c r="FYE8" s="112"/>
      <c r="FYF8" s="112"/>
      <c r="FYG8" s="112"/>
      <c r="FYH8" s="112"/>
      <c r="FYI8" s="112"/>
      <c r="FYJ8" s="112"/>
      <c r="FYK8" s="112"/>
      <c r="FYL8" s="112"/>
      <c r="FYM8" s="112"/>
      <c r="FYN8" s="112"/>
      <c r="FYO8" s="112"/>
      <c r="FYP8" s="112"/>
      <c r="FYQ8" s="112"/>
      <c r="FYR8" s="112"/>
      <c r="FYS8" s="112"/>
      <c r="FYT8" s="112"/>
      <c r="FYU8" s="112"/>
      <c r="FYV8" s="112"/>
      <c r="FYW8" s="112"/>
      <c r="FYX8" s="112"/>
      <c r="FYY8" s="112"/>
      <c r="FYZ8" s="112"/>
      <c r="FZA8" s="112"/>
      <c r="FZB8" s="112"/>
      <c r="FZC8" s="112"/>
      <c r="FZD8" s="112"/>
      <c r="FZE8" s="112"/>
      <c r="FZF8" s="112"/>
      <c r="FZG8" s="112"/>
      <c r="FZH8" s="112"/>
      <c r="FZI8" s="112"/>
      <c r="FZJ8" s="112"/>
      <c r="FZK8" s="112"/>
      <c r="FZL8" s="112"/>
      <c r="FZM8" s="112"/>
      <c r="FZN8" s="112"/>
      <c r="FZO8" s="112"/>
      <c r="FZP8" s="112"/>
      <c r="FZQ8" s="112"/>
      <c r="FZR8" s="112"/>
      <c r="FZS8" s="112"/>
      <c r="FZT8" s="112"/>
      <c r="FZU8" s="112"/>
      <c r="FZV8" s="112"/>
      <c r="FZW8" s="112"/>
      <c r="FZX8" s="112"/>
      <c r="FZY8" s="112"/>
      <c r="FZZ8" s="112"/>
      <c r="GAA8" s="112"/>
      <c r="GAB8" s="112"/>
      <c r="GAC8" s="112"/>
      <c r="GAD8" s="112"/>
      <c r="GAE8" s="112"/>
      <c r="GAF8" s="112"/>
      <c r="GAG8" s="112"/>
      <c r="GAH8" s="112"/>
      <c r="GAI8" s="112"/>
      <c r="GAJ8" s="112"/>
      <c r="GAK8" s="112"/>
      <c r="GAL8" s="112"/>
      <c r="GAM8" s="112"/>
      <c r="GAN8" s="112"/>
      <c r="GAO8" s="112"/>
      <c r="GAP8" s="112"/>
      <c r="GAQ8" s="112"/>
      <c r="GAR8" s="112"/>
      <c r="GAS8" s="112"/>
      <c r="GAT8" s="112"/>
      <c r="GAU8" s="112"/>
      <c r="GAV8" s="112"/>
      <c r="GAW8" s="112"/>
      <c r="GAX8" s="112"/>
      <c r="GAY8" s="112"/>
      <c r="GAZ8" s="112"/>
      <c r="GBA8" s="112"/>
      <c r="GBB8" s="112"/>
      <c r="GBC8" s="112"/>
      <c r="GBD8" s="112"/>
      <c r="GBE8" s="112"/>
      <c r="GBF8" s="112"/>
      <c r="GBG8" s="112"/>
      <c r="GBH8" s="112"/>
      <c r="GBI8" s="112"/>
      <c r="GBJ8" s="112"/>
      <c r="GBK8" s="112"/>
      <c r="GBL8" s="112"/>
      <c r="GBM8" s="112"/>
      <c r="GBN8" s="112"/>
      <c r="GBO8" s="112"/>
      <c r="GBP8" s="112"/>
      <c r="GBQ8" s="112"/>
      <c r="GBR8" s="112"/>
      <c r="GBS8" s="112"/>
      <c r="GBT8" s="112"/>
      <c r="GBU8" s="112"/>
      <c r="GBV8" s="112"/>
      <c r="GBW8" s="112"/>
      <c r="GBX8" s="112"/>
      <c r="GBY8" s="112"/>
      <c r="GBZ8" s="112"/>
      <c r="GCA8" s="112"/>
      <c r="GCB8" s="112"/>
      <c r="GCC8" s="112"/>
      <c r="GCD8" s="112"/>
      <c r="GCE8" s="112"/>
      <c r="GCF8" s="112"/>
      <c r="GCG8" s="112"/>
      <c r="GCH8" s="112"/>
      <c r="GCI8" s="112"/>
      <c r="GCJ8" s="112"/>
      <c r="GCK8" s="112"/>
      <c r="GCL8" s="112"/>
      <c r="GCM8" s="112"/>
      <c r="GCN8" s="112"/>
      <c r="GCO8" s="112"/>
      <c r="GCP8" s="112"/>
      <c r="GCQ8" s="112"/>
      <c r="GCR8" s="112"/>
      <c r="GCS8" s="112"/>
      <c r="GCT8" s="112"/>
      <c r="GCU8" s="112"/>
      <c r="GCV8" s="112"/>
      <c r="GCW8" s="112"/>
      <c r="GCX8" s="112"/>
      <c r="GCY8" s="112"/>
      <c r="GCZ8" s="112"/>
      <c r="GDA8" s="112"/>
      <c r="GDB8" s="112"/>
      <c r="GDC8" s="112"/>
      <c r="GDD8" s="112"/>
      <c r="GDE8" s="112"/>
      <c r="GDF8" s="112"/>
      <c r="GDG8" s="112"/>
      <c r="GDH8" s="112"/>
      <c r="GDI8" s="112"/>
      <c r="GDJ8" s="112"/>
      <c r="GDK8" s="112"/>
      <c r="GDL8" s="112"/>
      <c r="GDM8" s="112"/>
      <c r="GDN8" s="112"/>
      <c r="GDO8" s="112"/>
      <c r="GDP8" s="112"/>
      <c r="GDQ8" s="112"/>
      <c r="GDR8" s="112"/>
      <c r="GDS8" s="112"/>
      <c r="GDT8" s="112"/>
      <c r="GDU8" s="112"/>
      <c r="GDV8" s="112"/>
      <c r="GDW8" s="112"/>
      <c r="GDX8" s="112"/>
      <c r="GDY8" s="112"/>
      <c r="GDZ8" s="112"/>
      <c r="GEA8" s="112"/>
      <c r="GEB8" s="112"/>
      <c r="GEC8" s="112"/>
      <c r="GED8" s="112"/>
      <c r="GEE8" s="112"/>
      <c r="GEF8" s="112"/>
      <c r="GEG8" s="112"/>
      <c r="GEH8" s="112"/>
      <c r="GEI8" s="112"/>
      <c r="GEJ8" s="112"/>
      <c r="GEK8" s="112"/>
      <c r="GEL8" s="112"/>
      <c r="GEM8" s="112"/>
      <c r="GEN8" s="112"/>
      <c r="GEO8" s="112"/>
      <c r="GEP8" s="112"/>
      <c r="GEQ8" s="112"/>
      <c r="GER8" s="112"/>
      <c r="GES8" s="112"/>
      <c r="GET8" s="112"/>
      <c r="GEU8" s="112"/>
      <c r="GEV8" s="112"/>
      <c r="GEW8" s="112"/>
      <c r="GEX8" s="112"/>
      <c r="GEY8" s="112"/>
      <c r="GEZ8" s="112"/>
      <c r="GFA8" s="112"/>
      <c r="GFB8" s="112"/>
      <c r="GFC8" s="112"/>
      <c r="GFD8" s="112"/>
      <c r="GFE8" s="112"/>
      <c r="GFF8" s="112"/>
      <c r="GFG8" s="112"/>
      <c r="GFH8" s="112"/>
      <c r="GFI8" s="112"/>
      <c r="GFJ8" s="112"/>
      <c r="GFK8" s="112"/>
      <c r="GFL8" s="112"/>
      <c r="GFM8" s="112"/>
      <c r="GFN8" s="112"/>
      <c r="GFO8" s="112"/>
      <c r="GFP8" s="112"/>
      <c r="GFQ8" s="112"/>
      <c r="GFR8" s="112"/>
      <c r="GFS8" s="112"/>
      <c r="GFT8" s="112"/>
      <c r="GFU8" s="112"/>
      <c r="GFV8" s="112"/>
      <c r="GFW8" s="112"/>
      <c r="GFX8" s="112"/>
      <c r="GFY8" s="112"/>
      <c r="GFZ8" s="112"/>
      <c r="GGA8" s="112"/>
      <c r="GGB8" s="112"/>
      <c r="GGC8" s="112"/>
      <c r="GGD8" s="112"/>
      <c r="GGE8" s="112"/>
      <c r="GGF8" s="112"/>
      <c r="GGG8" s="112"/>
      <c r="GGH8" s="112"/>
      <c r="GGI8" s="112"/>
      <c r="GGJ8" s="112"/>
      <c r="GGK8" s="112"/>
      <c r="GGL8" s="112"/>
      <c r="GGM8" s="112"/>
      <c r="GGN8" s="112"/>
      <c r="GGO8" s="112"/>
      <c r="GGP8" s="112"/>
      <c r="GGQ8" s="112"/>
      <c r="GGR8" s="112"/>
      <c r="GGS8" s="112"/>
      <c r="GGT8" s="112"/>
      <c r="GGU8" s="112"/>
      <c r="GGV8" s="112"/>
      <c r="GGW8" s="112"/>
      <c r="GGX8" s="112"/>
      <c r="GGY8" s="112"/>
      <c r="GGZ8" s="112"/>
      <c r="GHA8" s="112"/>
      <c r="GHB8" s="112"/>
      <c r="GHC8" s="112"/>
      <c r="GHD8" s="112"/>
      <c r="GHE8" s="112"/>
      <c r="GHF8" s="112"/>
      <c r="GHG8" s="112"/>
      <c r="GHH8" s="112"/>
      <c r="GHI8" s="112"/>
      <c r="GHJ8" s="112"/>
      <c r="GHK8" s="112"/>
      <c r="GHL8" s="112"/>
      <c r="GHM8" s="112"/>
      <c r="GHN8" s="112"/>
      <c r="GHO8" s="112"/>
      <c r="GHP8" s="112"/>
      <c r="GHQ8" s="112"/>
      <c r="GHR8" s="112"/>
      <c r="GHS8" s="112"/>
      <c r="GHT8" s="112"/>
      <c r="GHU8" s="112"/>
      <c r="GHV8" s="112"/>
      <c r="GHW8" s="112"/>
      <c r="GHX8" s="112"/>
      <c r="GHY8" s="112"/>
      <c r="GHZ8" s="112"/>
      <c r="GIA8" s="112"/>
      <c r="GIB8" s="112"/>
      <c r="GIC8" s="112"/>
      <c r="GID8" s="112"/>
      <c r="GIE8" s="112"/>
      <c r="GIF8" s="112"/>
      <c r="GIG8" s="112"/>
      <c r="GIH8" s="112"/>
      <c r="GII8" s="112"/>
      <c r="GIJ8" s="112"/>
      <c r="GIK8" s="112"/>
      <c r="GIL8" s="112"/>
      <c r="GIM8" s="112"/>
      <c r="GIN8" s="112"/>
      <c r="GIO8" s="112"/>
      <c r="GIP8" s="112"/>
      <c r="GIQ8" s="112"/>
      <c r="GIR8" s="112"/>
      <c r="GIS8" s="112"/>
      <c r="GIT8" s="112"/>
      <c r="GIU8" s="112"/>
      <c r="GIV8" s="112"/>
      <c r="GIW8" s="112"/>
      <c r="GIX8" s="112"/>
      <c r="GIY8" s="112"/>
      <c r="GIZ8" s="112"/>
      <c r="GJA8" s="112"/>
      <c r="GJB8" s="112"/>
      <c r="GJC8" s="112"/>
      <c r="GJD8" s="112"/>
      <c r="GJE8" s="112"/>
      <c r="GJF8" s="112"/>
      <c r="GJG8" s="112"/>
      <c r="GJH8" s="112"/>
      <c r="GJI8" s="112"/>
      <c r="GJJ8" s="112"/>
      <c r="GJK8" s="112"/>
      <c r="GJL8" s="112"/>
      <c r="GJM8" s="112"/>
      <c r="GJN8" s="112"/>
      <c r="GJO8" s="112"/>
      <c r="GJP8" s="112"/>
      <c r="GJQ8" s="112"/>
      <c r="GJR8" s="112"/>
      <c r="GJS8" s="112"/>
      <c r="GJT8" s="112"/>
      <c r="GJU8" s="112"/>
      <c r="GJV8" s="112"/>
      <c r="GJW8" s="112"/>
      <c r="GJX8" s="112"/>
      <c r="GJY8" s="112"/>
      <c r="GJZ8" s="112"/>
      <c r="GKA8" s="112"/>
      <c r="GKB8" s="112"/>
      <c r="GKC8" s="112"/>
      <c r="GKD8" s="112"/>
      <c r="GKE8" s="112"/>
      <c r="GKF8" s="112"/>
      <c r="GKG8" s="112"/>
      <c r="GKH8" s="112"/>
      <c r="GKI8" s="112"/>
      <c r="GKJ8" s="112"/>
      <c r="GKK8" s="112"/>
      <c r="GKL8" s="112"/>
      <c r="GKM8" s="112"/>
      <c r="GKN8" s="112"/>
      <c r="GKO8" s="112"/>
      <c r="GKP8" s="112"/>
      <c r="GKQ8" s="112"/>
      <c r="GKR8" s="112"/>
      <c r="GKS8" s="112"/>
      <c r="GKT8" s="112"/>
      <c r="GKU8" s="112"/>
      <c r="GKV8" s="112"/>
      <c r="GKW8" s="112"/>
      <c r="GKX8" s="112"/>
      <c r="GKY8" s="112"/>
      <c r="GKZ8" s="112"/>
      <c r="GLA8" s="112"/>
      <c r="GLB8" s="112"/>
      <c r="GLC8" s="112"/>
      <c r="GLD8" s="112"/>
      <c r="GLE8" s="112"/>
      <c r="GLF8" s="112"/>
      <c r="GLG8" s="112"/>
      <c r="GLH8" s="112"/>
      <c r="GLI8" s="112"/>
      <c r="GLJ8" s="112"/>
      <c r="GLK8" s="112"/>
      <c r="GLL8" s="112"/>
      <c r="GLM8" s="112"/>
      <c r="GLN8" s="112"/>
      <c r="GLO8" s="112"/>
      <c r="GLP8" s="112"/>
      <c r="GLQ8" s="112"/>
      <c r="GLR8" s="112"/>
      <c r="GLS8" s="112"/>
      <c r="GLT8" s="112"/>
      <c r="GLU8" s="112"/>
      <c r="GLV8" s="112"/>
      <c r="GLW8" s="112"/>
      <c r="GLX8" s="112"/>
      <c r="GLY8" s="112"/>
      <c r="GLZ8" s="112"/>
      <c r="GMA8" s="112"/>
      <c r="GMB8" s="112"/>
      <c r="GMC8" s="112"/>
      <c r="GMD8" s="112"/>
      <c r="GME8" s="112"/>
      <c r="GMF8" s="112"/>
      <c r="GMG8" s="112"/>
      <c r="GMH8" s="112"/>
      <c r="GMI8" s="112"/>
      <c r="GMJ8" s="112"/>
      <c r="GMK8" s="112"/>
      <c r="GML8" s="112"/>
      <c r="GMM8" s="112"/>
      <c r="GMN8" s="112"/>
      <c r="GMO8" s="112"/>
      <c r="GMP8" s="112"/>
      <c r="GMQ8" s="112"/>
      <c r="GMR8" s="112"/>
      <c r="GMS8" s="112"/>
      <c r="GMT8" s="112"/>
      <c r="GMU8" s="112"/>
      <c r="GMV8" s="112"/>
      <c r="GMW8" s="112"/>
      <c r="GMX8" s="112"/>
      <c r="GMY8" s="112"/>
      <c r="GMZ8" s="112"/>
      <c r="GNA8" s="112"/>
      <c r="GNB8" s="112"/>
      <c r="GNC8" s="112"/>
      <c r="GND8" s="112"/>
      <c r="GNE8" s="112"/>
      <c r="GNF8" s="112"/>
      <c r="GNG8" s="112"/>
      <c r="GNH8" s="112"/>
      <c r="GNI8" s="112"/>
      <c r="GNJ8" s="112"/>
      <c r="GNK8" s="112"/>
      <c r="GNL8" s="112"/>
      <c r="GNM8" s="112"/>
      <c r="GNN8" s="112"/>
      <c r="GNO8" s="112"/>
      <c r="GNP8" s="112"/>
      <c r="GNQ8" s="112"/>
      <c r="GNR8" s="112"/>
      <c r="GNS8" s="112"/>
      <c r="GNT8" s="112"/>
      <c r="GNU8" s="112"/>
      <c r="GNV8" s="112"/>
      <c r="GNW8" s="112"/>
      <c r="GNX8" s="112"/>
      <c r="GNY8" s="112"/>
      <c r="GNZ8" s="112"/>
      <c r="GOA8" s="112"/>
      <c r="GOB8" s="112"/>
      <c r="GOC8" s="112"/>
      <c r="GOD8" s="112"/>
      <c r="GOE8" s="112"/>
      <c r="GOF8" s="112"/>
      <c r="GOG8" s="112"/>
      <c r="GOH8" s="112"/>
      <c r="GOI8" s="112"/>
      <c r="GOJ8" s="112"/>
      <c r="GOK8" s="112"/>
      <c r="GOL8" s="112"/>
      <c r="GOM8" s="112"/>
      <c r="GON8" s="112"/>
      <c r="GOO8" s="112"/>
      <c r="GOP8" s="112"/>
      <c r="GOQ8" s="112"/>
      <c r="GOR8" s="112"/>
      <c r="GOS8" s="112"/>
      <c r="GOT8" s="112"/>
      <c r="GOU8" s="112"/>
      <c r="GOV8" s="112"/>
      <c r="GOW8" s="112"/>
      <c r="GOX8" s="112"/>
      <c r="GOY8" s="112"/>
      <c r="GOZ8" s="112"/>
      <c r="GPA8" s="112"/>
      <c r="GPB8" s="112"/>
      <c r="GPC8" s="112"/>
      <c r="GPD8" s="112"/>
      <c r="GPE8" s="112"/>
      <c r="GPF8" s="112"/>
      <c r="GPG8" s="112"/>
      <c r="GPH8" s="112"/>
      <c r="GPI8" s="112"/>
      <c r="GPJ8" s="112"/>
      <c r="GPK8" s="112"/>
      <c r="GPL8" s="112"/>
      <c r="GPM8" s="112"/>
      <c r="GPN8" s="112"/>
      <c r="GPO8" s="112"/>
      <c r="GPP8" s="112"/>
      <c r="GPQ8" s="112"/>
      <c r="GPR8" s="112"/>
      <c r="GPS8" s="112"/>
      <c r="GPT8" s="112"/>
      <c r="GPU8" s="112"/>
      <c r="GPV8" s="112"/>
      <c r="GPW8" s="112"/>
      <c r="GPX8" s="112"/>
      <c r="GPY8" s="112"/>
      <c r="GPZ8" s="112"/>
      <c r="GQA8" s="112"/>
      <c r="GQB8" s="112"/>
      <c r="GQC8" s="112"/>
      <c r="GQD8" s="112"/>
      <c r="GQE8" s="112"/>
      <c r="GQF8" s="112"/>
      <c r="GQG8" s="112"/>
      <c r="GQH8" s="112"/>
      <c r="GQI8" s="112"/>
      <c r="GQJ8" s="112"/>
      <c r="GQK8" s="112"/>
      <c r="GQL8" s="112"/>
      <c r="GQM8" s="112"/>
      <c r="GQN8" s="112"/>
      <c r="GQO8" s="112"/>
      <c r="GQP8" s="112"/>
      <c r="GQQ8" s="112"/>
      <c r="GQR8" s="112"/>
      <c r="GQS8" s="112"/>
      <c r="GQT8" s="112"/>
      <c r="GQU8" s="112"/>
      <c r="GQV8" s="112"/>
      <c r="GQW8" s="112"/>
      <c r="GQX8" s="112"/>
      <c r="GQY8" s="112"/>
      <c r="GQZ8" s="112"/>
      <c r="GRA8" s="112"/>
      <c r="GRB8" s="112"/>
      <c r="GRC8" s="112"/>
      <c r="GRD8" s="112"/>
      <c r="GRE8" s="112"/>
      <c r="GRF8" s="112"/>
      <c r="GRG8" s="112"/>
      <c r="GRH8" s="112"/>
      <c r="GRI8" s="112"/>
      <c r="GRJ8" s="112"/>
      <c r="GRK8" s="112"/>
      <c r="GRL8" s="112"/>
      <c r="GRM8" s="112"/>
      <c r="GRN8" s="112"/>
      <c r="GRO8" s="112"/>
      <c r="GRP8" s="112"/>
      <c r="GRQ8" s="112"/>
      <c r="GRR8" s="112"/>
      <c r="GRS8" s="112"/>
      <c r="GRT8" s="112"/>
      <c r="GRU8" s="112"/>
      <c r="GRV8" s="112"/>
      <c r="GRW8" s="112"/>
      <c r="GRX8" s="112"/>
      <c r="GRY8" s="112"/>
      <c r="GRZ8" s="112"/>
      <c r="GSA8" s="112"/>
      <c r="GSB8" s="112"/>
      <c r="GSC8" s="112"/>
      <c r="GSD8" s="112"/>
      <c r="GSE8" s="112"/>
      <c r="GSF8" s="112"/>
      <c r="GSG8" s="112"/>
      <c r="GSH8" s="112"/>
      <c r="GSI8" s="112"/>
      <c r="GSJ8" s="112"/>
      <c r="GSK8" s="112"/>
      <c r="GSL8" s="112"/>
      <c r="GSM8" s="112"/>
      <c r="GSN8" s="112"/>
      <c r="GSO8" s="112"/>
      <c r="GSP8" s="112"/>
      <c r="GSQ8" s="112"/>
      <c r="GSR8" s="112"/>
      <c r="GSS8" s="112"/>
      <c r="GST8" s="112"/>
      <c r="GSU8" s="112"/>
      <c r="GSV8" s="112"/>
      <c r="GSW8" s="112"/>
      <c r="GSX8" s="112"/>
      <c r="GSY8" s="112"/>
      <c r="GSZ8" s="112"/>
      <c r="GTA8" s="112"/>
      <c r="GTB8" s="112"/>
      <c r="GTC8" s="112"/>
      <c r="GTD8" s="112"/>
      <c r="GTE8" s="112"/>
      <c r="GTF8" s="112"/>
      <c r="GTG8" s="112"/>
      <c r="GTH8" s="112"/>
      <c r="GTI8" s="112"/>
      <c r="GTJ8" s="112"/>
      <c r="GTK8" s="112"/>
      <c r="GTL8" s="112"/>
      <c r="GTM8" s="112"/>
      <c r="GTN8" s="112"/>
      <c r="GTO8" s="112"/>
      <c r="GTP8" s="112"/>
      <c r="GTQ8" s="112"/>
      <c r="GTR8" s="112"/>
      <c r="GTS8" s="112"/>
      <c r="GTT8" s="112"/>
      <c r="GTU8" s="112"/>
      <c r="GTV8" s="112"/>
      <c r="GTW8" s="112"/>
      <c r="GTX8" s="112"/>
      <c r="GTY8" s="112"/>
      <c r="GTZ8" s="112"/>
      <c r="GUA8" s="112"/>
      <c r="GUB8" s="112"/>
      <c r="GUC8" s="112"/>
      <c r="GUD8" s="112"/>
      <c r="GUE8" s="112"/>
      <c r="GUF8" s="112"/>
      <c r="GUG8" s="112"/>
      <c r="GUH8" s="112"/>
      <c r="GUI8" s="112"/>
      <c r="GUJ8" s="112"/>
      <c r="GUK8" s="112"/>
      <c r="GUL8" s="112"/>
      <c r="GUM8" s="112"/>
      <c r="GUN8" s="112"/>
      <c r="GUO8" s="112"/>
      <c r="GUP8" s="112"/>
      <c r="GUQ8" s="112"/>
      <c r="GUR8" s="112"/>
      <c r="GUS8" s="112"/>
      <c r="GUT8" s="112"/>
      <c r="GUU8" s="112"/>
      <c r="GUV8" s="112"/>
      <c r="GUW8" s="112"/>
      <c r="GUX8" s="112"/>
      <c r="GUY8" s="112"/>
      <c r="GUZ8" s="112"/>
      <c r="GVA8" s="112"/>
      <c r="GVB8" s="112"/>
      <c r="GVC8" s="112"/>
      <c r="GVD8" s="112"/>
      <c r="GVE8" s="112"/>
      <c r="GVF8" s="112"/>
      <c r="GVG8" s="112"/>
      <c r="GVH8" s="112"/>
      <c r="GVI8" s="112"/>
      <c r="GVJ8" s="112"/>
      <c r="GVK8" s="112"/>
      <c r="GVL8" s="112"/>
      <c r="GVM8" s="112"/>
      <c r="GVN8" s="112"/>
      <c r="GVO8" s="112"/>
      <c r="GVP8" s="112"/>
      <c r="GVQ8" s="112"/>
      <c r="GVR8" s="112"/>
      <c r="GVS8" s="112"/>
      <c r="GVT8" s="112"/>
      <c r="GVU8" s="112"/>
      <c r="GVV8" s="112"/>
      <c r="GVW8" s="112"/>
      <c r="GVX8" s="112"/>
      <c r="GVY8" s="112"/>
      <c r="GVZ8" s="112"/>
      <c r="GWA8" s="112"/>
      <c r="GWB8" s="112"/>
      <c r="GWC8" s="112"/>
      <c r="GWD8" s="112"/>
      <c r="GWE8" s="112"/>
      <c r="GWF8" s="112"/>
      <c r="GWG8" s="112"/>
      <c r="GWH8" s="112"/>
      <c r="GWI8" s="112"/>
      <c r="GWJ8" s="112"/>
      <c r="GWK8" s="112"/>
      <c r="GWL8" s="112"/>
      <c r="GWM8" s="112"/>
      <c r="GWN8" s="112"/>
      <c r="GWO8" s="112"/>
      <c r="GWP8" s="112"/>
      <c r="GWQ8" s="112"/>
      <c r="GWR8" s="112"/>
      <c r="GWS8" s="112"/>
      <c r="GWT8" s="112"/>
      <c r="GWU8" s="112"/>
      <c r="GWV8" s="112"/>
      <c r="GWW8" s="112"/>
      <c r="GWX8" s="112"/>
      <c r="GWY8" s="112"/>
      <c r="GWZ8" s="112"/>
      <c r="GXA8" s="112"/>
      <c r="GXB8" s="112"/>
      <c r="GXC8" s="112"/>
      <c r="GXD8" s="112"/>
      <c r="GXE8" s="112"/>
      <c r="GXF8" s="112"/>
      <c r="GXG8" s="112"/>
      <c r="GXH8" s="112"/>
      <c r="GXI8" s="112"/>
      <c r="GXJ8" s="112"/>
      <c r="GXK8" s="112"/>
      <c r="GXL8" s="112"/>
      <c r="GXM8" s="112"/>
      <c r="GXN8" s="112"/>
      <c r="GXO8" s="112"/>
      <c r="GXP8" s="112"/>
      <c r="GXQ8" s="112"/>
      <c r="GXR8" s="112"/>
      <c r="GXS8" s="112"/>
      <c r="GXT8" s="112"/>
      <c r="GXU8" s="112"/>
      <c r="GXV8" s="112"/>
      <c r="GXW8" s="112"/>
      <c r="GXX8" s="112"/>
      <c r="GXY8" s="112"/>
      <c r="GXZ8" s="112"/>
      <c r="GYA8" s="112"/>
      <c r="GYB8" s="112"/>
      <c r="GYC8" s="112"/>
      <c r="GYD8" s="112"/>
      <c r="GYE8" s="112"/>
      <c r="GYF8" s="112"/>
      <c r="GYG8" s="112"/>
      <c r="GYH8" s="112"/>
      <c r="GYI8" s="112"/>
      <c r="GYJ8" s="112"/>
      <c r="GYK8" s="112"/>
      <c r="GYL8" s="112"/>
      <c r="GYM8" s="112"/>
      <c r="GYN8" s="112"/>
      <c r="GYO8" s="112"/>
      <c r="GYP8" s="112"/>
      <c r="GYQ8" s="112"/>
      <c r="GYR8" s="112"/>
      <c r="GYS8" s="112"/>
      <c r="GYT8" s="112"/>
      <c r="GYU8" s="112"/>
      <c r="GYV8" s="112"/>
      <c r="GYW8" s="112"/>
      <c r="GYX8" s="112"/>
      <c r="GYY8" s="112"/>
      <c r="GYZ8" s="112"/>
      <c r="GZA8" s="112"/>
      <c r="GZB8" s="112"/>
      <c r="GZC8" s="112"/>
      <c r="GZD8" s="112"/>
      <c r="GZE8" s="112"/>
      <c r="GZF8" s="112"/>
      <c r="GZG8" s="112"/>
      <c r="GZH8" s="112"/>
      <c r="GZI8" s="112"/>
      <c r="GZJ8" s="112"/>
      <c r="GZK8" s="112"/>
      <c r="GZL8" s="112"/>
      <c r="GZM8" s="112"/>
      <c r="GZN8" s="112"/>
      <c r="GZO8" s="112"/>
      <c r="GZP8" s="112"/>
      <c r="GZQ8" s="112"/>
      <c r="GZR8" s="112"/>
      <c r="GZS8" s="112"/>
      <c r="GZT8" s="112"/>
      <c r="GZU8" s="112"/>
      <c r="GZV8" s="112"/>
      <c r="GZW8" s="112"/>
      <c r="GZX8" s="112"/>
      <c r="GZY8" s="112"/>
      <c r="GZZ8" s="112"/>
      <c r="HAA8" s="112"/>
      <c r="HAB8" s="112"/>
      <c r="HAC8" s="112"/>
      <c r="HAD8" s="112"/>
      <c r="HAE8" s="112"/>
      <c r="HAF8" s="112"/>
      <c r="HAG8" s="112"/>
      <c r="HAH8" s="112"/>
      <c r="HAI8" s="112"/>
      <c r="HAJ8" s="112"/>
      <c r="HAK8" s="112"/>
      <c r="HAL8" s="112"/>
      <c r="HAM8" s="112"/>
      <c r="HAN8" s="112"/>
      <c r="HAO8" s="112"/>
      <c r="HAP8" s="112"/>
      <c r="HAQ8" s="112"/>
      <c r="HAR8" s="112"/>
      <c r="HAS8" s="112"/>
      <c r="HAT8" s="112"/>
      <c r="HAU8" s="112"/>
      <c r="HAV8" s="112"/>
      <c r="HAW8" s="112"/>
      <c r="HAX8" s="112"/>
      <c r="HAY8" s="112"/>
      <c r="HAZ8" s="112"/>
      <c r="HBA8" s="112"/>
      <c r="HBB8" s="112"/>
      <c r="HBC8" s="112"/>
      <c r="HBD8" s="112"/>
      <c r="HBE8" s="112"/>
      <c r="HBF8" s="112"/>
      <c r="HBG8" s="112"/>
      <c r="HBH8" s="112"/>
      <c r="HBI8" s="112"/>
      <c r="HBJ8" s="112"/>
      <c r="HBK8" s="112"/>
      <c r="HBL8" s="112"/>
      <c r="HBM8" s="112"/>
      <c r="HBN8" s="112"/>
      <c r="HBO8" s="112"/>
      <c r="HBP8" s="112"/>
      <c r="HBQ8" s="112"/>
      <c r="HBR8" s="112"/>
      <c r="HBS8" s="112"/>
      <c r="HBT8" s="112"/>
      <c r="HBU8" s="112"/>
      <c r="HBV8" s="112"/>
      <c r="HBW8" s="112"/>
      <c r="HBX8" s="112"/>
      <c r="HBY8" s="112"/>
      <c r="HBZ8" s="112"/>
      <c r="HCA8" s="112"/>
      <c r="HCB8" s="112"/>
      <c r="HCC8" s="112"/>
      <c r="HCD8" s="112"/>
      <c r="HCE8" s="112"/>
      <c r="HCF8" s="112"/>
      <c r="HCG8" s="112"/>
      <c r="HCH8" s="112"/>
      <c r="HCI8" s="112"/>
      <c r="HCJ8" s="112"/>
      <c r="HCK8" s="112"/>
      <c r="HCL8" s="112"/>
      <c r="HCM8" s="112"/>
      <c r="HCN8" s="112"/>
      <c r="HCO8" s="112"/>
      <c r="HCP8" s="112"/>
      <c r="HCQ8" s="112"/>
      <c r="HCR8" s="112"/>
      <c r="HCS8" s="112"/>
      <c r="HCT8" s="112"/>
      <c r="HCU8" s="112"/>
      <c r="HCV8" s="112"/>
      <c r="HCW8" s="112"/>
      <c r="HCX8" s="112"/>
      <c r="HCY8" s="112"/>
      <c r="HCZ8" s="112"/>
      <c r="HDA8" s="112"/>
      <c r="HDB8" s="112"/>
      <c r="HDC8" s="112"/>
      <c r="HDD8" s="112"/>
      <c r="HDE8" s="112"/>
      <c r="HDF8" s="112"/>
      <c r="HDG8" s="112"/>
      <c r="HDH8" s="112"/>
      <c r="HDI8" s="112"/>
      <c r="HDJ8" s="112"/>
      <c r="HDK8" s="112"/>
      <c r="HDL8" s="112"/>
      <c r="HDM8" s="112"/>
      <c r="HDN8" s="112"/>
      <c r="HDO8" s="112"/>
      <c r="HDP8" s="112"/>
      <c r="HDQ8" s="112"/>
      <c r="HDR8" s="112"/>
      <c r="HDS8" s="112"/>
      <c r="HDT8" s="112"/>
      <c r="HDU8" s="112"/>
      <c r="HDV8" s="112"/>
      <c r="HDW8" s="112"/>
      <c r="HDX8" s="112"/>
      <c r="HDY8" s="112"/>
      <c r="HDZ8" s="112"/>
      <c r="HEA8" s="112"/>
      <c r="HEB8" s="112"/>
      <c r="HEC8" s="112"/>
      <c r="HED8" s="112"/>
      <c r="HEE8" s="112"/>
      <c r="HEF8" s="112"/>
      <c r="HEG8" s="112"/>
      <c r="HEH8" s="112"/>
      <c r="HEI8" s="112"/>
      <c r="HEJ8" s="112"/>
      <c r="HEK8" s="112"/>
      <c r="HEL8" s="112"/>
      <c r="HEM8" s="112"/>
      <c r="HEN8" s="112"/>
      <c r="HEO8" s="112"/>
      <c r="HEP8" s="112"/>
      <c r="HEQ8" s="112"/>
      <c r="HER8" s="112"/>
      <c r="HES8" s="112"/>
      <c r="HET8" s="112"/>
      <c r="HEU8" s="112"/>
      <c r="HEV8" s="112"/>
      <c r="HEW8" s="112"/>
      <c r="HEX8" s="112"/>
      <c r="HEY8" s="112"/>
      <c r="HEZ8" s="112"/>
      <c r="HFA8" s="112"/>
      <c r="HFB8" s="112"/>
      <c r="HFC8" s="112"/>
      <c r="HFD8" s="112"/>
      <c r="HFE8" s="112"/>
      <c r="HFF8" s="112"/>
      <c r="HFG8" s="112"/>
      <c r="HFH8" s="112"/>
      <c r="HFI8" s="112"/>
      <c r="HFJ8" s="112"/>
      <c r="HFK8" s="112"/>
      <c r="HFL8" s="112"/>
      <c r="HFM8" s="112"/>
      <c r="HFN8" s="112"/>
      <c r="HFO8" s="112"/>
      <c r="HFP8" s="112"/>
      <c r="HFQ8" s="112"/>
      <c r="HFR8" s="112"/>
      <c r="HFS8" s="112"/>
      <c r="HFT8" s="112"/>
      <c r="HFU8" s="112"/>
      <c r="HFV8" s="112"/>
      <c r="HFW8" s="112"/>
      <c r="HFX8" s="112"/>
      <c r="HFY8" s="112"/>
      <c r="HFZ8" s="112"/>
      <c r="HGA8" s="112"/>
      <c r="HGB8" s="112"/>
      <c r="HGC8" s="112"/>
      <c r="HGD8" s="112"/>
      <c r="HGE8" s="112"/>
      <c r="HGF8" s="112"/>
      <c r="HGG8" s="112"/>
      <c r="HGH8" s="112"/>
      <c r="HGI8" s="112"/>
      <c r="HGJ8" s="112"/>
      <c r="HGK8" s="112"/>
      <c r="HGL8" s="112"/>
      <c r="HGM8" s="112"/>
      <c r="HGN8" s="112"/>
      <c r="HGO8" s="112"/>
      <c r="HGP8" s="112"/>
      <c r="HGQ8" s="112"/>
      <c r="HGR8" s="112"/>
      <c r="HGS8" s="112"/>
      <c r="HGT8" s="112"/>
      <c r="HGU8" s="112"/>
      <c r="HGV8" s="112"/>
      <c r="HGW8" s="112"/>
      <c r="HGX8" s="112"/>
      <c r="HGY8" s="112"/>
      <c r="HGZ8" s="112"/>
      <c r="HHA8" s="112"/>
      <c r="HHB8" s="112"/>
      <c r="HHC8" s="112"/>
      <c r="HHD8" s="112"/>
      <c r="HHE8" s="112"/>
      <c r="HHF8" s="112"/>
      <c r="HHG8" s="112"/>
      <c r="HHH8" s="112"/>
      <c r="HHI8" s="112"/>
      <c r="HHJ8" s="112"/>
      <c r="HHK8" s="112"/>
      <c r="HHL8" s="112"/>
      <c r="HHM8" s="112"/>
      <c r="HHN8" s="112"/>
      <c r="HHO8" s="112"/>
      <c r="HHP8" s="112"/>
      <c r="HHQ8" s="112"/>
      <c r="HHR8" s="112"/>
      <c r="HHS8" s="112"/>
      <c r="HHT8" s="112"/>
      <c r="HHU8" s="112"/>
      <c r="HHV8" s="112"/>
      <c r="HHW8" s="112"/>
      <c r="HHX8" s="112"/>
      <c r="HHY8" s="112"/>
      <c r="HHZ8" s="112"/>
      <c r="HIA8" s="112"/>
      <c r="HIB8" s="112"/>
      <c r="HIC8" s="112"/>
      <c r="HID8" s="112"/>
      <c r="HIE8" s="112"/>
      <c r="HIF8" s="112"/>
      <c r="HIG8" s="112"/>
      <c r="HIH8" s="112"/>
      <c r="HII8" s="112"/>
      <c r="HIJ8" s="112"/>
      <c r="HIK8" s="112"/>
      <c r="HIL8" s="112"/>
      <c r="HIM8" s="112"/>
      <c r="HIN8" s="112"/>
      <c r="HIO8" s="112"/>
      <c r="HIP8" s="112"/>
      <c r="HIQ8" s="112"/>
      <c r="HIR8" s="112"/>
      <c r="HIS8" s="112"/>
      <c r="HIT8" s="112"/>
      <c r="HIU8" s="112"/>
      <c r="HIV8" s="112"/>
      <c r="HIW8" s="112"/>
      <c r="HIX8" s="112"/>
      <c r="HIY8" s="112"/>
      <c r="HIZ8" s="112"/>
      <c r="HJA8" s="112"/>
      <c r="HJB8" s="112"/>
      <c r="HJC8" s="112"/>
      <c r="HJD8" s="112"/>
      <c r="HJE8" s="112"/>
      <c r="HJF8" s="112"/>
      <c r="HJG8" s="112"/>
      <c r="HJH8" s="112"/>
      <c r="HJI8" s="112"/>
      <c r="HJJ8" s="112"/>
      <c r="HJK8" s="112"/>
      <c r="HJL8" s="112"/>
      <c r="HJM8" s="112"/>
      <c r="HJN8" s="112"/>
      <c r="HJO8" s="112"/>
      <c r="HJP8" s="112"/>
      <c r="HJQ8" s="112"/>
      <c r="HJR8" s="112"/>
      <c r="HJS8" s="112"/>
      <c r="HJT8" s="112"/>
      <c r="HJU8" s="112"/>
      <c r="HJV8" s="112"/>
      <c r="HJW8" s="112"/>
      <c r="HJX8" s="112"/>
      <c r="HJY8" s="112"/>
      <c r="HJZ8" s="112"/>
      <c r="HKA8" s="112"/>
      <c r="HKB8" s="112"/>
      <c r="HKC8" s="112"/>
      <c r="HKD8" s="112"/>
      <c r="HKE8" s="112"/>
      <c r="HKF8" s="112"/>
      <c r="HKG8" s="112"/>
      <c r="HKH8" s="112"/>
      <c r="HKI8" s="112"/>
      <c r="HKJ8" s="112"/>
      <c r="HKK8" s="112"/>
      <c r="HKL8" s="112"/>
      <c r="HKM8" s="112"/>
      <c r="HKN8" s="112"/>
      <c r="HKO8" s="112"/>
      <c r="HKP8" s="112"/>
      <c r="HKQ8" s="112"/>
      <c r="HKR8" s="112"/>
      <c r="HKS8" s="112"/>
      <c r="HKT8" s="112"/>
      <c r="HKU8" s="112"/>
      <c r="HKV8" s="112"/>
      <c r="HKW8" s="112"/>
      <c r="HKX8" s="112"/>
      <c r="HKY8" s="112"/>
      <c r="HKZ8" s="112"/>
      <c r="HLA8" s="112"/>
      <c r="HLB8" s="112"/>
      <c r="HLC8" s="112"/>
      <c r="HLD8" s="112"/>
      <c r="HLE8" s="112"/>
      <c r="HLF8" s="112"/>
      <c r="HLG8" s="112"/>
      <c r="HLH8" s="112"/>
      <c r="HLI8" s="112"/>
      <c r="HLJ8" s="112"/>
      <c r="HLK8" s="112"/>
      <c r="HLL8" s="112"/>
      <c r="HLM8" s="112"/>
      <c r="HLN8" s="112"/>
      <c r="HLO8" s="112"/>
      <c r="HLP8" s="112"/>
      <c r="HLQ8" s="112"/>
      <c r="HLR8" s="112"/>
      <c r="HLS8" s="112"/>
      <c r="HLT8" s="112"/>
      <c r="HLU8" s="112"/>
      <c r="HLV8" s="112"/>
      <c r="HLW8" s="112"/>
      <c r="HLX8" s="112"/>
      <c r="HLY8" s="112"/>
      <c r="HLZ8" s="112"/>
      <c r="HMA8" s="112"/>
      <c r="HMB8" s="112"/>
      <c r="HMC8" s="112"/>
      <c r="HMD8" s="112"/>
      <c r="HME8" s="112"/>
      <c r="HMF8" s="112"/>
      <c r="HMG8" s="112"/>
      <c r="HMH8" s="112"/>
      <c r="HMI8" s="112"/>
      <c r="HMJ8" s="112"/>
      <c r="HMK8" s="112"/>
      <c r="HML8" s="112"/>
      <c r="HMM8" s="112"/>
      <c r="HMN8" s="112"/>
      <c r="HMO8" s="112"/>
      <c r="HMP8" s="112"/>
      <c r="HMQ8" s="112"/>
      <c r="HMR8" s="112"/>
      <c r="HMS8" s="112"/>
      <c r="HMT8" s="112"/>
      <c r="HMU8" s="112"/>
      <c r="HMV8" s="112"/>
      <c r="HMW8" s="112"/>
      <c r="HMX8" s="112"/>
      <c r="HMY8" s="112"/>
      <c r="HMZ8" s="112"/>
      <c r="HNA8" s="112"/>
      <c r="HNB8" s="112"/>
      <c r="HNC8" s="112"/>
      <c r="HND8" s="112"/>
      <c r="HNE8" s="112"/>
      <c r="HNF8" s="112"/>
      <c r="HNG8" s="112"/>
      <c r="HNH8" s="112"/>
      <c r="HNI8" s="112"/>
      <c r="HNJ8" s="112"/>
      <c r="HNK8" s="112"/>
      <c r="HNL8" s="112"/>
      <c r="HNM8" s="112"/>
      <c r="HNN8" s="112"/>
      <c r="HNO8" s="112"/>
      <c r="HNP8" s="112"/>
      <c r="HNQ8" s="112"/>
      <c r="HNR8" s="112"/>
      <c r="HNS8" s="112"/>
      <c r="HNT8" s="112"/>
      <c r="HNU8" s="112"/>
      <c r="HNV8" s="112"/>
      <c r="HNW8" s="112"/>
      <c r="HNX8" s="112"/>
      <c r="HNY8" s="112"/>
      <c r="HNZ8" s="112"/>
      <c r="HOA8" s="112"/>
      <c r="HOB8" s="112"/>
      <c r="HOC8" s="112"/>
      <c r="HOD8" s="112"/>
      <c r="HOE8" s="112"/>
      <c r="HOF8" s="112"/>
      <c r="HOG8" s="112"/>
      <c r="HOH8" s="112"/>
      <c r="HOI8" s="112"/>
      <c r="HOJ8" s="112"/>
      <c r="HOK8" s="112"/>
      <c r="HOL8" s="112"/>
      <c r="HOM8" s="112"/>
      <c r="HON8" s="112"/>
      <c r="HOO8" s="112"/>
      <c r="HOP8" s="112"/>
      <c r="HOQ8" s="112"/>
      <c r="HOR8" s="112"/>
      <c r="HOS8" s="112"/>
      <c r="HOT8" s="112"/>
      <c r="HOU8" s="112"/>
      <c r="HOV8" s="112"/>
      <c r="HOW8" s="112"/>
      <c r="HOX8" s="112"/>
      <c r="HOY8" s="112"/>
      <c r="HOZ8" s="112"/>
      <c r="HPA8" s="112"/>
      <c r="HPB8" s="112"/>
      <c r="HPC8" s="112"/>
      <c r="HPD8" s="112"/>
      <c r="HPE8" s="112"/>
      <c r="HPF8" s="112"/>
      <c r="HPG8" s="112"/>
      <c r="HPH8" s="112"/>
      <c r="HPI8" s="112"/>
      <c r="HPJ8" s="112"/>
      <c r="HPK8" s="112"/>
      <c r="HPL8" s="112"/>
      <c r="HPM8" s="112"/>
      <c r="HPN8" s="112"/>
      <c r="HPO8" s="112"/>
      <c r="HPP8" s="112"/>
      <c r="HPQ8" s="112"/>
      <c r="HPR8" s="112"/>
      <c r="HPS8" s="112"/>
      <c r="HPT8" s="112"/>
      <c r="HPU8" s="112"/>
      <c r="HPV8" s="112"/>
      <c r="HPW8" s="112"/>
      <c r="HPX8" s="112"/>
      <c r="HPY8" s="112"/>
      <c r="HPZ8" s="112"/>
      <c r="HQA8" s="112"/>
      <c r="HQB8" s="112"/>
      <c r="HQC8" s="112"/>
      <c r="HQD8" s="112"/>
      <c r="HQE8" s="112"/>
      <c r="HQF8" s="112"/>
      <c r="HQG8" s="112"/>
      <c r="HQH8" s="112"/>
      <c r="HQI8" s="112"/>
      <c r="HQJ8" s="112"/>
      <c r="HQK8" s="112"/>
      <c r="HQL8" s="112"/>
      <c r="HQM8" s="112"/>
      <c r="HQN8" s="112"/>
      <c r="HQO8" s="112"/>
      <c r="HQP8" s="112"/>
      <c r="HQQ8" s="112"/>
      <c r="HQR8" s="112"/>
      <c r="HQS8" s="112"/>
      <c r="HQT8" s="112"/>
      <c r="HQU8" s="112"/>
      <c r="HQV8" s="112"/>
      <c r="HQW8" s="112"/>
      <c r="HQX8" s="112"/>
      <c r="HQY8" s="112"/>
      <c r="HQZ8" s="112"/>
      <c r="HRA8" s="112"/>
      <c r="HRB8" s="112"/>
      <c r="HRC8" s="112"/>
      <c r="HRD8" s="112"/>
      <c r="HRE8" s="112"/>
      <c r="HRF8" s="112"/>
      <c r="HRG8" s="112"/>
      <c r="HRH8" s="112"/>
      <c r="HRI8" s="112"/>
      <c r="HRJ8" s="112"/>
      <c r="HRK8" s="112"/>
      <c r="HRL8" s="112"/>
      <c r="HRM8" s="112"/>
      <c r="HRN8" s="112"/>
      <c r="HRO8" s="112"/>
      <c r="HRP8" s="112"/>
      <c r="HRQ8" s="112"/>
      <c r="HRR8" s="112"/>
      <c r="HRS8" s="112"/>
      <c r="HRT8" s="112"/>
      <c r="HRU8" s="112"/>
      <c r="HRV8" s="112"/>
      <c r="HRW8" s="112"/>
      <c r="HRX8" s="112"/>
      <c r="HRY8" s="112"/>
      <c r="HRZ8" s="112"/>
      <c r="HSA8" s="112"/>
      <c r="HSB8" s="112"/>
      <c r="HSC8" s="112"/>
      <c r="HSD8" s="112"/>
      <c r="HSE8" s="112"/>
      <c r="HSF8" s="112"/>
      <c r="HSG8" s="112"/>
      <c r="HSH8" s="112"/>
      <c r="HSI8" s="112"/>
      <c r="HSJ8" s="112"/>
      <c r="HSK8" s="112"/>
      <c r="HSL8" s="112"/>
      <c r="HSM8" s="112"/>
      <c r="HSN8" s="112"/>
      <c r="HSO8" s="112"/>
      <c r="HSP8" s="112"/>
      <c r="HSQ8" s="112"/>
      <c r="HSR8" s="112"/>
      <c r="HSS8" s="112"/>
      <c r="HST8" s="112"/>
      <c r="HSU8" s="112"/>
      <c r="HSV8" s="112"/>
      <c r="HSW8" s="112"/>
      <c r="HSX8" s="112"/>
      <c r="HSY8" s="112"/>
      <c r="HSZ8" s="112"/>
      <c r="HTA8" s="112"/>
      <c r="HTB8" s="112"/>
      <c r="HTC8" s="112"/>
      <c r="HTD8" s="112"/>
      <c r="HTE8" s="112"/>
      <c r="HTF8" s="112"/>
      <c r="HTG8" s="112"/>
      <c r="HTH8" s="112"/>
      <c r="HTI8" s="112"/>
      <c r="HTJ8" s="112"/>
      <c r="HTK8" s="112"/>
      <c r="HTL8" s="112"/>
      <c r="HTM8" s="112"/>
      <c r="HTN8" s="112"/>
      <c r="HTO8" s="112"/>
      <c r="HTP8" s="112"/>
      <c r="HTQ8" s="112"/>
      <c r="HTR8" s="112"/>
      <c r="HTS8" s="112"/>
      <c r="HTT8" s="112"/>
      <c r="HTU8" s="112"/>
      <c r="HTV8" s="112"/>
      <c r="HTW8" s="112"/>
      <c r="HTX8" s="112"/>
      <c r="HTY8" s="112"/>
      <c r="HTZ8" s="112"/>
      <c r="HUA8" s="112"/>
      <c r="HUB8" s="112"/>
      <c r="HUC8" s="112"/>
      <c r="HUD8" s="112"/>
      <c r="HUE8" s="112"/>
      <c r="HUF8" s="112"/>
      <c r="HUG8" s="112"/>
      <c r="HUH8" s="112"/>
      <c r="HUI8" s="112"/>
      <c r="HUJ8" s="112"/>
      <c r="HUK8" s="112"/>
      <c r="HUL8" s="112"/>
      <c r="HUM8" s="112"/>
      <c r="HUN8" s="112"/>
      <c r="HUO8" s="112"/>
      <c r="HUP8" s="112"/>
      <c r="HUQ8" s="112"/>
      <c r="HUR8" s="112"/>
      <c r="HUS8" s="112"/>
      <c r="HUT8" s="112"/>
      <c r="HUU8" s="112"/>
      <c r="HUV8" s="112"/>
      <c r="HUW8" s="112"/>
      <c r="HUX8" s="112"/>
      <c r="HUY8" s="112"/>
      <c r="HUZ8" s="112"/>
      <c r="HVA8" s="112"/>
      <c r="HVB8" s="112"/>
      <c r="HVC8" s="112"/>
      <c r="HVD8" s="112"/>
      <c r="HVE8" s="112"/>
      <c r="HVF8" s="112"/>
      <c r="HVG8" s="112"/>
      <c r="HVH8" s="112"/>
      <c r="HVI8" s="112"/>
      <c r="HVJ8" s="112"/>
      <c r="HVK8" s="112"/>
      <c r="HVL8" s="112"/>
      <c r="HVM8" s="112"/>
      <c r="HVN8" s="112"/>
      <c r="HVO8" s="112"/>
      <c r="HVP8" s="112"/>
      <c r="HVQ8" s="112"/>
      <c r="HVR8" s="112"/>
      <c r="HVS8" s="112"/>
      <c r="HVT8" s="112"/>
      <c r="HVU8" s="112"/>
      <c r="HVV8" s="112"/>
      <c r="HVW8" s="112"/>
      <c r="HVX8" s="112"/>
      <c r="HVY8" s="112"/>
      <c r="HVZ8" s="112"/>
      <c r="HWA8" s="112"/>
      <c r="HWB8" s="112"/>
      <c r="HWC8" s="112"/>
      <c r="HWD8" s="112"/>
      <c r="HWE8" s="112"/>
      <c r="HWF8" s="112"/>
      <c r="HWG8" s="112"/>
      <c r="HWH8" s="112"/>
      <c r="HWI8" s="112"/>
      <c r="HWJ8" s="112"/>
      <c r="HWK8" s="112"/>
      <c r="HWL8" s="112"/>
      <c r="HWM8" s="112"/>
      <c r="HWN8" s="112"/>
      <c r="HWO8" s="112"/>
      <c r="HWP8" s="112"/>
      <c r="HWQ8" s="112"/>
      <c r="HWR8" s="112"/>
      <c r="HWS8" s="112"/>
      <c r="HWT8" s="112"/>
      <c r="HWU8" s="112"/>
      <c r="HWV8" s="112"/>
      <c r="HWW8" s="112"/>
      <c r="HWX8" s="112"/>
      <c r="HWY8" s="112"/>
      <c r="HWZ8" s="112"/>
      <c r="HXA8" s="112"/>
      <c r="HXB8" s="112"/>
      <c r="HXC8" s="112"/>
      <c r="HXD8" s="112"/>
      <c r="HXE8" s="112"/>
      <c r="HXF8" s="112"/>
      <c r="HXG8" s="112"/>
      <c r="HXH8" s="112"/>
      <c r="HXI8" s="112"/>
      <c r="HXJ8" s="112"/>
      <c r="HXK8" s="112"/>
      <c r="HXL8" s="112"/>
      <c r="HXM8" s="112"/>
      <c r="HXN8" s="112"/>
      <c r="HXO8" s="112"/>
      <c r="HXP8" s="112"/>
      <c r="HXQ8" s="112"/>
      <c r="HXR8" s="112"/>
      <c r="HXS8" s="112"/>
      <c r="HXT8" s="112"/>
      <c r="HXU8" s="112"/>
      <c r="HXV8" s="112"/>
      <c r="HXW8" s="112"/>
      <c r="HXX8" s="112"/>
      <c r="HXY8" s="112"/>
      <c r="HXZ8" s="112"/>
      <c r="HYA8" s="112"/>
      <c r="HYB8" s="112"/>
      <c r="HYC8" s="112"/>
      <c r="HYD8" s="112"/>
      <c r="HYE8" s="112"/>
      <c r="HYF8" s="112"/>
      <c r="HYG8" s="112"/>
      <c r="HYH8" s="112"/>
      <c r="HYI8" s="112"/>
      <c r="HYJ8" s="112"/>
      <c r="HYK8" s="112"/>
      <c r="HYL8" s="112"/>
      <c r="HYM8" s="112"/>
      <c r="HYN8" s="112"/>
      <c r="HYO8" s="112"/>
      <c r="HYP8" s="112"/>
      <c r="HYQ8" s="112"/>
      <c r="HYR8" s="112"/>
      <c r="HYS8" s="112"/>
      <c r="HYT8" s="112"/>
      <c r="HYU8" s="112"/>
      <c r="HYV8" s="112"/>
      <c r="HYW8" s="112"/>
      <c r="HYX8" s="112"/>
      <c r="HYY8" s="112"/>
      <c r="HYZ8" s="112"/>
      <c r="HZA8" s="112"/>
      <c r="HZB8" s="112"/>
      <c r="HZC8" s="112"/>
      <c r="HZD8" s="112"/>
      <c r="HZE8" s="112"/>
      <c r="HZF8" s="112"/>
      <c r="HZG8" s="112"/>
      <c r="HZH8" s="112"/>
      <c r="HZI8" s="112"/>
      <c r="HZJ8" s="112"/>
      <c r="HZK8" s="112"/>
      <c r="HZL8" s="112"/>
      <c r="HZM8" s="112"/>
      <c r="HZN8" s="112"/>
      <c r="HZO8" s="112"/>
      <c r="HZP8" s="112"/>
      <c r="HZQ8" s="112"/>
      <c r="HZR8" s="112"/>
      <c r="HZS8" s="112"/>
      <c r="HZT8" s="112"/>
      <c r="HZU8" s="112"/>
      <c r="HZV8" s="112"/>
      <c r="HZW8" s="112"/>
      <c r="HZX8" s="112"/>
      <c r="HZY8" s="112"/>
      <c r="HZZ8" s="112"/>
      <c r="IAA8" s="112"/>
      <c r="IAB8" s="112"/>
      <c r="IAC8" s="112"/>
      <c r="IAD8" s="112"/>
      <c r="IAE8" s="112"/>
      <c r="IAF8" s="112"/>
      <c r="IAG8" s="112"/>
      <c r="IAH8" s="112"/>
      <c r="IAI8" s="112"/>
      <c r="IAJ8" s="112"/>
      <c r="IAK8" s="112"/>
      <c r="IAL8" s="112"/>
      <c r="IAM8" s="112"/>
      <c r="IAN8" s="112"/>
      <c r="IAO8" s="112"/>
      <c r="IAP8" s="112"/>
      <c r="IAQ8" s="112"/>
      <c r="IAR8" s="112"/>
      <c r="IAS8" s="112"/>
      <c r="IAT8" s="112"/>
      <c r="IAU8" s="112"/>
      <c r="IAV8" s="112"/>
      <c r="IAW8" s="112"/>
      <c r="IAX8" s="112"/>
      <c r="IAY8" s="112"/>
      <c r="IAZ8" s="112"/>
      <c r="IBA8" s="112"/>
      <c r="IBB8" s="112"/>
      <c r="IBC8" s="112"/>
      <c r="IBD8" s="112"/>
      <c r="IBE8" s="112"/>
      <c r="IBF8" s="112"/>
      <c r="IBG8" s="112"/>
      <c r="IBH8" s="112"/>
      <c r="IBI8" s="112"/>
      <c r="IBJ8" s="112"/>
      <c r="IBK8" s="112"/>
      <c r="IBL8" s="112"/>
      <c r="IBM8" s="112"/>
      <c r="IBN8" s="112"/>
      <c r="IBO8" s="112"/>
      <c r="IBP8" s="112"/>
      <c r="IBQ8" s="112"/>
      <c r="IBR8" s="112"/>
      <c r="IBS8" s="112"/>
      <c r="IBT8" s="112"/>
      <c r="IBU8" s="112"/>
      <c r="IBV8" s="112"/>
      <c r="IBW8" s="112"/>
      <c r="IBX8" s="112"/>
      <c r="IBY8" s="112"/>
      <c r="IBZ8" s="112"/>
      <c r="ICA8" s="112"/>
      <c r="ICB8" s="112"/>
      <c r="ICC8" s="112"/>
      <c r="ICD8" s="112"/>
      <c r="ICE8" s="112"/>
      <c r="ICF8" s="112"/>
      <c r="ICG8" s="112"/>
      <c r="ICH8" s="112"/>
      <c r="ICI8" s="112"/>
      <c r="ICJ8" s="112"/>
      <c r="ICK8" s="112"/>
      <c r="ICL8" s="112"/>
      <c r="ICM8" s="112"/>
      <c r="ICN8" s="112"/>
      <c r="ICO8" s="112"/>
      <c r="ICP8" s="112"/>
      <c r="ICQ8" s="112"/>
      <c r="ICR8" s="112"/>
      <c r="ICS8" s="112"/>
      <c r="ICT8" s="112"/>
      <c r="ICU8" s="112"/>
      <c r="ICV8" s="112"/>
      <c r="ICW8" s="112"/>
      <c r="ICX8" s="112"/>
      <c r="ICY8" s="112"/>
      <c r="ICZ8" s="112"/>
      <c r="IDA8" s="112"/>
      <c r="IDB8" s="112"/>
      <c r="IDC8" s="112"/>
      <c r="IDD8" s="112"/>
      <c r="IDE8" s="112"/>
      <c r="IDF8" s="112"/>
      <c r="IDG8" s="112"/>
      <c r="IDH8" s="112"/>
      <c r="IDI8" s="112"/>
      <c r="IDJ8" s="112"/>
      <c r="IDK8" s="112"/>
      <c r="IDL8" s="112"/>
      <c r="IDM8" s="112"/>
      <c r="IDN8" s="112"/>
      <c r="IDO8" s="112"/>
      <c r="IDP8" s="112"/>
      <c r="IDQ8" s="112"/>
      <c r="IDR8" s="112"/>
      <c r="IDS8" s="112"/>
      <c r="IDT8" s="112"/>
      <c r="IDU8" s="112"/>
      <c r="IDV8" s="112"/>
      <c r="IDW8" s="112"/>
      <c r="IDX8" s="112"/>
      <c r="IDY8" s="112"/>
      <c r="IDZ8" s="112"/>
      <c r="IEA8" s="112"/>
      <c r="IEB8" s="112"/>
      <c r="IEC8" s="112"/>
      <c r="IED8" s="112"/>
      <c r="IEE8" s="112"/>
      <c r="IEF8" s="112"/>
      <c r="IEG8" s="112"/>
      <c r="IEH8" s="112"/>
      <c r="IEI8" s="112"/>
      <c r="IEJ8" s="112"/>
      <c r="IEK8" s="112"/>
      <c r="IEL8" s="112"/>
      <c r="IEM8" s="112"/>
      <c r="IEN8" s="112"/>
      <c r="IEO8" s="112"/>
      <c r="IEP8" s="112"/>
      <c r="IEQ8" s="112"/>
      <c r="IER8" s="112"/>
      <c r="IES8" s="112"/>
      <c r="IET8" s="112"/>
      <c r="IEU8" s="112"/>
      <c r="IEV8" s="112"/>
      <c r="IEW8" s="112"/>
      <c r="IEX8" s="112"/>
      <c r="IEY8" s="112"/>
      <c r="IEZ8" s="112"/>
      <c r="IFA8" s="112"/>
      <c r="IFB8" s="112"/>
      <c r="IFC8" s="112"/>
      <c r="IFD8" s="112"/>
      <c r="IFE8" s="112"/>
      <c r="IFF8" s="112"/>
      <c r="IFG8" s="112"/>
      <c r="IFH8" s="112"/>
      <c r="IFI8" s="112"/>
      <c r="IFJ8" s="112"/>
      <c r="IFK8" s="112"/>
      <c r="IFL8" s="112"/>
      <c r="IFM8" s="112"/>
      <c r="IFN8" s="112"/>
      <c r="IFO8" s="112"/>
      <c r="IFP8" s="112"/>
      <c r="IFQ8" s="112"/>
      <c r="IFR8" s="112"/>
      <c r="IFS8" s="112"/>
      <c r="IFT8" s="112"/>
      <c r="IFU8" s="112"/>
      <c r="IFV8" s="112"/>
      <c r="IFW8" s="112"/>
      <c r="IFX8" s="112"/>
      <c r="IFY8" s="112"/>
      <c r="IFZ8" s="112"/>
      <c r="IGA8" s="112"/>
      <c r="IGB8" s="112"/>
      <c r="IGC8" s="112"/>
      <c r="IGD8" s="112"/>
      <c r="IGE8" s="112"/>
      <c r="IGF8" s="112"/>
      <c r="IGG8" s="112"/>
      <c r="IGH8" s="112"/>
      <c r="IGI8" s="112"/>
      <c r="IGJ8" s="112"/>
      <c r="IGK8" s="112"/>
      <c r="IGL8" s="112"/>
      <c r="IGM8" s="112"/>
      <c r="IGN8" s="112"/>
      <c r="IGO8" s="112"/>
      <c r="IGP8" s="112"/>
      <c r="IGQ8" s="112"/>
      <c r="IGR8" s="112"/>
      <c r="IGS8" s="112"/>
      <c r="IGT8" s="112"/>
      <c r="IGU8" s="112"/>
      <c r="IGV8" s="112"/>
      <c r="IGW8" s="112"/>
      <c r="IGX8" s="112"/>
      <c r="IGY8" s="112"/>
      <c r="IGZ8" s="112"/>
      <c r="IHA8" s="112"/>
      <c r="IHB8" s="112"/>
      <c r="IHC8" s="112"/>
      <c r="IHD8" s="112"/>
      <c r="IHE8" s="112"/>
      <c r="IHF8" s="112"/>
      <c r="IHG8" s="112"/>
      <c r="IHH8" s="112"/>
      <c r="IHI8" s="112"/>
      <c r="IHJ8" s="112"/>
      <c r="IHK8" s="112"/>
      <c r="IHL8" s="112"/>
      <c r="IHM8" s="112"/>
      <c r="IHN8" s="112"/>
      <c r="IHO8" s="112"/>
      <c r="IHP8" s="112"/>
      <c r="IHQ8" s="112"/>
      <c r="IHR8" s="112"/>
      <c r="IHS8" s="112"/>
      <c r="IHT8" s="112"/>
      <c r="IHU8" s="112"/>
      <c r="IHV8" s="112"/>
      <c r="IHW8" s="112"/>
      <c r="IHX8" s="112"/>
      <c r="IHY8" s="112"/>
      <c r="IHZ8" s="112"/>
      <c r="IIA8" s="112"/>
      <c r="IIB8" s="112"/>
      <c r="IIC8" s="112"/>
      <c r="IID8" s="112"/>
      <c r="IIE8" s="112"/>
      <c r="IIF8" s="112"/>
      <c r="IIG8" s="112"/>
      <c r="IIH8" s="112"/>
      <c r="III8" s="112"/>
      <c r="IIJ8" s="112"/>
      <c r="IIK8" s="112"/>
      <c r="IIL8" s="112"/>
      <c r="IIM8" s="112"/>
      <c r="IIN8" s="112"/>
      <c r="IIO8" s="112"/>
      <c r="IIP8" s="112"/>
      <c r="IIQ8" s="112"/>
      <c r="IIR8" s="112"/>
      <c r="IIS8" s="112"/>
      <c r="IIT8" s="112"/>
      <c r="IIU8" s="112"/>
      <c r="IIV8" s="112"/>
      <c r="IIW8" s="112"/>
      <c r="IIX8" s="112"/>
      <c r="IIY8" s="112"/>
      <c r="IIZ8" s="112"/>
      <c r="IJA8" s="112"/>
      <c r="IJB8" s="112"/>
      <c r="IJC8" s="112"/>
      <c r="IJD8" s="112"/>
      <c r="IJE8" s="112"/>
      <c r="IJF8" s="112"/>
      <c r="IJG8" s="112"/>
      <c r="IJH8" s="112"/>
      <c r="IJI8" s="112"/>
      <c r="IJJ8" s="112"/>
      <c r="IJK8" s="112"/>
      <c r="IJL8" s="112"/>
      <c r="IJM8" s="112"/>
      <c r="IJN8" s="112"/>
      <c r="IJO8" s="112"/>
      <c r="IJP8" s="112"/>
      <c r="IJQ8" s="112"/>
      <c r="IJR8" s="112"/>
      <c r="IJS8" s="112"/>
      <c r="IJT8" s="112"/>
      <c r="IJU8" s="112"/>
      <c r="IJV8" s="112"/>
      <c r="IJW8" s="112"/>
      <c r="IJX8" s="112"/>
      <c r="IJY8" s="112"/>
      <c r="IJZ8" s="112"/>
      <c r="IKA8" s="112"/>
      <c r="IKB8" s="112"/>
      <c r="IKC8" s="112"/>
      <c r="IKD8" s="112"/>
      <c r="IKE8" s="112"/>
      <c r="IKF8" s="112"/>
      <c r="IKG8" s="112"/>
      <c r="IKH8" s="112"/>
      <c r="IKI8" s="112"/>
      <c r="IKJ8" s="112"/>
      <c r="IKK8" s="112"/>
      <c r="IKL8" s="112"/>
      <c r="IKM8" s="112"/>
      <c r="IKN8" s="112"/>
      <c r="IKO8" s="112"/>
      <c r="IKP8" s="112"/>
      <c r="IKQ8" s="112"/>
      <c r="IKR8" s="112"/>
      <c r="IKS8" s="112"/>
      <c r="IKT8" s="112"/>
      <c r="IKU8" s="112"/>
      <c r="IKV8" s="112"/>
      <c r="IKW8" s="112"/>
      <c r="IKX8" s="112"/>
      <c r="IKY8" s="112"/>
      <c r="IKZ8" s="112"/>
      <c r="ILA8" s="112"/>
      <c r="ILB8" s="112"/>
      <c r="ILC8" s="112"/>
      <c r="ILD8" s="112"/>
      <c r="ILE8" s="112"/>
      <c r="ILF8" s="112"/>
      <c r="ILG8" s="112"/>
      <c r="ILH8" s="112"/>
      <c r="ILI8" s="112"/>
      <c r="ILJ8" s="112"/>
      <c r="ILK8" s="112"/>
      <c r="ILL8" s="112"/>
      <c r="ILM8" s="112"/>
      <c r="ILN8" s="112"/>
      <c r="ILO8" s="112"/>
      <c r="ILP8" s="112"/>
      <c r="ILQ8" s="112"/>
      <c r="ILR8" s="112"/>
      <c r="ILS8" s="112"/>
      <c r="ILT8" s="112"/>
      <c r="ILU8" s="112"/>
      <c r="ILV8" s="112"/>
      <c r="ILW8" s="112"/>
      <c r="ILX8" s="112"/>
      <c r="ILY8" s="112"/>
      <c r="ILZ8" s="112"/>
      <c r="IMA8" s="112"/>
      <c r="IMB8" s="112"/>
      <c r="IMC8" s="112"/>
      <c r="IMD8" s="112"/>
      <c r="IME8" s="112"/>
      <c r="IMF8" s="112"/>
      <c r="IMG8" s="112"/>
      <c r="IMH8" s="112"/>
      <c r="IMI8" s="112"/>
      <c r="IMJ8" s="112"/>
      <c r="IMK8" s="112"/>
      <c r="IML8" s="112"/>
      <c r="IMM8" s="112"/>
      <c r="IMN8" s="112"/>
      <c r="IMO8" s="112"/>
      <c r="IMP8" s="112"/>
      <c r="IMQ8" s="112"/>
      <c r="IMR8" s="112"/>
      <c r="IMS8" s="112"/>
      <c r="IMT8" s="112"/>
      <c r="IMU8" s="112"/>
      <c r="IMV8" s="112"/>
      <c r="IMW8" s="112"/>
      <c r="IMX8" s="112"/>
      <c r="IMY8" s="112"/>
      <c r="IMZ8" s="112"/>
      <c r="INA8" s="112"/>
      <c r="INB8" s="112"/>
      <c r="INC8" s="112"/>
      <c r="IND8" s="112"/>
      <c r="INE8" s="112"/>
      <c r="INF8" s="112"/>
      <c r="ING8" s="112"/>
      <c r="INH8" s="112"/>
      <c r="INI8" s="112"/>
      <c r="INJ8" s="112"/>
      <c r="INK8" s="112"/>
      <c r="INL8" s="112"/>
      <c r="INM8" s="112"/>
      <c r="INN8" s="112"/>
      <c r="INO8" s="112"/>
      <c r="INP8" s="112"/>
      <c r="INQ8" s="112"/>
      <c r="INR8" s="112"/>
      <c r="INS8" s="112"/>
      <c r="INT8" s="112"/>
      <c r="INU8" s="112"/>
      <c r="INV8" s="112"/>
      <c r="INW8" s="112"/>
      <c r="INX8" s="112"/>
      <c r="INY8" s="112"/>
      <c r="INZ8" s="112"/>
      <c r="IOA8" s="112"/>
      <c r="IOB8" s="112"/>
      <c r="IOC8" s="112"/>
      <c r="IOD8" s="112"/>
      <c r="IOE8" s="112"/>
      <c r="IOF8" s="112"/>
      <c r="IOG8" s="112"/>
      <c r="IOH8" s="112"/>
      <c r="IOI8" s="112"/>
      <c r="IOJ8" s="112"/>
      <c r="IOK8" s="112"/>
      <c r="IOL8" s="112"/>
      <c r="IOM8" s="112"/>
      <c r="ION8" s="112"/>
      <c r="IOO8" s="112"/>
      <c r="IOP8" s="112"/>
      <c r="IOQ8" s="112"/>
      <c r="IOR8" s="112"/>
      <c r="IOS8" s="112"/>
      <c r="IOT8" s="112"/>
      <c r="IOU8" s="112"/>
      <c r="IOV8" s="112"/>
      <c r="IOW8" s="112"/>
      <c r="IOX8" s="112"/>
      <c r="IOY8" s="112"/>
      <c r="IOZ8" s="112"/>
      <c r="IPA8" s="112"/>
      <c r="IPB8" s="112"/>
      <c r="IPC8" s="112"/>
      <c r="IPD8" s="112"/>
      <c r="IPE8" s="112"/>
      <c r="IPF8" s="112"/>
      <c r="IPG8" s="112"/>
      <c r="IPH8" s="112"/>
      <c r="IPI8" s="112"/>
      <c r="IPJ8" s="112"/>
      <c r="IPK8" s="112"/>
      <c r="IPL8" s="112"/>
      <c r="IPM8" s="112"/>
      <c r="IPN8" s="112"/>
      <c r="IPO8" s="112"/>
      <c r="IPP8" s="112"/>
      <c r="IPQ8" s="112"/>
      <c r="IPR8" s="112"/>
      <c r="IPS8" s="112"/>
      <c r="IPT8" s="112"/>
      <c r="IPU8" s="112"/>
      <c r="IPV8" s="112"/>
      <c r="IPW8" s="112"/>
      <c r="IPX8" s="112"/>
      <c r="IPY8" s="112"/>
      <c r="IPZ8" s="112"/>
      <c r="IQA8" s="112"/>
      <c r="IQB8" s="112"/>
      <c r="IQC8" s="112"/>
      <c r="IQD8" s="112"/>
      <c r="IQE8" s="112"/>
      <c r="IQF8" s="112"/>
      <c r="IQG8" s="112"/>
      <c r="IQH8" s="112"/>
      <c r="IQI8" s="112"/>
      <c r="IQJ8" s="112"/>
      <c r="IQK8" s="112"/>
      <c r="IQL8" s="112"/>
      <c r="IQM8" s="112"/>
      <c r="IQN8" s="112"/>
      <c r="IQO8" s="112"/>
      <c r="IQP8" s="112"/>
      <c r="IQQ8" s="112"/>
      <c r="IQR8" s="112"/>
      <c r="IQS8" s="112"/>
      <c r="IQT8" s="112"/>
      <c r="IQU8" s="112"/>
      <c r="IQV8" s="112"/>
      <c r="IQW8" s="112"/>
      <c r="IQX8" s="112"/>
      <c r="IQY8" s="112"/>
      <c r="IQZ8" s="112"/>
      <c r="IRA8" s="112"/>
      <c r="IRB8" s="112"/>
      <c r="IRC8" s="112"/>
      <c r="IRD8" s="112"/>
      <c r="IRE8" s="112"/>
      <c r="IRF8" s="112"/>
      <c r="IRG8" s="112"/>
      <c r="IRH8" s="112"/>
      <c r="IRI8" s="112"/>
      <c r="IRJ8" s="112"/>
      <c r="IRK8" s="112"/>
      <c r="IRL8" s="112"/>
      <c r="IRM8" s="112"/>
      <c r="IRN8" s="112"/>
      <c r="IRO8" s="112"/>
      <c r="IRP8" s="112"/>
      <c r="IRQ8" s="112"/>
      <c r="IRR8" s="112"/>
      <c r="IRS8" s="112"/>
      <c r="IRT8" s="112"/>
      <c r="IRU8" s="112"/>
      <c r="IRV8" s="112"/>
      <c r="IRW8" s="112"/>
      <c r="IRX8" s="112"/>
      <c r="IRY8" s="112"/>
      <c r="IRZ8" s="112"/>
      <c r="ISA8" s="112"/>
      <c r="ISB8" s="112"/>
      <c r="ISC8" s="112"/>
      <c r="ISD8" s="112"/>
      <c r="ISE8" s="112"/>
      <c r="ISF8" s="112"/>
      <c r="ISG8" s="112"/>
      <c r="ISH8" s="112"/>
      <c r="ISI8" s="112"/>
      <c r="ISJ8" s="112"/>
      <c r="ISK8" s="112"/>
      <c r="ISL8" s="112"/>
      <c r="ISM8" s="112"/>
      <c r="ISN8" s="112"/>
      <c r="ISO8" s="112"/>
      <c r="ISP8" s="112"/>
      <c r="ISQ8" s="112"/>
      <c r="ISR8" s="112"/>
      <c r="ISS8" s="112"/>
      <c r="IST8" s="112"/>
      <c r="ISU8" s="112"/>
      <c r="ISV8" s="112"/>
      <c r="ISW8" s="112"/>
      <c r="ISX8" s="112"/>
      <c r="ISY8" s="112"/>
      <c r="ISZ8" s="112"/>
      <c r="ITA8" s="112"/>
      <c r="ITB8" s="112"/>
      <c r="ITC8" s="112"/>
      <c r="ITD8" s="112"/>
      <c r="ITE8" s="112"/>
      <c r="ITF8" s="112"/>
      <c r="ITG8" s="112"/>
      <c r="ITH8" s="112"/>
      <c r="ITI8" s="112"/>
      <c r="ITJ8" s="112"/>
      <c r="ITK8" s="112"/>
      <c r="ITL8" s="112"/>
      <c r="ITM8" s="112"/>
      <c r="ITN8" s="112"/>
      <c r="ITO8" s="112"/>
      <c r="ITP8" s="112"/>
      <c r="ITQ8" s="112"/>
      <c r="ITR8" s="112"/>
      <c r="ITS8" s="112"/>
      <c r="ITT8" s="112"/>
      <c r="ITU8" s="112"/>
      <c r="ITV8" s="112"/>
      <c r="ITW8" s="112"/>
      <c r="ITX8" s="112"/>
      <c r="ITY8" s="112"/>
      <c r="ITZ8" s="112"/>
      <c r="IUA8" s="112"/>
      <c r="IUB8" s="112"/>
      <c r="IUC8" s="112"/>
      <c r="IUD8" s="112"/>
      <c r="IUE8" s="112"/>
      <c r="IUF8" s="112"/>
      <c r="IUG8" s="112"/>
      <c r="IUH8" s="112"/>
      <c r="IUI8" s="112"/>
      <c r="IUJ8" s="112"/>
      <c r="IUK8" s="112"/>
      <c r="IUL8" s="112"/>
      <c r="IUM8" s="112"/>
      <c r="IUN8" s="112"/>
      <c r="IUO8" s="112"/>
      <c r="IUP8" s="112"/>
      <c r="IUQ8" s="112"/>
      <c r="IUR8" s="112"/>
      <c r="IUS8" s="112"/>
      <c r="IUT8" s="112"/>
      <c r="IUU8" s="112"/>
      <c r="IUV8" s="112"/>
      <c r="IUW8" s="112"/>
      <c r="IUX8" s="112"/>
      <c r="IUY8" s="112"/>
      <c r="IUZ8" s="112"/>
      <c r="IVA8" s="112"/>
      <c r="IVB8" s="112"/>
      <c r="IVC8" s="112"/>
      <c r="IVD8" s="112"/>
      <c r="IVE8" s="112"/>
      <c r="IVF8" s="112"/>
      <c r="IVG8" s="112"/>
      <c r="IVH8" s="112"/>
      <c r="IVI8" s="112"/>
      <c r="IVJ8" s="112"/>
      <c r="IVK8" s="112"/>
      <c r="IVL8" s="112"/>
      <c r="IVM8" s="112"/>
      <c r="IVN8" s="112"/>
      <c r="IVO8" s="112"/>
      <c r="IVP8" s="112"/>
      <c r="IVQ8" s="112"/>
      <c r="IVR8" s="112"/>
      <c r="IVS8" s="112"/>
      <c r="IVT8" s="112"/>
      <c r="IVU8" s="112"/>
      <c r="IVV8" s="112"/>
      <c r="IVW8" s="112"/>
      <c r="IVX8" s="112"/>
      <c r="IVY8" s="112"/>
      <c r="IVZ8" s="112"/>
      <c r="IWA8" s="112"/>
      <c r="IWB8" s="112"/>
      <c r="IWC8" s="112"/>
      <c r="IWD8" s="112"/>
      <c r="IWE8" s="112"/>
      <c r="IWF8" s="112"/>
      <c r="IWG8" s="112"/>
      <c r="IWH8" s="112"/>
      <c r="IWI8" s="112"/>
      <c r="IWJ8" s="112"/>
      <c r="IWK8" s="112"/>
      <c r="IWL8" s="112"/>
      <c r="IWM8" s="112"/>
      <c r="IWN8" s="112"/>
      <c r="IWO8" s="112"/>
      <c r="IWP8" s="112"/>
      <c r="IWQ8" s="112"/>
      <c r="IWR8" s="112"/>
      <c r="IWS8" s="112"/>
      <c r="IWT8" s="112"/>
      <c r="IWU8" s="112"/>
      <c r="IWV8" s="112"/>
      <c r="IWW8" s="112"/>
      <c r="IWX8" s="112"/>
      <c r="IWY8" s="112"/>
      <c r="IWZ8" s="112"/>
      <c r="IXA8" s="112"/>
      <c r="IXB8" s="112"/>
      <c r="IXC8" s="112"/>
      <c r="IXD8" s="112"/>
      <c r="IXE8" s="112"/>
      <c r="IXF8" s="112"/>
      <c r="IXG8" s="112"/>
      <c r="IXH8" s="112"/>
      <c r="IXI8" s="112"/>
      <c r="IXJ8" s="112"/>
      <c r="IXK8" s="112"/>
      <c r="IXL8" s="112"/>
      <c r="IXM8" s="112"/>
      <c r="IXN8" s="112"/>
      <c r="IXO8" s="112"/>
      <c r="IXP8" s="112"/>
      <c r="IXQ8" s="112"/>
      <c r="IXR8" s="112"/>
      <c r="IXS8" s="112"/>
      <c r="IXT8" s="112"/>
      <c r="IXU8" s="112"/>
      <c r="IXV8" s="112"/>
      <c r="IXW8" s="112"/>
      <c r="IXX8" s="112"/>
      <c r="IXY8" s="112"/>
      <c r="IXZ8" s="112"/>
      <c r="IYA8" s="112"/>
      <c r="IYB8" s="112"/>
      <c r="IYC8" s="112"/>
      <c r="IYD8" s="112"/>
      <c r="IYE8" s="112"/>
      <c r="IYF8" s="112"/>
      <c r="IYG8" s="112"/>
      <c r="IYH8" s="112"/>
      <c r="IYI8" s="112"/>
      <c r="IYJ8" s="112"/>
      <c r="IYK8" s="112"/>
      <c r="IYL8" s="112"/>
      <c r="IYM8" s="112"/>
      <c r="IYN8" s="112"/>
      <c r="IYO8" s="112"/>
      <c r="IYP8" s="112"/>
      <c r="IYQ8" s="112"/>
      <c r="IYR8" s="112"/>
      <c r="IYS8" s="112"/>
      <c r="IYT8" s="112"/>
      <c r="IYU8" s="112"/>
      <c r="IYV8" s="112"/>
      <c r="IYW8" s="112"/>
      <c r="IYX8" s="112"/>
      <c r="IYY8" s="112"/>
      <c r="IYZ8" s="112"/>
      <c r="IZA8" s="112"/>
      <c r="IZB8" s="112"/>
      <c r="IZC8" s="112"/>
      <c r="IZD8" s="112"/>
      <c r="IZE8" s="112"/>
      <c r="IZF8" s="112"/>
      <c r="IZG8" s="112"/>
      <c r="IZH8" s="112"/>
      <c r="IZI8" s="112"/>
      <c r="IZJ8" s="112"/>
      <c r="IZK8" s="112"/>
      <c r="IZL8" s="112"/>
      <c r="IZM8" s="112"/>
      <c r="IZN8" s="112"/>
      <c r="IZO8" s="112"/>
      <c r="IZP8" s="112"/>
      <c r="IZQ8" s="112"/>
      <c r="IZR8" s="112"/>
      <c r="IZS8" s="112"/>
      <c r="IZT8" s="112"/>
      <c r="IZU8" s="112"/>
      <c r="IZV8" s="112"/>
      <c r="IZW8" s="112"/>
      <c r="IZX8" s="112"/>
      <c r="IZY8" s="112"/>
      <c r="IZZ8" s="112"/>
      <c r="JAA8" s="112"/>
      <c r="JAB8" s="112"/>
      <c r="JAC8" s="112"/>
      <c r="JAD8" s="112"/>
      <c r="JAE8" s="112"/>
      <c r="JAF8" s="112"/>
      <c r="JAG8" s="112"/>
      <c r="JAH8" s="112"/>
      <c r="JAI8" s="112"/>
      <c r="JAJ8" s="112"/>
      <c r="JAK8" s="112"/>
      <c r="JAL8" s="112"/>
      <c r="JAM8" s="112"/>
      <c r="JAN8" s="112"/>
      <c r="JAO8" s="112"/>
      <c r="JAP8" s="112"/>
      <c r="JAQ8" s="112"/>
      <c r="JAR8" s="112"/>
      <c r="JAS8" s="112"/>
      <c r="JAT8" s="112"/>
      <c r="JAU8" s="112"/>
      <c r="JAV8" s="112"/>
      <c r="JAW8" s="112"/>
      <c r="JAX8" s="112"/>
      <c r="JAY8" s="112"/>
      <c r="JAZ8" s="112"/>
      <c r="JBA8" s="112"/>
      <c r="JBB8" s="112"/>
      <c r="JBC8" s="112"/>
      <c r="JBD8" s="112"/>
      <c r="JBE8" s="112"/>
      <c r="JBF8" s="112"/>
      <c r="JBG8" s="112"/>
      <c r="JBH8" s="112"/>
      <c r="JBI8" s="112"/>
      <c r="JBJ8" s="112"/>
      <c r="JBK8" s="112"/>
      <c r="JBL8" s="112"/>
      <c r="JBM8" s="112"/>
      <c r="JBN8" s="112"/>
      <c r="JBO8" s="112"/>
      <c r="JBP8" s="112"/>
      <c r="JBQ8" s="112"/>
      <c r="JBR8" s="112"/>
      <c r="JBS8" s="112"/>
      <c r="JBT8" s="112"/>
      <c r="JBU8" s="112"/>
      <c r="JBV8" s="112"/>
      <c r="JBW8" s="112"/>
      <c r="JBX8" s="112"/>
      <c r="JBY8" s="112"/>
      <c r="JBZ8" s="112"/>
      <c r="JCA8" s="112"/>
      <c r="JCB8" s="112"/>
      <c r="JCC8" s="112"/>
      <c r="JCD8" s="112"/>
      <c r="JCE8" s="112"/>
      <c r="JCF8" s="112"/>
      <c r="JCG8" s="112"/>
      <c r="JCH8" s="112"/>
      <c r="JCI8" s="112"/>
      <c r="JCJ8" s="112"/>
      <c r="JCK8" s="112"/>
      <c r="JCL8" s="112"/>
      <c r="JCM8" s="112"/>
      <c r="JCN8" s="112"/>
      <c r="JCO8" s="112"/>
      <c r="JCP8" s="112"/>
      <c r="JCQ8" s="112"/>
      <c r="JCR8" s="112"/>
      <c r="JCS8" s="112"/>
      <c r="JCT8" s="112"/>
      <c r="JCU8" s="112"/>
      <c r="JCV8" s="112"/>
      <c r="JCW8" s="112"/>
      <c r="JCX8" s="112"/>
      <c r="JCY8" s="112"/>
      <c r="JCZ8" s="112"/>
      <c r="JDA8" s="112"/>
      <c r="JDB8" s="112"/>
      <c r="JDC8" s="112"/>
      <c r="JDD8" s="112"/>
      <c r="JDE8" s="112"/>
      <c r="JDF8" s="112"/>
      <c r="JDG8" s="112"/>
      <c r="JDH8" s="112"/>
      <c r="JDI8" s="112"/>
      <c r="JDJ8" s="112"/>
      <c r="JDK8" s="112"/>
      <c r="JDL8" s="112"/>
      <c r="JDM8" s="112"/>
      <c r="JDN8" s="112"/>
      <c r="JDO8" s="112"/>
      <c r="JDP8" s="112"/>
      <c r="JDQ8" s="112"/>
      <c r="JDR8" s="112"/>
      <c r="JDS8" s="112"/>
      <c r="JDT8" s="112"/>
      <c r="JDU8" s="112"/>
      <c r="JDV8" s="112"/>
      <c r="JDW8" s="112"/>
      <c r="JDX8" s="112"/>
      <c r="JDY8" s="112"/>
      <c r="JDZ8" s="112"/>
      <c r="JEA8" s="112"/>
      <c r="JEB8" s="112"/>
      <c r="JEC8" s="112"/>
      <c r="JED8" s="112"/>
      <c r="JEE8" s="112"/>
      <c r="JEF8" s="112"/>
      <c r="JEG8" s="112"/>
      <c r="JEH8" s="112"/>
      <c r="JEI8" s="112"/>
      <c r="JEJ8" s="112"/>
      <c r="JEK8" s="112"/>
      <c r="JEL8" s="112"/>
      <c r="JEM8" s="112"/>
      <c r="JEN8" s="112"/>
      <c r="JEO8" s="112"/>
      <c r="JEP8" s="112"/>
      <c r="JEQ8" s="112"/>
      <c r="JER8" s="112"/>
      <c r="JES8" s="112"/>
      <c r="JET8" s="112"/>
      <c r="JEU8" s="112"/>
      <c r="JEV8" s="112"/>
      <c r="JEW8" s="112"/>
      <c r="JEX8" s="112"/>
      <c r="JEY8" s="112"/>
      <c r="JEZ8" s="112"/>
      <c r="JFA8" s="112"/>
      <c r="JFB8" s="112"/>
      <c r="JFC8" s="112"/>
      <c r="JFD8" s="112"/>
      <c r="JFE8" s="112"/>
      <c r="JFF8" s="112"/>
      <c r="JFG8" s="112"/>
      <c r="JFH8" s="112"/>
      <c r="JFI8" s="112"/>
      <c r="JFJ8" s="112"/>
      <c r="JFK8" s="112"/>
      <c r="JFL8" s="112"/>
      <c r="JFM8" s="112"/>
      <c r="JFN8" s="112"/>
      <c r="JFO8" s="112"/>
      <c r="JFP8" s="112"/>
      <c r="JFQ8" s="112"/>
      <c r="JFR8" s="112"/>
      <c r="JFS8" s="112"/>
      <c r="JFT8" s="112"/>
      <c r="JFU8" s="112"/>
      <c r="JFV8" s="112"/>
      <c r="JFW8" s="112"/>
      <c r="JFX8" s="112"/>
      <c r="JFY8" s="112"/>
      <c r="JFZ8" s="112"/>
      <c r="JGA8" s="112"/>
      <c r="JGB8" s="112"/>
      <c r="JGC8" s="112"/>
      <c r="JGD8" s="112"/>
      <c r="JGE8" s="112"/>
      <c r="JGF8" s="112"/>
      <c r="JGG8" s="112"/>
      <c r="JGH8" s="112"/>
      <c r="JGI8" s="112"/>
      <c r="JGJ8" s="112"/>
      <c r="JGK8" s="112"/>
      <c r="JGL8" s="112"/>
      <c r="JGM8" s="112"/>
      <c r="JGN8" s="112"/>
      <c r="JGO8" s="112"/>
      <c r="JGP8" s="112"/>
      <c r="JGQ8" s="112"/>
      <c r="JGR8" s="112"/>
      <c r="JGS8" s="112"/>
      <c r="JGT8" s="112"/>
      <c r="JGU8" s="112"/>
      <c r="JGV8" s="112"/>
      <c r="JGW8" s="112"/>
      <c r="JGX8" s="112"/>
      <c r="JGY8" s="112"/>
      <c r="JGZ8" s="112"/>
      <c r="JHA8" s="112"/>
      <c r="JHB8" s="112"/>
      <c r="JHC8" s="112"/>
      <c r="JHD8" s="112"/>
      <c r="JHE8" s="112"/>
      <c r="JHF8" s="112"/>
      <c r="JHG8" s="112"/>
      <c r="JHH8" s="112"/>
      <c r="JHI8" s="112"/>
      <c r="JHJ8" s="112"/>
      <c r="JHK8" s="112"/>
      <c r="JHL8" s="112"/>
      <c r="JHM8" s="112"/>
      <c r="JHN8" s="112"/>
      <c r="JHO8" s="112"/>
      <c r="JHP8" s="112"/>
      <c r="JHQ8" s="112"/>
      <c r="JHR8" s="112"/>
      <c r="JHS8" s="112"/>
      <c r="JHT8" s="112"/>
      <c r="JHU8" s="112"/>
      <c r="JHV8" s="112"/>
      <c r="JHW8" s="112"/>
      <c r="JHX8" s="112"/>
      <c r="JHY8" s="112"/>
      <c r="JHZ8" s="112"/>
      <c r="JIA8" s="112"/>
      <c r="JIB8" s="112"/>
      <c r="JIC8" s="112"/>
      <c r="JID8" s="112"/>
      <c r="JIE8" s="112"/>
      <c r="JIF8" s="112"/>
      <c r="JIG8" s="112"/>
      <c r="JIH8" s="112"/>
      <c r="JII8" s="112"/>
      <c r="JIJ8" s="112"/>
      <c r="JIK8" s="112"/>
      <c r="JIL8" s="112"/>
      <c r="JIM8" s="112"/>
      <c r="JIN8" s="112"/>
      <c r="JIO8" s="112"/>
      <c r="JIP8" s="112"/>
      <c r="JIQ8" s="112"/>
      <c r="JIR8" s="112"/>
      <c r="JIS8" s="112"/>
      <c r="JIT8" s="112"/>
      <c r="JIU8" s="112"/>
      <c r="JIV8" s="112"/>
      <c r="JIW8" s="112"/>
      <c r="JIX8" s="112"/>
      <c r="JIY8" s="112"/>
      <c r="JIZ8" s="112"/>
      <c r="JJA8" s="112"/>
      <c r="JJB8" s="112"/>
      <c r="JJC8" s="112"/>
      <c r="JJD8" s="112"/>
      <c r="JJE8" s="112"/>
      <c r="JJF8" s="112"/>
      <c r="JJG8" s="112"/>
      <c r="JJH8" s="112"/>
      <c r="JJI8" s="112"/>
      <c r="JJJ8" s="112"/>
      <c r="JJK8" s="112"/>
      <c r="JJL8" s="112"/>
      <c r="JJM8" s="112"/>
      <c r="JJN8" s="112"/>
      <c r="JJO8" s="112"/>
      <c r="JJP8" s="112"/>
      <c r="JJQ8" s="112"/>
      <c r="JJR8" s="112"/>
      <c r="JJS8" s="112"/>
      <c r="JJT8" s="112"/>
      <c r="JJU8" s="112"/>
      <c r="JJV8" s="112"/>
      <c r="JJW8" s="112"/>
      <c r="JJX8" s="112"/>
      <c r="JJY8" s="112"/>
      <c r="JJZ8" s="112"/>
      <c r="JKA8" s="112"/>
      <c r="JKB8" s="112"/>
      <c r="JKC8" s="112"/>
      <c r="JKD8" s="112"/>
      <c r="JKE8" s="112"/>
      <c r="JKF8" s="112"/>
      <c r="JKG8" s="112"/>
      <c r="JKH8" s="112"/>
      <c r="JKI8" s="112"/>
      <c r="JKJ8" s="112"/>
      <c r="JKK8" s="112"/>
      <c r="JKL8" s="112"/>
      <c r="JKM8" s="112"/>
      <c r="JKN8" s="112"/>
      <c r="JKO8" s="112"/>
      <c r="JKP8" s="112"/>
      <c r="JKQ8" s="112"/>
      <c r="JKR8" s="112"/>
      <c r="JKS8" s="112"/>
      <c r="JKT8" s="112"/>
      <c r="JKU8" s="112"/>
      <c r="JKV8" s="112"/>
      <c r="JKW8" s="112"/>
      <c r="JKX8" s="112"/>
      <c r="JKY8" s="112"/>
      <c r="JKZ8" s="112"/>
      <c r="JLA8" s="112"/>
      <c r="JLB8" s="112"/>
      <c r="JLC8" s="112"/>
      <c r="JLD8" s="112"/>
      <c r="JLE8" s="112"/>
      <c r="JLF8" s="112"/>
      <c r="JLG8" s="112"/>
      <c r="JLH8" s="112"/>
      <c r="JLI8" s="112"/>
      <c r="JLJ8" s="112"/>
      <c r="JLK8" s="112"/>
      <c r="JLL8" s="112"/>
      <c r="JLM8" s="112"/>
      <c r="JLN8" s="112"/>
      <c r="JLO8" s="112"/>
      <c r="JLP8" s="112"/>
      <c r="JLQ8" s="112"/>
      <c r="JLR8" s="112"/>
      <c r="JLS8" s="112"/>
      <c r="JLT8" s="112"/>
      <c r="JLU8" s="112"/>
      <c r="JLV8" s="112"/>
      <c r="JLW8" s="112"/>
      <c r="JLX8" s="112"/>
      <c r="JLY8" s="112"/>
      <c r="JLZ8" s="112"/>
      <c r="JMA8" s="112"/>
      <c r="JMB8" s="112"/>
      <c r="JMC8" s="112"/>
      <c r="JMD8" s="112"/>
      <c r="JME8" s="112"/>
      <c r="JMF8" s="112"/>
      <c r="JMG8" s="112"/>
      <c r="JMH8" s="112"/>
      <c r="JMI8" s="112"/>
      <c r="JMJ8" s="112"/>
      <c r="JMK8" s="112"/>
      <c r="JML8" s="112"/>
      <c r="JMM8" s="112"/>
      <c r="JMN8" s="112"/>
      <c r="JMO8" s="112"/>
      <c r="JMP8" s="112"/>
      <c r="JMQ8" s="112"/>
      <c r="JMR8" s="112"/>
      <c r="JMS8" s="112"/>
      <c r="JMT8" s="112"/>
      <c r="JMU8" s="112"/>
      <c r="JMV8" s="112"/>
      <c r="JMW8" s="112"/>
      <c r="JMX8" s="112"/>
      <c r="JMY8" s="112"/>
      <c r="JMZ8" s="112"/>
      <c r="JNA8" s="112"/>
      <c r="JNB8" s="112"/>
      <c r="JNC8" s="112"/>
      <c r="JND8" s="112"/>
      <c r="JNE8" s="112"/>
      <c r="JNF8" s="112"/>
      <c r="JNG8" s="112"/>
      <c r="JNH8" s="112"/>
      <c r="JNI8" s="112"/>
      <c r="JNJ8" s="112"/>
      <c r="JNK8" s="112"/>
      <c r="JNL8" s="112"/>
      <c r="JNM8" s="112"/>
      <c r="JNN8" s="112"/>
      <c r="JNO8" s="112"/>
      <c r="JNP8" s="112"/>
      <c r="JNQ8" s="112"/>
      <c r="JNR8" s="112"/>
      <c r="JNS8" s="112"/>
      <c r="JNT8" s="112"/>
      <c r="JNU8" s="112"/>
      <c r="JNV8" s="112"/>
      <c r="JNW8" s="112"/>
      <c r="JNX8" s="112"/>
      <c r="JNY8" s="112"/>
      <c r="JNZ8" s="112"/>
      <c r="JOA8" s="112"/>
      <c r="JOB8" s="112"/>
      <c r="JOC8" s="112"/>
      <c r="JOD8" s="112"/>
      <c r="JOE8" s="112"/>
      <c r="JOF8" s="112"/>
      <c r="JOG8" s="112"/>
      <c r="JOH8" s="112"/>
      <c r="JOI8" s="112"/>
      <c r="JOJ8" s="112"/>
      <c r="JOK8" s="112"/>
      <c r="JOL8" s="112"/>
      <c r="JOM8" s="112"/>
      <c r="JON8" s="112"/>
      <c r="JOO8" s="112"/>
      <c r="JOP8" s="112"/>
      <c r="JOQ8" s="112"/>
      <c r="JOR8" s="112"/>
      <c r="JOS8" s="112"/>
      <c r="JOT8" s="112"/>
      <c r="JOU8" s="112"/>
      <c r="JOV8" s="112"/>
      <c r="JOW8" s="112"/>
      <c r="JOX8" s="112"/>
      <c r="JOY8" s="112"/>
      <c r="JOZ8" s="112"/>
      <c r="JPA8" s="112"/>
      <c r="JPB8" s="112"/>
      <c r="JPC8" s="112"/>
      <c r="JPD8" s="112"/>
      <c r="JPE8" s="112"/>
      <c r="JPF8" s="112"/>
      <c r="JPG8" s="112"/>
      <c r="JPH8" s="112"/>
      <c r="JPI8" s="112"/>
      <c r="JPJ8" s="112"/>
      <c r="JPK8" s="112"/>
      <c r="JPL8" s="112"/>
      <c r="JPM8" s="112"/>
      <c r="JPN8" s="112"/>
      <c r="JPO8" s="112"/>
      <c r="JPP8" s="112"/>
      <c r="JPQ8" s="112"/>
      <c r="JPR8" s="112"/>
      <c r="JPS8" s="112"/>
      <c r="JPT8" s="112"/>
      <c r="JPU8" s="112"/>
      <c r="JPV8" s="112"/>
      <c r="JPW8" s="112"/>
      <c r="JPX8" s="112"/>
      <c r="JPY8" s="112"/>
      <c r="JPZ8" s="112"/>
      <c r="JQA8" s="112"/>
      <c r="JQB8" s="112"/>
      <c r="JQC8" s="112"/>
      <c r="JQD8" s="112"/>
      <c r="JQE8" s="112"/>
      <c r="JQF8" s="112"/>
      <c r="JQG8" s="112"/>
      <c r="JQH8" s="112"/>
      <c r="JQI8" s="112"/>
      <c r="JQJ8" s="112"/>
      <c r="JQK8" s="112"/>
      <c r="JQL8" s="112"/>
      <c r="JQM8" s="112"/>
      <c r="JQN8" s="112"/>
      <c r="JQO8" s="112"/>
      <c r="JQP8" s="112"/>
      <c r="JQQ8" s="112"/>
      <c r="JQR8" s="112"/>
      <c r="JQS8" s="112"/>
      <c r="JQT8" s="112"/>
      <c r="JQU8" s="112"/>
      <c r="JQV8" s="112"/>
      <c r="JQW8" s="112"/>
      <c r="JQX8" s="112"/>
      <c r="JQY8" s="112"/>
      <c r="JQZ8" s="112"/>
      <c r="JRA8" s="112"/>
      <c r="JRB8" s="112"/>
      <c r="JRC8" s="112"/>
      <c r="JRD8" s="112"/>
      <c r="JRE8" s="112"/>
      <c r="JRF8" s="112"/>
      <c r="JRG8" s="112"/>
      <c r="JRH8" s="112"/>
      <c r="JRI8" s="112"/>
      <c r="JRJ8" s="112"/>
      <c r="JRK8" s="112"/>
      <c r="JRL8" s="112"/>
      <c r="JRM8" s="112"/>
      <c r="JRN8" s="112"/>
      <c r="JRO8" s="112"/>
      <c r="JRP8" s="112"/>
      <c r="JRQ8" s="112"/>
      <c r="JRR8" s="112"/>
      <c r="JRS8" s="112"/>
      <c r="JRT8" s="112"/>
      <c r="JRU8" s="112"/>
      <c r="JRV8" s="112"/>
      <c r="JRW8" s="112"/>
      <c r="JRX8" s="112"/>
      <c r="JRY8" s="112"/>
      <c r="JRZ8" s="112"/>
      <c r="JSA8" s="112"/>
      <c r="JSB8" s="112"/>
      <c r="JSC8" s="112"/>
      <c r="JSD8" s="112"/>
      <c r="JSE8" s="112"/>
      <c r="JSF8" s="112"/>
      <c r="JSG8" s="112"/>
      <c r="JSH8" s="112"/>
      <c r="JSI8" s="112"/>
      <c r="JSJ8" s="112"/>
      <c r="JSK8" s="112"/>
      <c r="JSL8" s="112"/>
      <c r="JSM8" s="112"/>
      <c r="JSN8" s="112"/>
      <c r="JSO8" s="112"/>
      <c r="JSP8" s="112"/>
      <c r="JSQ8" s="112"/>
      <c r="JSR8" s="112"/>
      <c r="JSS8" s="112"/>
      <c r="JST8" s="112"/>
      <c r="JSU8" s="112"/>
      <c r="JSV8" s="112"/>
      <c r="JSW8" s="112"/>
      <c r="JSX8" s="112"/>
      <c r="JSY8" s="112"/>
      <c r="JSZ8" s="112"/>
      <c r="JTA8" s="112"/>
      <c r="JTB8" s="112"/>
      <c r="JTC8" s="112"/>
      <c r="JTD8" s="112"/>
      <c r="JTE8" s="112"/>
      <c r="JTF8" s="112"/>
      <c r="JTG8" s="112"/>
      <c r="JTH8" s="112"/>
      <c r="JTI8" s="112"/>
      <c r="JTJ8" s="112"/>
      <c r="JTK8" s="112"/>
      <c r="JTL8" s="112"/>
      <c r="JTM8" s="112"/>
      <c r="JTN8" s="112"/>
      <c r="JTO8" s="112"/>
      <c r="JTP8" s="112"/>
      <c r="JTQ8" s="112"/>
      <c r="JTR8" s="112"/>
      <c r="JTS8" s="112"/>
      <c r="JTT8" s="112"/>
      <c r="JTU8" s="112"/>
      <c r="JTV8" s="112"/>
      <c r="JTW8" s="112"/>
      <c r="JTX8" s="112"/>
      <c r="JTY8" s="112"/>
      <c r="JTZ8" s="112"/>
      <c r="JUA8" s="112"/>
      <c r="JUB8" s="112"/>
      <c r="JUC8" s="112"/>
      <c r="JUD8" s="112"/>
      <c r="JUE8" s="112"/>
      <c r="JUF8" s="112"/>
      <c r="JUG8" s="112"/>
      <c r="JUH8" s="112"/>
      <c r="JUI8" s="112"/>
      <c r="JUJ8" s="112"/>
      <c r="JUK8" s="112"/>
      <c r="JUL8" s="112"/>
      <c r="JUM8" s="112"/>
      <c r="JUN8" s="112"/>
      <c r="JUO8" s="112"/>
      <c r="JUP8" s="112"/>
      <c r="JUQ8" s="112"/>
      <c r="JUR8" s="112"/>
      <c r="JUS8" s="112"/>
      <c r="JUT8" s="112"/>
      <c r="JUU8" s="112"/>
      <c r="JUV8" s="112"/>
      <c r="JUW8" s="112"/>
      <c r="JUX8" s="112"/>
      <c r="JUY8" s="112"/>
      <c r="JUZ8" s="112"/>
      <c r="JVA8" s="112"/>
      <c r="JVB8" s="112"/>
      <c r="JVC8" s="112"/>
      <c r="JVD8" s="112"/>
      <c r="JVE8" s="112"/>
      <c r="JVF8" s="112"/>
      <c r="JVG8" s="112"/>
      <c r="JVH8" s="112"/>
      <c r="JVI8" s="112"/>
      <c r="JVJ8" s="112"/>
      <c r="JVK8" s="112"/>
      <c r="JVL8" s="112"/>
      <c r="JVM8" s="112"/>
      <c r="JVN8" s="112"/>
      <c r="JVO8" s="112"/>
      <c r="JVP8" s="112"/>
      <c r="JVQ8" s="112"/>
      <c r="JVR8" s="112"/>
      <c r="JVS8" s="112"/>
      <c r="JVT8" s="112"/>
      <c r="JVU8" s="112"/>
      <c r="JVV8" s="112"/>
      <c r="JVW8" s="112"/>
      <c r="JVX8" s="112"/>
      <c r="JVY8" s="112"/>
      <c r="JVZ8" s="112"/>
      <c r="JWA8" s="112"/>
      <c r="JWB8" s="112"/>
      <c r="JWC8" s="112"/>
      <c r="JWD8" s="112"/>
      <c r="JWE8" s="112"/>
      <c r="JWF8" s="112"/>
      <c r="JWG8" s="112"/>
      <c r="JWH8" s="112"/>
      <c r="JWI8" s="112"/>
      <c r="JWJ8" s="112"/>
      <c r="JWK8" s="112"/>
      <c r="JWL8" s="112"/>
      <c r="JWM8" s="112"/>
      <c r="JWN8" s="112"/>
      <c r="JWO8" s="112"/>
      <c r="JWP8" s="112"/>
      <c r="JWQ8" s="112"/>
      <c r="JWR8" s="112"/>
      <c r="JWS8" s="112"/>
      <c r="JWT8" s="112"/>
      <c r="JWU8" s="112"/>
      <c r="JWV8" s="112"/>
      <c r="JWW8" s="112"/>
      <c r="JWX8" s="112"/>
      <c r="JWY8" s="112"/>
      <c r="JWZ8" s="112"/>
      <c r="JXA8" s="112"/>
      <c r="JXB8" s="112"/>
      <c r="JXC8" s="112"/>
      <c r="JXD8" s="112"/>
      <c r="JXE8" s="112"/>
      <c r="JXF8" s="112"/>
      <c r="JXG8" s="112"/>
      <c r="JXH8" s="112"/>
      <c r="JXI8" s="112"/>
      <c r="JXJ8" s="112"/>
      <c r="JXK8" s="112"/>
      <c r="JXL8" s="112"/>
      <c r="JXM8" s="112"/>
      <c r="JXN8" s="112"/>
      <c r="JXO8" s="112"/>
      <c r="JXP8" s="112"/>
      <c r="JXQ8" s="112"/>
      <c r="JXR8" s="112"/>
      <c r="JXS8" s="112"/>
      <c r="JXT8" s="112"/>
      <c r="JXU8" s="112"/>
      <c r="JXV8" s="112"/>
      <c r="JXW8" s="112"/>
      <c r="JXX8" s="112"/>
      <c r="JXY8" s="112"/>
      <c r="JXZ8" s="112"/>
      <c r="JYA8" s="112"/>
      <c r="JYB8" s="112"/>
      <c r="JYC8" s="112"/>
      <c r="JYD8" s="112"/>
      <c r="JYE8" s="112"/>
      <c r="JYF8" s="112"/>
      <c r="JYG8" s="112"/>
      <c r="JYH8" s="112"/>
      <c r="JYI8" s="112"/>
      <c r="JYJ8" s="112"/>
      <c r="JYK8" s="112"/>
      <c r="JYL8" s="112"/>
      <c r="JYM8" s="112"/>
      <c r="JYN8" s="112"/>
      <c r="JYO8" s="112"/>
      <c r="JYP8" s="112"/>
      <c r="JYQ8" s="112"/>
      <c r="JYR8" s="112"/>
      <c r="JYS8" s="112"/>
      <c r="JYT8" s="112"/>
      <c r="JYU8" s="112"/>
      <c r="JYV8" s="112"/>
      <c r="JYW8" s="112"/>
      <c r="JYX8" s="112"/>
      <c r="JYY8" s="112"/>
      <c r="JYZ8" s="112"/>
      <c r="JZA8" s="112"/>
      <c r="JZB8" s="112"/>
      <c r="JZC8" s="112"/>
      <c r="JZD8" s="112"/>
      <c r="JZE8" s="112"/>
      <c r="JZF8" s="112"/>
      <c r="JZG8" s="112"/>
      <c r="JZH8" s="112"/>
      <c r="JZI8" s="112"/>
      <c r="JZJ8" s="112"/>
      <c r="JZK8" s="112"/>
      <c r="JZL8" s="112"/>
      <c r="JZM8" s="112"/>
      <c r="JZN8" s="112"/>
      <c r="JZO8" s="112"/>
      <c r="JZP8" s="112"/>
      <c r="JZQ8" s="112"/>
      <c r="JZR8" s="112"/>
      <c r="JZS8" s="112"/>
      <c r="JZT8" s="112"/>
      <c r="JZU8" s="112"/>
      <c r="JZV8" s="112"/>
      <c r="JZW8" s="112"/>
      <c r="JZX8" s="112"/>
      <c r="JZY8" s="112"/>
      <c r="JZZ8" s="112"/>
      <c r="KAA8" s="112"/>
      <c r="KAB8" s="112"/>
      <c r="KAC8" s="112"/>
      <c r="KAD8" s="112"/>
      <c r="KAE8" s="112"/>
      <c r="KAF8" s="112"/>
      <c r="KAG8" s="112"/>
      <c r="KAH8" s="112"/>
      <c r="KAI8" s="112"/>
      <c r="KAJ8" s="112"/>
      <c r="KAK8" s="112"/>
      <c r="KAL8" s="112"/>
      <c r="KAM8" s="112"/>
      <c r="KAN8" s="112"/>
      <c r="KAO8" s="112"/>
      <c r="KAP8" s="112"/>
      <c r="KAQ8" s="112"/>
      <c r="KAR8" s="112"/>
      <c r="KAS8" s="112"/>
      <c r="KAT8" s="112"/>
      <c r="KAU8" s="112"/>
      <c r="KAV8" s="112"/>
      <c r="KAW8" s="112"/>
      <c r="KAX8" s="112"/>
      <c r="KAY8" s="112"/>
      <c r="KAZ8" s="112"/>
      <c r="KBA8" s="112"/>
      <c r="KBB8" s="112"/>
      <c r="KBC8" s="112"/>
      <c r="KBD8" s="112"/>
      <c r="KBE8" s="112"/>
      <c r="KBF8" s="112"/>
      <c r="KBG8" s="112"/>
      <c r="KBH8" s="112"/>
      <c r="KBI8" s="112"/>
      <c r="KBJ8" s="112"/>
      <c r="KBK8" s="112"/>
      <c r="KBL8" s="112"/>
      <c r="KBM8" s="112"/>
      <c r="KBN8" s="112"/>
      <c r="KBO8" s="112"/>
      <c r="KBP8" s="112"/>
      <c r="KBQ8" s="112"/>
      <c r="KBR8" s="112"/>
      <c r="KBS8" s="112"/>
      <c r="KBT8" s="112"/>
      <c r="KBU8" s="112"/>
      <c r="KBV8" s="112"/>
      <c r="KBW8" s="112"/>
      <c r="KBX8" s="112"/>
      <c r="KBY8" s="112"/>
      <c r="KBZ8" s="112"/>
      <c r="KCA8" s="112"/>
      <c r="KCB8" s="112"/>
      <c r="KCC8" s="112"/>
      <c r="KCD8" s="112"/>
      <c r="KCE8" s="112"/>
      <c r="KCF8" s="112"/>
      <c r="KCG8" s="112"/>
      <c r="KCH8" s="112"/>
      <c r="KCI8" s="112"/>
      <c r="KCJ8" s="112"/>
      <c r="KCK8" s="112"/>
      <c r="KCL8" s="112"/>
      <c r="KCM8" s="112"/>
      <c r="KCN8" s="112"/>
      <c r="KCO8" s="112"/>
      <c r="KCP8" s="112"/>
      <c r="KCQ8" s="112"/>
      <c r="KCR8" s="112"/>
      <c r="KCS8" s="112"/>
      <c r="KCT8" s="112"/>
      <c r="KCU8" s="112"/>
      <c r="KCV8" s="112"/>
      <c r="KCW8" s="112"/>
      <c r="KCX8" s="112"/>
      <c r="KCY8" s="112"/>
      <c r="KCZ8" s="112"/>
      <c r="KDA8" s="112"/>
      <c r="KDB8" s="112"/>
      <c r="KDC8" s="112"/>
      <c r="KDD8" s="112"/>
      <c r="KDE8" s="112"/>
      <c r="KDF8" s="112"/>
      <c r="KDG8" s="112"/>
      <c r="KDH8" s="112"/>
      <c r="KDI8" s="112"/>
      <c r="KDJ8" s="112"/>
      <c r="KDK8" s="112"/>
      <c r="KDL8" s="112"/>
      <c r="KDM8" s="112"/>
      <c r="KDN8" s="112"/>
      <c r="KDO8" s="112"/>
      <c r="KDP8" s="112"/>
      <c r="KDQ8" s="112"/>
      <c r="KDR8" s="112"/>
      <c r="KDS8" s="112"/>
      <c r="KDT8" s="112"/>
      <c r="KDU8" s="112"/>
      <c r="KDV8" s="112"/>
      <c r="KDW8" s="112"/>
      <c r="KDX8" s="112"/>
      <c r="KDY8" s="112"/>
      <c r="KDZ8" s="112"/>
      <c r="KEA8" s="112"/>
      <c r="KEB8" s="112"/>
      <c r="KEC8" s="112"/>
      <c r="KED8" s="112"/>
      <c r="KEE8" s="112"/>
      <c r="KEF8" s="112"/>
      <c r="KEG8" s="112"/>
      <c r="KEH8" s="112"/>
      <c r="KEI8" s="112"/>
      <c r="KEJ8" s="112"/>
      <c r="KEK8" s="112"/>
      <c r="KEL8" s="112"/>
      <c r="KEM8" s="112"/>
      <c r="KEN8" s="112"/>
      <c r="KEO8" s="112"/>
      <c r="KEP8" s="112"/>
      <c r="KEQ8" s="112"/>
      <c r="KER8" s="112"/>
      <c r="KES8" s="112"/>
      <c r="KET8" s="112"/>
      <c r="KEU8" s="112"/>
      <c r="KEV8" s="112"/>
      <c r="KEW8" s="112"/>
      <c r="KEX8" s="112"/>
      <c r="KEY8" s="112"/>
      <c r="KEZ8" s="112"/>
      <c r="KFA8" s="112"/>
      <c r="KFB8" s="112"/>
      <c r="KFC8" s="112"/>
      <c r="KFD8" s="112"/>
      <c r="KFE8" s="112"/>
      <c r="KFF8" s="112"/>
      <c r="KFG8" s="112"/>
      <c r="KFH8" s="112"/>
      <c r="KFI8" s="112"/>
      <c r="KFJ8" s="112"/>
      <c r="KFK8" s="112"/>
      <c r="KFL8" s="112"/>
      <c r="KFM8" s="112"/>
      <c r="KFN8" s="112"/>
      <c r="KFO8" s="112"/>
      <c r="KFP8" s="112"/>
      <c r="KFQ8" s="112"/>
      <c r="KFR8" s="112"/>
      <c r="KFS8" s="112"/>
      <c r="KFT8" s="112"/>
      <c r="KFU8" s="112"/>
      <c r="KFV8" s="112"/>
      <c r="KFW8" s="112"/>
      <c r="KFX8" s="112"/>
      <c r="KFY8" s="112"/>
      <c r="KFZ8" s="112"/>
      <c r="KGA8" s="112"/>
      <c r="KGB8" s="112"/>
      <c r="KGC8" s="112"/>
      <c r="KGD8" s="112"/>
      <c r="KGE8" s="112"/>
      <c r="KGF8" s="112"/>
      <c r="KGG8" s="112"/>
      <c r="KGH8" s="112"/>
      <c r="KGI8" s="112"/>
      <c r="KGJ8" s="112"/>
      <c r="KGK8" s="112"/>
      <c r="KGL8" s="112"/>
      <c r="KGM8" s="112"/>
      <c r="KGN8" s="112"/>
      <c r="KGO8" s="112"/>
      <c r="KGP8" s="112"/>
      <c r="KGQ8" s="112"/>
      <c r="KGR8" s="112"/>
      <c r="KGS8" s="112"/>
      <c r="KGT8" s="112"/>
      <c r="KGU8" s="112"/>
      <c r="KGV8" s="112"/>
      <c r="KGW8" s="112"/>
      <c r="KGX8" s="112"/>
      <c r="KGY8" s="112"/>
      <c r="KGZ8" s="112"/>
      <c r="KHA8" s="112"/>
      <c r="KHB8" s="112"/>
      <c r="KHC8" s="112"/>
      <c r="KHD8" s="112"/>
      <c r="KHE8" s="112"/>
      <c r="KHF8" s="112"/>
      <c r="KHG8" s="112"/>
      <c r="KHH8" s="112"/>
      <c r="KHI8" s="112"/>
      <c r="KHJ8" s="112"/>
      <c r="KHK8" s="112"/>
      <c r="KHL8" s="112"/>
      <c r="KHM8" s="112"/>
      <c r="KHN8" s="112"/>
      <c r="KHO8" s="112"/>
      <c r="KHP8" s="112"/>
      <c r="KHQ8" s="112"/>
      <c r="KHR8" s="112"/>
      <c r="KHS8" s="112"/>
      <c r="KHT8" s="112"/>
      <c r="KHU8" s="112"/>
      <c r="KHV8" s="112"/>
      <c r="KHW8" s="112"/>
      <c r="KHX8" s="112"/>
      <c r="KHY8" s="112"/>
      <c r="KHZ8" s="112"/>
      <c r="KIA8" s="112"/>
      <c r="KIB8" s="112"/>
      <c r="KIC8" s="112"/>
      <c r="KID8" s="112"/>
      <c r="KIE8" s="112"/>
      <c r="KIF8" s="112"/>
      <c r="KIG8" s="112"/>
      <c r="KIH8" s="112"/>
      <c r="KII8" s="112"/>
      <c r="KIJ8" s="112"/>
      <c r="KIK8" s="112"/>
      <c r="KIL8" s="112"/>
      <c r="KIM8" s="112"/>
      <c r="KIN8" s="112"/>
      <c r="KIO8" s="112"/>
      <c r="KIP8" s="112"/>
      <c r="KIQ8" s="112"/>
      <c r="KIR8" s="112"/>
      <c r="KIS8" s="112"/>
      <c r="KIT8" s="112"/>
      <c r="KIU8" s="112"/>
      <c r="KIV8" s="112"/>
      <c r="KIW8" s="112"/>
      <c r="KIX8" s="112"/>
      <c r="KIY8" s="112"/>
      <c r="KIZ8" s="112"/>
      <c r="KJA8" s="112"/>
      <c r="KJB8" s="112"/>
      <c r="KJC8" s="112"/>
      <c r="KJD8" s="112"/>
      <c r="KJE8" s="112"/>
      <c r="KJF8" s="112"/>
      <c r="KJG8" s="112"/>
      <c r="KJH8" s="112"/>
      <c r="KJI8" s="112"/>
      <c r="KJJ8" s="112"/>
      <c r="KJK8" s="112"/>
      <c r="KJL8" s="112"/>
      <c r="KJM8" s="112"/>
      <c r="KJN8" s="112"/>
      <c r="KJO8" s="112"/>
      <c r="KJP8" s="112"/>
      <c r="KJQ8" s="112"/>
      <c r="KJR8" s="112"/>
      <c r="KJS8" s="112"/>
      <c r="KJT8" s="112"/>
      <c r="KJU8" s="112"/>
      <c r="KJV8" s="112"/>
      <c r="KJW8" s="112"/>
      <c r="KJX8" s="112"/>
      <c r="KJY8" s="112"/>
      <c r="KJZ8" s="112"/>
      <c r="KKA8" s="112"/>
      <c r="KKB8" s="112"/>
      <c r="KKC8" s="112"/>
      <c r="KKD8" s="112"/>
      <c r="KKE8" s="112"/>
      <c r="KKF8" s="112"/>
      <c r="KKG8" s="112"/>
      <c r="KKH8" s="112"/>
      <c r="KKI8" s="112"/>
      <c r="KKJ8" s="112"/>
      <c r="KKK8" s="112"/>
      <c r="KKL8" s="112"/>
      <c r="KKM8" s="112"/>
      <c r="KKN8" s="112"/>
      <c r="KKO8" s="112"/>
      <c r="KKP8" s="112"/>
      <c r="KKQ8" s="112"/>
      <c r="KKR8" s="112"/>
      <c r="KKS8" s="112"/>
      <c r="KKT8" s="112"/>
      <c r="KKU8" s="112"/>
      <c r="KKV8" s="112"/>
      <c r="KKW8" s="112"/>
      <c r="KKX8" s="112"/>
      <c r="KKY8" s="112"/>
      <c r="KKZ8" s="112"/>
      <c r="KLA8" s="112"/>
      <c r="KLB8" s="112"/>
      <c r="KLC8" s="112"/>
      <c r="KLD8" s="112"/>
      <c r="KLE8" s="112"/>
      <c r="KLF8" s="112"/>
      <c r="KLG8" s="112"/>
      <c r="KLH8" s="112"/>
      <c r="KLI8" s="112"/>
      <c r="KLJ8" s="112"/>
      <c r="KLK8" s="112"/>
      <c r="KLL8" s="112"/>
      <c r="KLM8" s="112"/>
      <c r="KLN8" s="112"/>
      <c r="KLO8" s="112"/>
      <c r="KLP8" s="112"/>
      <c r="KLQ8" s="112"/>
      <c r="KLR8" s="112"/>
      <c r="KLS8" s="112"/>
      <c r="KLT8" s="112"/>
      <c r="KLU8" s="112"/>
      <c r="KLV8" s="112"/>
      <c r="KLW8" s="112"/>
      <c r="KLX8" s="112"/>
      <c r="KLY8" s="112"/>
      <c r="KLZ8" s="112"/>
      <c r="KMA8" s="112"/>
      <c r="KMB8" s="112"/>
      <c r="KMC8" s="112"/>
      <c r="KMD8" s="112"/>
      <c r="KME8" s="112"/>
      <c r="KMF8" s="112"/>
      <c r="KMG8" s="112"/>
      <c r="KMH8" s="112"/>
      <c r="KMI8" s="112"/>
      <c r="KMJ8" s="112"/>
      <c r="KMK8" s="112"/>
      <c r="KML8" s="112"/>
      <c r="KMM8" s="112"/>
      <c r="KMN8" s="112"/>
      <c r="KMO8" s="112"/>
      <c r="KMP8" s="112"/>
      <c r="KMQ8" s="112"/>
      <c r="KMR8" s="112"/>
      <c r="KMS8" s="112"/>
      <c r="KMT8" s="112"/>
      <c r="KMU8" s="112"/>
      <c r="KMV8" s="112"/>
      <c r="KMW8" s="112"/>
      <c r="KMX8" s="112"/>
      <c r="KMY8" s="112"/>
      <c r="KMZ8" s="112"/>
      <c r="KNA8" s="112"/>
      <c r="KNB8" s="112"/>
      <c r="KNC8" s="112"/>
      <c r="KND8" s="112"/>
      <c r="KNE8" s="112"/>
      <c r="KNF8" s="112"/>
      <c r="KNG8" s="112"/>
      <c r="KNH8" s="112"/>
      <c r="KNI8" s="112"/>
      <c r="KNJ8" s="112"/>
      <c r="KNK8" s="112"/>
      <c r="KNL8" s="112"/>
      <c r="KNM8" s="112"/>
      <c r="KNN8" s="112"/>
      <c r="KNO8" s="112"/>
      <c r="KNP8" s="112"/>
      <c r="KNQ8" s="112"/>
      <c r="KNR8" s="112"/>
      <c r="KNS8" s="112"/>
      <c r="KNT8" s="112"/>
      <c r="KNU8" s="112"/>
      <c r="KNV8" s="112"/>
      <c r="KNW8" s="112"/>
      <c r="KNX8" s="112"/>
      <c r="KNY8" s="112"/>
      <c r="KNZ8" s="112"/>
      <c r="KOA8" s="112"/>
      <c r="KOB8" s="112"/>
      <c r="KOC8" s="112"/>
      <c r="KOD8" s="112"/>
      <c r="KOE8" s="112"/>
      <c r="KOF8" s="112"/>
      <c r="KOG8" s="112"/>
      <c r="KOH8" s="112"/>
      <c r="KOI8" s="112"/>
      <c r="KOJ8" s="112"/>
      <c r="KOK8" s="112"/>
      <c r="KOL8" s="112"/>
      <c r="KOM8" s="112"/>
      <c r="KON8" s="112"/>
      <c r="KOO8" s="112"/>
      <c r="KOP8" s="112"/>
      <c r="KOQ8" s="112"/>
      <c r="KOR8" s="112"/>
      <c r="KOS8" s="112"/>
      <c r="KOT8" s="112"/>
      <c r="KOU8" s="112"/>
      <c r="KOV8" s="112"/>
      <c r="KOW8" s="112"/>
      <c r="KOX8" s="112"/>
      <c r="KOY8" s="112"/>
      <c r="KOZ8" s="112"/>
      <c r="KPA8" s="112"/>
      <c r="KPB8" s="112"/>
      <c r="KPC8" s="112"/>
      <c r="KPD8" s="112"/>
      <c r="KPE8" s="112"/>
      <c r="KPF8" s="112"/>
      <c r="KPG8" s="112"/>
      <c r="KPH8" s="112"/>
      <c r="KPI8" s="112"/>
      <c r="KPJ8" s="112"/>
      <c r="KPK8" s="112"/>
      <c r="KPL8" s="112"/>
      <c r="KPM8" s="112"/>
      <c r="KPN8" s="112"/>
      <c r="KPO8" s="112"/>
      <c r="KPP8" s="112"/>
      <c r="KPQ8" s="112"/>
      <c r="KPR8" s="112"/>
      <c r="KPS8" s="112"/>
      <c r="KPT8" s="112"/>
      <c r="KPU8" s="112"/>
      <c r="KPV8" s="112"/>
      <c r="KPW8" s="112"/>
      <c r="KPX8" s="112"/>
      <c r="KPY8" s="112"/>
      <c r="KPZ8" s="112"/>
      <c r="KQA8" s="112"/>
      <c r="KQB8" s="112"/>
      <c r="KQC8" s="112"/>
      <c r="KQD8" s="112"/>
      <c r="KQE8" s="112"/>
      <c r="KQF8" s="112"/>
      <c r="KQG8" s="112"/>
      <c r="KQH8" s="112"/>
      <c r="KQI8" s="112"/>
      <c r="KQJ8" s="112"/>
      <c r="KQK8" s="112"/>
      <c r="KQL8" s="112"/>
      <c r="KQM8" s="112"/>
      <c r="KQN8" s="112"/>
      <c r="KQO8" s="112"/>
      <c r="KQP8" s="112"/>
      <c r="KQQ8" s="112"/>
      <c r="KQR8" s="112"/>
      <c r="KQS8" s="112"/>
      <c r="KQT8" s="112"/>
      <c r="KQU8" s="112"/>
      <c r="KQV8" s="112"/>
      <c r="KQW8" s="112"/>
      <c r="KQX8" s="112"/>
      <c r="KQY8" s="112"/>
      <c r="KQZ8" s="112"/>
      <c r="KRA8" s="112"/>
      <c r="KRB8" s="112"/>
      <c r="KRC8" s="112"/>
      <c r="KRD8" s="112"/>
      <c r="KRE8" s="112"/>
      <c r="KRF8" s="112"/>
      <c r="KRG8" s="112"/>
      <c r="KRH8" s="112"/>
      <c r="KRI8" s="112"/>
      <c r="KRJ8" s="112"/>
      <c r="KRK8" s="112"/>
      <c r="KRL8" s="112"/>
      <c r="KRM8" s="112"/>
      <c r="KRN8" s="112"/>
      <c r="KRO8" s="112"/>
      <c r="KRP8" s="112"/>
      <c r="KRQ8" s="112"/>
      <c r="KRR8" s="112"/>
      <c r="KRS8" s="112"/>
      <c r="KRT8" s="112"/>
      <c r="KRU8" s="112"/>
      <c r="KRV8" s="112"/>
      <c r="KRW8" s="112"/>
      <c r="KRX8" s="112"/>
      <c r="KRY8" s="112"/>
      <c r="KRZ8" s="112"/>
      <c r="KSA8" s="112"/>
      <c r="KSB8" s="112"/>
      <c r="KSC8" s="112"/>
      <c r="KSD8" s="112"/>
      <c r="KSE8" s="112"/>
      <c r="KSF8" s="112"/>
      <c r="KSG8" s="112"/>
      <c r="KSH8" s="112"/>
      <c r="KSI8" s="112"/>
      <c r="KSJ8" s="112"/>
      <c r="KSK8" s="112"/>
      <c r="KSL8" s="112"/>
      <c r="KSM8" s="112"/>
      <c r="KSN8" s="112"/>
      <c r="KSO8" s="112"/>
      <c r="KSP8" s="112"/>
      <c r="KSQ8" s="112"/>
      <c r="KSR8" s="112"/>
      <c r="KSS8" s="112"/>
      <c r="KST8" s="112"/>
      <c r="KSU8" s="112"/>
      <c r="KSV8" s="112"/>
      <c r="KSW8" s="112"/>
      <c r="KSX8" s="112"/>
      <c r="KSY8" s="112"/>
      <c r="KSZ8" s="112"/>
      <c r="KTA8" s="112"/>
      <c r="KTB8" s="112"/>
      <c r="KTC8" s="112"/>
      <c r="KTD8" s="112"/>
      <c r="KTE8" s="112"/>
      <c r="KTF8" s="112"/>
      <c r="KTG8" s="112"/>
      <c r="KTH8" s="112"/>
      <c r="KTI8" s="112"/>
      <c r="KTJ8" s="112"/>
      <c r="KTK8" s="112"/>
      <c r="KTL8" s="112"/>
      <c r="KTM8" s="112"/>
      <c r="KTN8" s="112"/>
      <c r="KTO8" s="112"/>
      <c r="KTP8" s="112"/>
      <c r="KTQ8" s="112"/>
      <c r="KTR8" s="112"/>
      <c r="KTS8" s="112"/>
      <c r="KTT8" s="112"/>
      <c r="KTU8" s="112"/>
      <c r="KTV8" s="112"/>
      <c r="KTW8" s="112"/>
      <c r="KTX8" s="112"/>
      <c r="KTY8" s="112"/>
      <c r="KTZ8" s="112"/>
      <c r="KUA8" s="112"/>
      <c r="KUB8" s="112"/>
      <c r="KUC8" s="112"/>
      <c r="KUD8" s="112"/>
      <c r="KUE8" s="112"/>
      <c r="KUF8" s="112"/>
      <c r="KUG8" s="112"/>
      <c r="KUH8" s="112"/>
      <c r="KUI8" s="112"/>
      <c r="KUJ8" s="112"/>
      <c r="KUK8" s="112"/>
      <c r="KUL8" s="112"/>
      <c r="KUM8" s="112"/>
      <c r="KUN8" s="112"/>
      <c r="KUO8" s="112"/>
      <c r="KUP8" s="112"/>
      <c r="KUQ8" s="112"/>
      <c r="KUR8" s="112"/>
      <c r="KUS8" s="112"/>
      <c r="KUT8" s="112"/>
      <c r="KUU8" s="112"/>
      <c r="KUV8" s="112"/>
      <c r="KUW8" s="112"/>
      <c r="KUX8" s="112"/>
      <c r="KUY8" s="112"/>
      <c r="KUZ8" s="112"/>
      <c r="KVA8" s="112"/>
      <c r="KVB8" s="112"/>
      <c r="KVC8" s="112"/>
      <c r="KVD8" s="112"/>
      <c r="KVE8" s="112"/>
      <c r="KVF8" s="112"/>
      <c r="KVG8" s="112"/>
      <c r="KVH8" s="112"/>
      <c r="KVI8" s="112"/>
      <c r="KVJ8" s="112"/>
      <c r="KVK8" s="112"/>
      <c r="KVL8" s="112"/>
      <c r="KVM8" s="112"/>
      <c r="KVN8" s="112"/>
      <c r="KVO8" s="112"/>
      <c r="KVP8" s="112"/>
      <c r="KVQ8" s="112"/>
      <c r="KVR8" s="112"/>
      <c r="KVS8" s="112"/>
      <c r="KVT8" s="112"/>
      <c r="KVU8" s="112"/>
      <c r="KVV8" s="112"/>
      <c r="KVW8" s="112"/>
      <c r="KVX8" s="112"/>
      <c r="KVY8" s="112"/>
      <c r="KVZ8" s="112"/>
      <c r="KWA8" s="112"/>
      <c r="KWB8" s="112"/>
      <c r="KWC8" s="112"/>
      <c r="KWD8" s="112"/>
      <c r="KWE8" s="112"/>
      <c r="KWF8" s="112"/>
      <c r="KWG8" s="112"/>
      <c r="KWH8" s="112"/>
      <c r="KWI8" s="112"/>
      <c r="KWJ8" s="112"/>
      <c r="KWK8" s="112"/>
      <c r="KWL8" s="112"/>
      <c r="KWM8" s="112"/>
      <c r="KWN8" s="112"/>
      <c r="KWO8" s="112"/>
      <c r="KWP8" s="112"/>
      <c r="KWQ8" s="112"/>
      <c r="KWR8" s="112"/>
      <c r="KWS8" s="112"/>
      <c r="KWT8" s="112"/>
      <c r="KWU8" s="112"/>
      <c r="KWV8" s="112"/>
      <c r="KWW8" s="112"/>
      <c r="KWX8" s="112"/>
      <c r="KWY8" s="112"/>
      <c r="KWZ8" s="112"/>
      <c r="KXA8" s="112"/>
      <c r="KXB8" s="112"/>
      <c r="KXC8" s="112"/>
      <c r="KXD8" s="112"/>
      <c r="KXE8" s="112"/>
      <c r="KXF8" s="112"/>
      <c r="KXG8" s="112"/>
      <c r="KXH8" s="112"/>
      <c r="KXI8" s="112"/>
      <c r="KXJ8" s="112"/>
      <c r="KXK8" s="112"/>
      <c r="KXL8" s="112"/>
      <c r="KXM8" s="112"/>
      <c r="KXN8" s="112"/>
      <c r="KXO8" s="112"/>
      <c r="KXP8" s="112"/>
      <c r="KXQ8" s="112"/>
      <c r="KXR8" s="112"/>
      <c r="KXS8" s="112"/>
      <c r="KXT8" s="112"/>
      <c r="KXU8" s="112"/>
      <c r="KXV8" s="112"/>
      <c r="KXW8" s="112"/>
      <c r="KXX8" s="112"/>
      <c r="KXY8" s="112"/>
      <c r="KXZ8" s="112"/>
      <c r="KYA8" s="112"/>
      <c r="KYB8" s="112"/>
      <c r="KYC8" s="112"/>
      <c r="KYD8" s="112"/>
      <c r="KYE8" s="112"/>
      <c r="KYF8" s="112"/>
      <c r="KYG8" s="112"/>
      <c r="KYH8" s="112"/>
      <c r="KYI8" s="112"/>
      <c r="KYJ8" s="112"/>
      <c r="KYK8" s="112"/>
      <c r="KYL8" s="112"/>
      <c r="KYM8" s="112"/>
      <c r="KYN8" s="112"/>
      <c r="KYO8" s="112"/>
      <c r="KYP8" s="112"/>
      <c r="KYQ8" s="112"/>
      <c r="KYR8" s="112"/>
      <c r="KYS8" s="112"/>
      <c r="KYT8" s="112"/>
      <c r="KYU8" s="112"/>
      <c r="KYV8" s="112"/>
      <c r="KYW8" s="112"/>
      <c r="KYX8" s="112"/>
      <c r="KYY8" s="112"/>
      <c r="KYZ8" s="112"/>
      <c r="KZA8" s="112"/>
      <c r="KZB8" s="112"/>
      <c r="KZC8" s="112"/>
      <c r="KZD8" s="112"/>
      <c r="KZE8" s="112"/>
      <c r="KZF8" s="112"/>
      <c r="KZG8" s="112"/>
      <c r="KZH8" s="112"/>
      <c r="KZI8" s="112"/>
      <c r="KZJ8" s="112"/>
      <c r="KZK8" s="112"/>
      <c r="KZL8" s="112"/>
      <c r="KZM8" s="112"/>
      <c r="KZN8" s="112"/>
      <c r="KZO8" s="112"/>
      <c r="KZP8" s="112"/>
      <c r="KZQ8" s="112"/>
      <c r="KZR8" s="112"/>
      <c r="KZS8" s="112"/>
      <c r="KZT8" s="112"/>
      <c r="KZU8" s="112"/>
      <c r="KZV8" s="112"/>
      <c r="KZW8" s="112"/>
      <c r="KZX8" s="112"/>
      <c r="KZY8" s="112"/>
      <c r="KZZ8" s="112"/>
      <c r="LAA8" s="112"/>
      <c r="LAB8" s="112"/>
      <c r="LAC8" s="112"/>
      <c r="LAD8" s="112"/>
      <c r="LAE8" s="112"/>
      <c r="LAF8" s="112"/>
      <c r="LAG8" s="112"/>
      <c r="LAH8" s="112"/>
      <c r="LAI8" s="112"/>
      <c r="LAJ8" s="112"/>
      <c r="LAK8" s="112"/>
      <c r="LAL8" s="112"/>
      <c r="LAM8" s="112"/>
      <c r="LAN8" s="112"/>
      <c r="LAO8" s="112"/>
      <c r="LAP8" s="112"/>
      <c r="LAQ8" s="112"/>
      <c r="LAR8" s="112"/>
      <c r="LAS8" s="112"/>
      <c r="LAT8" s="112"/>
      <c r="LAU8" s="112"/>
      <c r="LAV8" s="112"/>
      <c r="LAW8" s="112"/>
      <c r="LAX8" s="112"/>
      <c r="LAY8" s="112"/>
      <c r="LAZ8" s="112"/>
      <c r="LBA8" s="112"/>
      <c r="LBB8" s="112"/>
      <c r="LBC8" s="112"/>
      <c r="LBD8" s="112"/>
      <c r="LBE8" s="112"/>
      <c r="LBF8" s="112"/>
      <c r="LBG8" s="112"/>
      <c r="LBH8" s="112"/>
      <c r="LBI8" s="112"/>
      <c r="LBJ8" s="112"/>
      <c r="LBK8" s="112"/>
      <c r="LBL8" s="112"/>
      <c r="LBM8" s="112"/>
      <c r="LBN8" s="112"/>
      <c r="LBO8" s="112"/>
      <c r="LBP8" s="112"/>
      <c r="LBQ8" s="112"/>
      <c r="LBR8" s="112"/>
      <c r="LBS8" s="112"/>
      <c r="LBT8" s="112"/>
      <c r="LBU8" s="112"/>
      <c r="LBV8" s="112"/>
      <c r="LBW8" s="112"/>
      <c r="LBX8" s="112"/>
      <c r="LBY8" s="112"/>
      <c r="LBZ8" s="112"/>
      <c r="LCA8" s="112"/>
      <c r="LCB8" s="112"/>
      <c r="LCC8" s="112"/>
      <c r="LCD8" s="112"/>
      <c r="LCE8" s="112"/>
      <c r="LCF8" s="112"/>
      <c r="LCG8" s="112"/>
      <c r="LCH8" s="112"/>
      <c r="LCI8" s="112"/>
      <c r="LCJ8" s="112"/>
      <c r="LCK8" s="112"/>
      <c r="LCL8" s="112"/>
      <c r="LCM8" s="112"/>
      <c r="LCN8" s="112"/>
      <c r="LCO8" s="112"/>
      <c r="LCP8" s="112"/>
      <c r="LCQ8" s="112"/>
      <c r="LCR8" s="112"/>
      <c r="LCS8" s="112"/>
      <c r="LCT8" s="112"/>
      <c r="LCU8" s="112"/>
      <c r="LCV8" s="112"/>
      <c r="LCW8" s="112"/>
      <c r="LCX8" s="112"/>
      <c r="LCY8" s="112"/>
      <c r="LCZ8" s="112"/>
      <c r="LDA8" s="112"/>
      <c r="LDB8" s="112"/>
      <c r="LDC8" s="112"/>
      <c r="LDD8" s="112"/>
      <c r="LDE8" s="112"/>
      <c r="LDF8" s="112"/>
      <c r="LDG8" s="112"/>
      <c r="LDH8" s="112"/>
      <c r="LDI8" s="112"/>
      <c r="LDJ8" s="112"/>
      <c r="LDK8" s="112"/>
      <c r="LDL8" s="112"/>
      <c r="LDM8" s="112"/>
      <c r="LDN8" s="112"/>
      <c r="LDO8" s="112"/>
      <c r="LDP8" s="112"/>
      <c r="LDQ8" s="112"/>
      <c r="LDR8" s="112"/>
      <c r="LDS8" s="112"/>
      <c r="LDT8" s="112"/>
      <c r="LDU8" s="112"/>
      <c r="LDV8" s="112"/>
      <c r="LDW8" s="112"/>
      <c r="LDX8" s="112"/>
      <c r="LDY8" s="112"/>
      <c r="LDZ8" s="112"/>
      <c r="LEA8" s="112"/>
      <c r="LEB8" s="112"/>
      <c r="LEC8" s="112"/>
      <c r="LED8" s="112"/>
      <c r="LEE8" s="112"/>
      <c r="LEF8" s="112"/>
      <c r="LEG8" s="112"/>
      <c r="LEH8" s="112"/>
      <c r="LEI8" s="112"/>
      <c r="LEJ8" s="112"/>
      <c r="LEK8" s="112"/>
      <c r="LEL8" s="112"/>
      <c r="LEM8" s="112"/>
      <c r="LEN8" s="112"/>
      <c r="LEO8" s="112"/>
      <c r="LEP8" s="112"/>
      <c r="LEQ8" s="112"/>
      <c r="LER8" s="112"/>
      <c r="LES8" s="112"/>
      <c r="LET8" s="112"/>
      <c r="LEU8" s="112"/>
      <c r="LEV8" s="112"/>
      <c r="LEW8" s="112"/>
      <c r="LEX8" s="112"/>
      <c r="LEY8" s="112"/>
      <c r="LEZ8" s="112"/>
      <c r="LFA8" s="112"/>
      <c r="LFB8" s="112"/>
      <c r="LFC8" s="112"/>
      <c r="LFD8" s="112"/>
      <c r="LFE8" s="112"/>
      <c r="LFF8" s="112"/>
      <c r="LFG8" s="112"/>
      <c r="LFH8" s="112"/>
      <c r="LFI8" s="112"/>
      <c r="LFJ8" s="112"/>
      <c r="LFK8" s="112"/>
      <c r="LFL8" s="112"/>
      <c r="LFM8" s="112"/>
      <c r="LFN8" s="112"/>
      <c r="LFO8" s="112"/>
      <c r="LFP8" s="112"/>
      <c r="LFQ8" s="112"/>
      <c r="LFR8" s="112"/>
      <c r="LFS8" s="112"/>
      <c r="LFT8" s="112"/>
      <c r="LFU8" s="112"/>
      <c r="LFV8" s="112"/>
      <c r="LFW8" s="112"/>
      <c r="LFX8" s="112"/>
      <c r="LFY8" s="112"/>
      <c r="LFZ8" s="112"/>
      <c r="LGA8" s="112"/>
      <c r="LGB8" s="112"/>
      <c r="LGC8" s="112"/>
      <c r="LGD8" s="112"/>
      <c r="LGE8" s="112"/>
      <c r="LGF8" s="112"/>
      <c r="LGG8" s="112"/>
      <c r="LGH8" s="112"/>
      <c r="LGI8" s="112"/>
      <c r="LGJ8" s="112"/>
      <c r="LGK8" s="112"/>
      <c r="LGL8" s="112"/>
      <c r="LGM8" s="112"/>
      <c r="LGN8" s="112"/>
      <c r="LGO8" s="112"/>
      <c r="LGP8" s="112"/>
      <c r="LGQ8" s="112"/>
      <c r="LGR8" s="112"/>
      <c r="LGS8" s="112"/>
      <c r="LGT8" s="112"/>
      <c r="LGU8" s="112"/>
      <c r="LGV8" s="112"/>
      <c r="LGW8" s="112"/>
      <c r="LGX8" s="112"/>
      <c r="LGY8" s="112"/>
      <c r="LGZ8" s="112"/>
      <c r="LHA8" s="112"/>
      <c r="LHB8" s="112"/>
      <c r="LHC8" s="112"/>
      <c r="LHD8" s="112"/>
      <c r="LHE8" s="112"/>
      <c r="LHF8" s="112"/>
      <c r="LHG8" s="112"/>
      <c r="LHH8" s="112"/>
      <c r="LHI8" s="112"/>
      <c r="LHJ8" s="112"/>
      <c r="LHK8" s="112"/>
      <c r="LHL8" s="112"/>
      <c r="LHM8" s="112"/>
      <c r="LHN8" s="112"/>
      <c r="LHO8" s="112"/>
      <c r="LHP8" s="112"/>
      <c r="LHQ8" s="112"/>
      <c r="LHR8" s="112"/>
      <c r="LHS8" s="112"/>
      <c r="LHT8" s="112"/>
      <c r="LHU8" s="112"/>
      <c r="LHV8" s="112"/>
      <c r="LHW8" s="112"/>
      <c r="LHX8" s="112"/>
      <c r="LHY8" s="112"/>
      <c r="LHZ8" s="112"/>
      <c r="LIA8" s="112"/>
      <c r="LIB8" s="112"/>
      <c r="LIC8" s="112"/>
      <c r="LID8" s="112"/>
      <c r="LIE8" s="112"/>
      <c r="LIF8" s="112"/>
      <c r="LIG8" s="112"/>
      <c r="LIH8" s="112"/>
      <c r="LII8" s="112"/>
      <c r="LIJ8" s="112"/>
      <c r="LIK8" s="112"/>
      <c r="LIL8" s="112"/>
      <c r="LIM8" s="112"/>
      <c r="LIN8" s="112"/>
      <c r="LIO8" s="112"/>
      <c r="LIP8" s="112"/>
      <c r="LIQ8" s="112"/>
      <c r="LIR8" s="112"/>
      <c r="LIS8" s="112"/>
      <c r="LIT8" s="112"/>
      <c r="LIU8" s="112"/>
      <c r="LIV8" s="112"/>
      <c r="LIW8" s="112"/>
      <c r="LIX8" s="112"/>
      <c r="LIY8" s="112"/>
      <c r="LIZ8" s="112"/>
      <c r="LJA8" s="112"/>
      <c r="LJB8" s="112"/>
      <c r="LJC8" s="112"/>
      <c r="LJD8" s="112"/>
      <c r="LJE8" s="112"/>
      <c r="LJF8" s="112"/>
      <c r="LJG8" s="112"/>
      <c r="LJH8" s="112"/>
      <c r="LJI8" s="112"/>
      <c r="LJJ8" s="112"/>
      <c r="LJK8" s="112"/>
      <c r="LJL8" s="112"/>
      <c r="LJM8" s="112"/>
      <c r="LJN8" s="112"/>
      <c r="LJO8" s="112"/>
      <c r="LJP8" s="112"/>
      <c r="LJQ8" s="112"/>
      <c r="LJR8" s="112"/>
      <c r="LJS8" s="112"/>
      <c r="LJT8" s="112"/>
      <c r="LJU8" s="112"/>
      <c r="LJV8" s="112"/>
      <c r="LJW8" s="112"/>
      <c r="LJX8" s="112"/>
      <c r="LJY8" s="112"/>
      <c r="LJZ8" s="112"/>
      <c r="LKA8" s="112"/>
      <c r="LKB8" s="112"/>
      <c r="LKC8" s="112"/>
      <c r="LKD8" s="112"/>
      <c r="LKE8" s="112"/>
      <c r="LKF8" s="112"/>
      <c r="LKG8" s="112"/>
      <c r="LKH8" s="112"/>
      <c r="LKI8" s="112"/>
      <c r="LKJ8" s="112"/>
      <c r="LKK8" s="112"/>
      <c r="LKL8" s="112"/>
      <c r="LKM8" s="112"/>
      <c r="LKN8" s="112"/>
      <c r="LKO8" s="112"/>
      <c r="LKP8" s="112"/>
      <c r="LKQ8" s="112"/>
      <c r="LKR8" s="112"/>
      <c r="LKS8" s="112"/>
      <c r="LKT8" s="112"/>
      <c r="LKU8" s="112"/>
      <c r="LKV8" s="112"/>
      <c r="LKW8" s="112"/>
      <c r="LKX8" s="112"/>
      <c r="LKY8" s="112"/>
      <c r="LKZ8" s="112"/>
      <c r="LLA8" s="112"/>
      <c r="LLB8" s="112"/>
      <c r="LLC8" s="112"/>
      <c r="LLD8" s="112"/>
      <c r="LLE8" s="112"/>
      <c r="LLF8" s="112"/>
      <c r="LLG8" s="112"/>
      <c r="LLH8" s="112"/>
      <c r="LLI8" s="112"/>
      <c r="LLJ8" s="112"/>
      <c r="LLK8" s="112"/>
      <c r="LLL8" s="112"/>
      <c r="LLM8" s="112"/>
      <c r="LLN8" s="112"/>
      <c r="LLO8" s="112"/>
      <c r="LLP8" s="112"/>
      <c r="LLQ8" s="112"/>
      <c r="LLR8" s="112"/>
      <c r="LLS8" s="112"/>
      <c r="LLT8" s="112"/>
      <c r="LLU8" s="112"/>
      <c r="LLV8" s="112"/>
      <c r="LLW8" s="112"/>
      <c r="LLX8" s="112"/>
      <c r="LLY8" s="112"/>
      <c r="LLZ8" s="112"/>
      <c r="LMA8" s="112"/>
      <c r="LMB8" s="112"/>
      <c r="LMC8" s="112"/>
      <c r="LMD8" s="112"/>
      <c r="LME8" s="112"/>
      <c r="LMF8" s="112"/>
      <c r="LMG8" s="112"/>
      <c r="LMH8" s="112"/>
      <c r="LMI8" s="112"/>
      <c r="LMJ8" s="112"/>
      <c r="LMK8" s="112"/>
      <c r="LML8" s="112"/>
      <c r="LMM8" s="112"/>
      <c r="LMN8" s="112"/>
      <c r="LMO8" s="112"/>
      <c r="LMP8" s="112"/>
      <c r="LMQ8" s="112"/>
      <c r="LMR8" s="112"/>
      <c r="LMS8" s="112"/>
      <c r="LMT8" s="112"/>
      <c r="LMU8" s="112"/>
      <c r="LMV8" s="112"/>
      <c r="LMW8" s="112"/>
      <c r="LMX8" s="112"/>
      <c r="LMY8" s="112"/>
      <c r="LMZ8" s="112"/>
      <c r="LNA8" s="112"/>
      <c r="LNB8" s="112"/>
      <c r="LNC8" s="112"/>
      <c r="LND8" s="112"/>
      <c r="LNE8" s="112"/>
      <c r="LNF8" s="112"/>
      <c r="LNG8" s="112"/>
      <c r="LNH8" s="112"/>
      <c r="LNI8" s="112"/>
      <c r="LNJ8" s="112"/>
      <c r="LNK8" s="112"/>
      <c r="LNL8" s="112"/>
      <c r="LNM8" s="112"/>
      <c r="LNN8" s="112"/>
      <c r="LNO8" s="112"/>
      <c r="LNP8" s="112"/>
      <c r="LNQ8" s="112"/>
      <c r="LNR8" s="112"/>
      <c r="LNS8" s="112"/>
      <c r="LNT8" s="112"/>
      <c r="LNU8" s="112"/>
      <c r="LNV8" s="112"/>
      <c r="LNW8" s="112"/>
      <c r="LNX8" s="112"/>
      <c r="LNY8" s="112"/>
      <c r="LNZ8" s="112"/>
      <c r="LOA8" s="112"/>
      <c r="LOB8" s="112"/>
      <c r="LOC8" s="112"/>
      <c r="LOD8" s="112"/>
      <c r="LOE8" s="112"/>
      <c r="LOF8" s="112"/>
      <c r="LOG8" s="112"/>
      <c r="LOH8" s="112"/>
      <c r="LOI8" s="112"/>
      <c r="LOJ8" s="112"/>
      <c r="LOK8" s="112"/>
      <c r="LOL8" s="112"/>
      <c r="LOM8" s="112"/>
      <c r="LON8" s="112"/>
      <c r="LOO8" s="112"/>
      <c r="LOP8" s="112"/>
      <c r="LOQ8" s="112"/>
      <c r="LOR8" s="112"/>
      <c r="LOS8" s="112"/>
      <c r="LOT8" s="112"/>
      <c r="LOU8" s="112"/>
      <c r="LOV8" s="112"/>
      <c r="LOW8" s="112"/>
      <c r="LOX8" s="112"/>
      <c r="LOY8" s="112"/>
      <c r="LOZ8" s="112"/>
      <c r="LPA8" s="112"/>
      <c r="LPB8" s="112"/>
      <c r="LPC8" s="112"/>
      <c r="LPD8" s="112"/>
      <c r="LPE8" s="112"/>
      <c r="LPF8" s="112"/>
      <c r="LPG8" s="112"/>
      <c r="LPH8" s="112"/>
      <c r="LPI8" s="112"/>
      <c r="LPJ8" s="112"/>
      <c r="LPK8" s="112"/>
      <c r="LPL8" s="112"/>
      <c r="LPM8" s="112"/>
      <c r="LPN8" s="112"/>
      <c r="LPO8" s="112"/>
      <c r="LPP8" s="112"/>
      <c r="LPQ8" s="112"/>
      <c r="LPR8" s="112"/>
      <c r="LPS8" s="112"/>
      <c r="LPT8" s="112"/>
      <c r="LPU8" s="112"/>
      <c r="LPV8" s="112"/>
      <c r="LPW8" s="112"/>
      <c r="LPX8" s="112"/>
      <c r="LPY8" s="112"/>
      <c r="LPZ8" s="112"/>
      <c r="LQA8" s="112"/>
      <c r="LQB8" s="112"/>
      <c r="LQC8" s="112"/>
      <c r="LQD8" s="112"/>
      <c r="LQE8" s="112"/>
      <c r="LQF8" s="112"/>
      <c r="LQG8" s="112"/>
      <c r="LQH8" s="112"/>
      <c r="LQI8" s="112"/>
      <c r="LQJ8" s="112"/>
      <c r="LQK8" s="112"/>
      <c r="LQL8" s="112"/>
      <c r="LQM8" s="112"/>
      <c r="LQN8" s="112"/>
      <c r="LQO8" s="112"/>
      <c r="LQP8" s="112"/>
      <c r="LQQ8" s="112"/>
      <c r="LQR8" s="112"/>
      <c r="LQS8" s="112"/>
      <c r="LQT8" s="112"/>
      <c r="LQU8" s="112"/>
      <c r="LQV8" s="112"/>
      <c r="LQW8" s="112"/>
      <c r="LQX8" s="112"/>
      <c r="LQY8" s="112"/>
      <c r="LQZ8" s="112"/>
      <c r="LRA8" s="112"/>
      <c r="LRB8" s="112"/>
      <c r="LRC8" s="112"/>
      <c r="LRD8" s="112"/>
      <c r="LRE8" s="112"/>
      <c r="LRF8" s="112"/>
      <c r="LRG8" s="112"/>
      <c r="LRH8" s="112"/>
      <c r="LRI8" s="112"/>
      <c r="LRJ8" s="112"/>
      <c r="LRK8" s="112"/>
      <c r="LRL8" s="112"/>
      <c r="LRM8" s="112"/>
      <c r="LRN8" s="112"/>
      <c r="LRO8" s="112"/>
      <c r="LRP8" s="112"/>
      <c r="LRQ8" s="112"/>
      <c r="LRR8" s="112"/>
      <c r="LRS8" s="112"/>
      <c r="LRT8" s="112"/>
      <c r="LRU8" s="112"/>
      <c r="LRV8" s="112"/>
      <c r="LRW8" s="112"/>
      <c r="LRX8" s="112"/>
      <c r="LRY8" s="112"/>
      <c r="LRZ8" s="112"/>
      <c r="LSA8" s="112"/>
      <c r="LSB8" s="112"/>
      <c r="LSC8" s="112"/>
      <c r="LSD8" s="112"/>
      <c r="LSE8" s="112"/>
      <c r="LSF8" s="112"/>
      <c r="LSG8" s="112"/>
      <c r="LSH8" s="112"/>
      <c r="LSI8" s="112"/>
      <c r="LSJ8" s="112"/>
      <c r="LSK8" s="112"/>
      <c r="LSL8" s="112"/>
      <c r="LSM8" s="112"/>
      <c r="LSN8" s="112"/>
      <c r="LSO8" s="112"/>
      <c r="LSP8" s="112"/>
      <c r="LSQ8" s="112"/>
      <c r="LSR8" s="112"/>
      <c r="LSS8" s="112"/>
      <c r="LST8" s="112"/>
      <c r="LSU8" s="112"/>
      <c r="LSV8" s="112"/>
      <c r="LSW8" s="112"/>
      <c r="LSX8" s="112"/>
      <c r="LSY8" s="112"/>
      <c r="LSZ8" s="112"/>
      <c r="LTA8" s="112"/>
      <c r="LTB8" s="112"/>
      <c r="LTC8" s="112"/>
      <c r="LTD8" s="112"/>
      <c r="LTE8" s="112"/>
      <c r="LTF8" s="112"/>
      <c r="LTG8" s="112"/>
      <c r="LTH8" s="112"/>
      <c r="LTI8" s="112"/>
      <c r="LTJ8" s="112"/>
      <c r="LTK8" s="112"/>
      <c r="LTL8" s="112"/>
      <c r="LTM8" s="112"/>
      <c r="LTN8" s="112"/>
      <c r="LTO8" s="112"/>
      <c r="LTP8" s="112"/>
      <c r="LTQ8" s="112"/>
      <c r="LTR8" s="112"/>
      <c r="LTS8" s="112"/>
      <c r="LTT8" s="112"/>
      <c r="LTU8" s="112"/>
      <c r="LTV8" s="112"/>
      <c r="LTW8" s="112"/>
      <c r="LTX8" s="112"/>
      <c r="LTY8" s="112"/>
      <c r="LTZ8" s="112"/>
      <c r="LUA8" s="112"/>
      <c r="LUB8" s="112"/>
      <c r="LUC8" s="112"/>
      <c r="LUD8" s="112"/>
      <c r="LUE8" s="112"/>
      <c r="LUF8" s="112"/>
      <c r="LUG8" s="112"/>
      <c r="LUH8" s="112"/>
      <c r="LUI8" s="112"/>
      <c r="LUJ8" s="112"/>
      <c r="LUK8" s="112"/>
      <c r="LUL8" s="112"/>
      <c r="LUM8" s="112"/>
      <c r="LUN8" s="112"/>
      <c r="LUO8" s="112"/>
      <c r="LUP8" s="112"/>
      <c r="LUQ8" s="112"/>
      <c r="LUR8" s="112"/>
      <c r="LUS8" s="112"/>
      <c r="LUT8" s="112"/>
      <c r="LUU8" s="112"/>
      <c r="LUV8" s="112"/>
      <c r="LUW8" s="112"/>
      <c r="LUX8" s="112"/>
      <c r="LUY8" s="112"/>
      <c r="LUZ8" s="112"/>
      <c r="LVA8" s="112"/>
      <c r="LVB8" s="112"/>
      <c r="LVC8" s="112"/>
      <c r="LVD8" s="112"/>
      <c r="LVE8" s="112"/>
      <c r="LVF8" s="112"/>
      <c r="LVG8" s="112"/>
      <c r="LVH8" s="112"/>
      <c r="LVI8" s="112"/>
      <c r="LVJ8" s="112"/>
      <c r="LVK8" s="112"/>
      <c r="LVL8" s="112"/>
      <c r="LVM8" s="112"/>
      <c r="LVN8" s="112"/>
      <c r="LVO8" s="112"/>
      <c r="LVP8" s="112"/>
      <c r="LVQ8" s="112"/>
      <c r="LVR8" s="112"/>
      <c r="LVS8" s="112"/>
      <c r="LVT8" s="112"/>
      <c r="LVU8" s="112"/>
      <c r="LVV8" s="112"/>
      <c r="LVW8" s="112"/>
      <c r="LVX8" s="112"/>
      <c r="LVY8" s="112"/>
      <c r="LVZ8" s="112"/>
      <c r="LWA8" s="112"/>
      <c r="LWB8" s="112"/>
      <c r="LWC8" s="112"/>
      <c r="LWD8" s="112"/>
      <c r="LWE8" s="112"/>
      <c r="LWF8" s="112"/>
      <c r="LWG8" s="112"/>
      <c r="LWH8" s="112"/>
      <c r="LWI8" s="112"/>
      <c r="LWJ8" s="112"/>
      <c r="LWK8" s="112"/>
      <c r="LWL8" s="112"/>
      <c r="LWM8" s="112"/>
      <c r="LWN8" s="112"/>
      <c r="LWO8" s="112"/>
      <c r="LWP8" s="112"/>
      <c r="LWQ8" s="112"/>
      <c r="LWR8" s="112"/>
      <c r="LWS8" s="112"/>
      <c r="LWT8" s="112"/>
      <c r="LWU8" s="112"/>
      <c r="LWV8" s="112"/>
      <c r="LWW8" s="112"/>
      <c r="LWX8" s="112"/>
      <c r="LWY8" s="112"/>
      <c r="LWZ8" s="112"/>
      <c r="LXA8" s="112"/>
      <c r="LXB8" s="112"/>
      <c r="LXC8" s="112"/>
      <c r="LXD8" s="112"/>
      <c r="LXE8" s="112"/>
      <c r="LXF8" s="112"/>
      <c r="LXG8" s="112"/>
      <c r="LXH8" s="112"/>
      <c r="LXI8" s="112"/>
      <c r="LXJ8" s="112"/>
      <c r="LXK8" s="112"/>
      <c r="LXL8" s="112"/>
      <c r="LXM8" s="112"/>
      <c r="LXN8" s="112"/>
      <c r="LXO8" s="112"/>
      <c r="LXP8" s="112"/>
      <c r="LXQ8" s="112"/>
      <c r="LXR8" s="112"/>
      <c r="LXS8" s="112"/>
      <c r="LXT8" s="112"/>
      <c r="LXU8" s="112"/>
      <c r="LXV8" s="112"/>
      <c r="LXW8" s="112"/>
      <c r="LXX8" s="112"/>
      <c r="LXY8" s="112"/>
      <c r="LXZ8" s="112"/>
      <c r="LYA8" s="112"/>
      <c r="LYB8" s="112"/>
      <c r="LYC8" s="112"/>
      <c r="LYD8" s="112"/>
      <c r="LYE8" s="112"/>
      <c r="LYF8" s="112"/>
      <c r="LYG8" s="112"/>
      <c r="LYH8" s="112"/>
      <c r="LYI8" s="112"/>
      <c r="LYJ8" s="112"/>
      <c r="LYK8" s="112"/>
      <c r="LYL8" s="112"/>
      <c r="LYM8" s="112"/>
      <c r="LYN8" s="112"/>
      <c r="LYO8" s="112"/>
      <c r="LYP8" s="112"/>
      <c r="LYQ8" s="112"/>
      <c r="LYR8" s="112"/>
      <c r="LYS8" s="112"/>
      <c r="LYT8" s="112"/>
      <c r="LYU8" s="112"/>
      <c r="LYV8" s="112"/>
      <c r="LYW8" s="112"/>
      <c r="LYX8" s="112"/>
      <c r="LYY8" s="112"/>
      <c r="LYZ8" s="112"/>
      <c r="LZA8" s="112"/>
      <c r="LZB8" s="112"/>
      <c r="LZC8" s="112"/>
      <c r="LZD8" s="112"/>
      <c r="LZE8" s="112"/>
      <c r="LZF8" s="112"/>
      <c r="LZG8" s="112"/>
      <c r="LZH8" s="112"/>
      <c r="LZI8" s="112"/>
      <c r="LZJ8" s="112"/>
      <c r="LZK8" s="112"/>
      <c r="LZL8" s="112"/>
      <c r="LZM8" s="112"/>
      <c r="LZN8" s="112"/>
      <c r="LZO8" s="112"/>
      <c r="LZP8" s="112"/>
      <c r="LZQ8" s="112"/>
      <c r="LZR8" s="112"/>
      <c r="LZS8" s="112"/>
      <c r="LZT8" s="112"/>
      <c r="LZU8" s="112"/>
      <c r="LZV8" s="112"/>
      <c r="LZW8" s="112"/>
      <c r="LZX8" s="112"/>
      <c r="LZY8" s="112"/>
      <c r="LZZ8" s="112"/>
      <c r="MAA8" s="112"/>
      <c r="MAB8" s="112"/>
      <c r="MAC8" s="112"/>
      <c r="MAD8" s="112"/>
      <c r="MAE8" s="112"/>
      <c r="MAF8" s="112"/>
      <c r="MAG8" s="112"/>
      <c r="MAH8" s="112"/>
      <c r="MAI8" s="112"/>
      <c r="MAJ8" s="112"/>
      <c r="MAK8" s="112"/>
      <c r="MAL8" s="112"/>
      <c r="MAM8" s="112"/>
      <c r="MAN8" s="112"/>
      <c r="MAO8" s="112"/>
      <c r="MAP8" s="112"/>
      <c r="MAQ8" s="112"/>
      <c r="MAR8" s="112"/>
      <c r="MAS8" s="112"/>
      <c r="MAT8" s="112"/>
      <c r="MAU8" s="112"/>
      <c r="MAV8" s="112"/>
      <c r="MAW8" s="112"/>
      <c r="MAX8" s="112"/>
      <c r="MAY8" s="112"/>
      <c r="MAZ8" s="112"/>
      <c r="MBA8" s="112"/>
      <c r="MBB8" s="112"/>
      <c r="MBC8" s="112"/>
      <c r="MBD8" s="112"/>
      <c r="MBE8" s="112"/>
      <c r="MBF8" s="112"/>
      <c r="MBG8" s="112"/>
      <c r="MBH8" s="112"/>
      <c r="MBI8" s="112"/>
      <c r="MBJ8" s="112"/>
      <c r="MBK8" s="112"/>
      <c r="MBL8" s="112"/>
      <c r="MBM8" s="112"/>
      <c r="MBN8" s="112"/>
      <c r="MBO8" s="112"/>
      <c r="MBP8" s="112"/>
      <c r="MBQ8" s="112"/>
      <c r="MBR8" s="112"/>
      <c r="MBS8" s="112"/>
      <c r="MBT8" s="112"/>
      <c r="MBU8" s="112"/>
      <c r="MBV8" s="112"/>
      <c r="MBW8" s="112"/>
      <c r="MBX8" s="112"/>
      <c r="MBY8" s="112"/>
      <c r="MBZ8" s="112"/>
      <c r="MCA8" s="112"/>
      <c r="MCB8" s="112"/>
      <c r="MCC8" s="112"/>
      <c r="MCD8" s="112"/>
      <c r="MCE8" s="112"/>
      <c r="MCF8" s="112"/>
      <c r="MCG8" s="112"/>
      <c r="MCH8" s="112"/>
      <c r="MCI8" s="112"/>
      <c r="MCJ8" s="112"/>
      <c r="MCK8" s="112"/>
      <c r="MCL8" s="112"/>
      <c r="MCM8" s="112"/>
      <c r="MCN8" s="112"/>
      <c r="MCO8" s="112"/>
      <c r="MCP8" s="112"/>
      <c r="MCQ8" s="112"/>
      <c r="MCR8" s="112"/>
      <c r="MCS8" s="112"/>
      <c r="MCT8" s="112"/>
      <c r="MCU8" s="112"/>
      <c r="MCV8" s="112"/>
      <c r="MCW8" s="112"/>
      <c r="MCX8" s="112"/>
      <c r="MCY8" s="112"/>
      <c r="MCZ8" s="112"/>
      <c r="MDA8" s="112"/>
      <c r="MDB8" s="112"/>
      <c r="MDC8" s="112"/>
      <c r="MDD8" s="112"/>
      <c r="MDE8" s="112"/>
      <c r="MDF8" s="112"/>
      <c r="MDG8" s="112"/>
      <c r="MDH8" s="112"/>
      <c r="MDI8" s="112"/>
      <c r="MDJ8" s="112"/>
      <c r="MDK8" s="112"/>
      <c r="MDL8" s="112"/>
      <c r="MDM8" s="112"/>
      <c r="MDN8" s="112"/>
      <c r="MDO8" s="112"/>
      <c r="MDP8" s="112"/>
      <c r="MDQ8" s="112"/>
      <c r="MDR8" s="112"/>
      <c r="MDS8" s="112"/>
      <c r="MDT8" s="112"/>
      <c r="MDU8" s="112"/>
      <c r="MDV8" s="112"/>
      <c r="MDW8" s="112"/>
      <c r="MDX8" s="112"/>
      <c r="MDY8" s="112"/>
      <c r="MDZ8" s="112"/>
      <c r="MEA8" s="112"/>
      <c r="MEB8" s="112"/>
      <c r="MEC8" s="112"/>
      <c r="MED8" s="112"/>
      <c r="MEE8" s="112"/>
      <c r="MEF8" s="112"/>
      <c r="MEG8" s="112"/>
      <c r="MEH8" s="112"/>
      <c r="MEI8" s="112"/>
      <c r="MEJ8" s="112"/>
      <c r="MEK8" s="112"/>
      <c r="MEL8" s="112"/>
      <c r="MEM8" s="112"/>
      <c r="MEN8" s="112"/>
      <c r="MEO8" s="112"/>
      <c r="MEP8" s="112"/>
      <c r="MEQ8" s="112"/>
      <c r="MER8" s="112"/>
      <c r="MES8" s="112"/>
      <c r="MET8" s="112"/>
      <c r="MEU8" s="112"/>
      <c r="MEV8" s="112"/>
      <c r="MEW8" s="112"/>
      <c r="MEX8" s="112"/>
      <c r="MEY8" s="112"/>
      <c r="MEZ8" s="112"/>
      <c r="MFA8" s="112"/>
      <c r="MFB8" s="112"/>
      <c r="MFC8" s="112"/>
      <c r="MFD8" s="112"/>
      <c r="MFE8" s="112"/>
      <c r="MFF8" s="112"/>
      <c r="MFG8" s="112"/>
      <c r="MFH8" s="112"/>
      <c r="MFI8" s="112"/>
      <c r="MFJ8" s="112"/>
      <c r="MFK8" s="112"/>
      <c r="MFL8" s="112"/>
      <c r="MFM8" s="112"/>
      <c r="MFN8" s="112"/>
      <c r="MFO8" s="112"/>
      <c r="MFP8" s="112"/>
      <c r="MFQ8" s="112"/>
      <c r="MFR8" s="112"/>
      <c r="MFS8" s="112"/>
      <c r="MFT8" s="112"/>
      <c r="MFU8" s="112"/>
      <c r="MFV8" s="112"/>
      <c r="MFW8" s="112"/>
      <c r="MFX8" s="112"/>
      <c r="MFY8" s="112"/>
      <c r="MFZ8" s="112"/>
      <c r="MGA8" s="112"/>
      <c r="MGB8" s="112"/>
      <c r="MGC8" s="112"/>
      <c r="MGD8" s="112"/>
      <c r="MGE8" s="112"/>
      <c r="MGF8" s="112"/>
      <c r="MGG8" s="112"/>
      <c r="MGH8" s="112"/>
      <c r="MGI8" s="112"/>
      <c r="MGJ8" s="112"/>
      <c r="MGK8" s="112"/>
      <c r="MGL8" s="112"/>
      <c r="MGM8" s="112"/>
      <c r="MGN8" s="112"/>
      <c r="MGO8" s="112"/>
      <c r="MGP8" s="112"/>
      <c r="MGQ8" s="112"/>
      <c r="MGR8" s="112"/>
      <c r="MGS8" s="112"/>
      <c r="MGT8" s="112"/>
      <c r="MGU8" s="112"/>
      <c r="MGV8" s="112"/>
      <c r="MGW8" s="112"/>
      <c r="MGX8" s="112"/>
      <c r="MGY8" s="112"/>
      <c r="MGZ8" s="112"/>
      <c r="MHA8" s="112"/>
      <c r="MHB8" s="112"/>
      <c r="MHC8" s="112"/>
      <c r="MHD8" s="112"/>
      <c r="MHE8" s="112"/>
      <c r="MHF8" s="112"/>
      <c r="MHG8" s="112"/>
      <c r="MHH8" s="112"/>
      <c r="MHI8" s="112"/>
      <c r="MHJ8" s="112"/>
      <c r="MHK8" s="112"/>
      <c r="MHL8" s="112"/>
      <c r="MHM8" s="112"/>
      <c r="MHN8" s="112"/>
      <c r="MHO8" s="112"/>
      <c r="MHP8" s="112"/>
      <c r="MHQ8" s="112"/>
      <c r="MHR8" s="112"/>
      <c r="MHS8" s="112"/>
      <c r="MHT8" s="112"/>
      <c r="MHU8" s="112"/>
      <c r="MHV8" s="112"/>
      <c r="MHW8" s="112"/>
      <c r="MHX8" s="112"/>
      <c r="MHY8" s="112"/>
      <c r="MHZ8" s="112"/>
      <c r="MIA8" s="112"/>
      <c r="MIB8" s="112"/>
      <c r="MIC8" s="112"/>
      <c r="MID8" s="112"/>
      <c r="MIE8" s="112"/>
      <c r="MIF8" s="112"/>
      <c r="MIG8" s="112"/>
      <c r="MIH8" s="112"/>
      <c r="MII8" s="112"/>
      <c r="MIJ8" s="112"/>
      <c r="MIK8" s="112"/>
      <c r="MIL8" s="112"/>
      <c r="MIM8" s="112"/>
      <c r="MIN8" s="112"/>
      <c r="MIO8" s="112"/>
      <c r="MIP8" s="112"/>
      <c r="MIQ8" s="112"/>
      <c r="MIR8" s="112"/>
      <c r="MIS8" s="112"/>
      <c r="MIT8" s="112"/>
      <c r="MIU8" s="112"/>
      <c r="MIV8" s="112"/>
      <c r="MIW8" s="112"/>
      <c r="MIX8" s="112"/>
      <c r="MIY8" s="112"/>
      <c r="MIZ8" s="112"/>
      <c r="MJA8" s="112"/>
      <c r="MJB8" s="112"/>
      <c r="MJC8" s="112"/>
      <c r="MJD8" s="112"/>
      <c r="MJE8" s="112"/>
      <c r="MJF8" s="112"/>
      <c r="MJG8" s="112"/>
      <c r="MJH8" s="112"/>
      <c r="MJI8" s="112"/>
      <c r="MJJ8" s="112"/>
      <c r="MJK8" s="112"/>
      <c r="MJL8" s="112"/>
      <c r="MJM8" s="112"/>
      <c r="MJN8" s="112"/>
      <c r="MJO8" s="112"/>
      <c r="MJP8" s="112"/>
      <c r="MJQ8" s="112"/>
      <c r="MJR8" s="112"/>
      <c r="MJS8" s="112"/>
      <c r="MJT8" s="112"/>
      <c r="MJU8" s="112"/>
      <c r="MJV8" s="112"/>
      <c r="MJW8" s="112"/>
      <c r="MJX8" s="112"/>
      <c r="MJY8" s="112"/>
      <c r="MJZ8" s="112"/>
      <c r="MKA8" s="112"/>
      <c r="MKB8" s="112"/>
      <c r="MKC8" s="112"/>
      <c r="MKD8" s="112"/>
      <c r="MKE8" s="112"/>
      <c r="MKF8" s="112"/>
      <c r="MKG8" s="112"/>
      <c r="MKH8" s="112"/>
      <c r="MKI8" s="112"/>
      <c r="MKJ8" s="112"/>
      <c r="MKK8" s="112"/>
      <c r="MKL8" s="112"/>
      <c r="MKM8" s="112"/>
      <c r="MKN8" s="112"/>
      <c r="MKO8" s="112"/>
      <c r="MKP8" s="112"/>
      <c r="MKQ8" s="112"/>
      <c r="MKR8" s="112"/>
      <c r="MKS8" s="112"/>
      <c r="MKT8" s="112"/>
      <c r="MKU8" s="112"/>
      <c r="MKV8" s="112"/>
      <c r="MKW8" s="112"/>
      <c r="MKX8" s="112"/>
      <c r="MKY8" s="112"/>
      <c r="MKZ8" s="112"/>
      <c r="MLA8" s="112"/>
      <c r="MLB8" s="112"/>
      <c r="MLC8" s="112"/>
      <c r="MLD8" s="112"/>
      <c r="MLE8" s="112"/>
      <c r="MLF8" s="112"/>
      <c r="MLG8" s="112"/>
      <c r="MLH8" s="112"/>
      <c r="MLI8" s="112"/>
      <c r="MLJ8" s="112"/>
      <c r="MLK8" s="112"/>
      <c r="MLL8" s="112"/>
      <c r="MLM8" s="112"/>
      <c r="MLN8" s="112"/>
      <c r="MLO8" s="112"/>
      <c r="MLP8" s="112"/>
      <c r="MLQ8" s="112"/>
      <c r="MLR8" s="112"/>
      <c r="MLS8" s="112"/>
      <c r="MLT8" s="112"/>
      <c r="MLU8" s="112"/>
      <c r="MLV8" s="112"/>
      <c r="MLW8" s="112"/>
      <c r="MLX8" s="112"/>
      <c r="MLY8" s="112"/>
      <c r="MLZ8" s="112"/>
      <c r="MMA8" s="112"/>
      <c r="MMB8" s="112"/>
      <c r="MMC8" s="112"/>
      <c r="MMD8" s="112"/>
      <c r="MME8" s="112"/>
      <c r="MMF8" s="112"/>
      <c r="MMG8" s="112"/>
      <c r="MMH8" s="112"/>
      <c r="MMI8" s="112"/>
      <c r="MMJ8" s="112"/>
      <c r="MMK8" s="112"/>
      <c r="MML8" s="112"/>
      <c r="MMM8" s="112"/>
      <c r="MMN8" s="112"/>
      <c r="MMO8" s="112"/>
      <c r="MMP8" s="112"/>
      <c r="MMQ8" s="112"/>
      <c r="MMR8" s="112"/>
      <c r="MMS8" s="112"/>
      <c r="MMT8" s="112"/>
      <c r="MMU8" s="112"/>
      <c r="MMV8" s="112"/>
      <c r="MMW8" s="112"/>
      <c r="MMX8" s="112"/>
      <c r="MMY8" s="112"/>
      <c r="MMZ8" s="112"/>
      <c r="MNA8" s="112"/>
      <c r="MNB8" s="112"/>
      <c r="MNC8" s="112"/>
      <c r="MND8" s="112"/>
      <c r="MNE8" s="112"/>
      <c r="MNF8" s="112"/>
      <c r="MNG8" s="112"/>
      <c r="MNH8" s="112"/>
      <c r="MNI8" s="112"/>
      <c r="MNJ8" s="112"/>
      <c r="MNK8" s="112"/>
      <c r="MNL8" s="112"/>
      <c r="MNM8" s="112"/>
      <c r="MNN8" s="112"/>
      <c r="MNO8" s="112"/>
      <c r="MNP8" s="112"/>
      <c r="MNQ8" s="112"/>
      <c r="MNR8" s="112"/>
      <c r="MNS8" s="112"/>
      <c r="MNT8" s="112"/>
      <c r="MNU8" s="112"/>
      <c r="MNV8" s="112"/>
      <c r="MNW8" s="112"/>
      <c r="MNX8" s="112"/>
      <c r="MNY8" s="112"/>
      <c r="MNZ8" s="112"/>
      <c r="MOA8" s="112"/>
      <c r="MOB8" s="112"/>
      <c r="MOC8" s="112"/>
      <c r="MOD8" s="112"/>
      <c r="MOE8" s="112"/>
      <c r="MOF8" s="112"/>
      <c r="MOG8" s="112"/>
      <c r="MOH8" s="112"/>
      <c r="MOI8" s="112"/>
      <c r="MOJ8" s="112"/>
      <c r="MOK8" s="112"/>
      <c r="MOL8" s="112"/>
      <c r="MOM8" s="112"/>
      <c r="MON8" s="112"/>
      <c r="MOO8" s="112"/>
      <c r="MOP8" s="112"/>
      <c r="MOQ8" s="112"/>
      <c r="MOR8" s="112"/>
      <c r="MOS8" s="112"/>
      <c r="MOT8" s="112"/>
      <c r="MOU8" s="112"/>
      <c r="MOV8" s="112"/>
      <c r="MOW8" s="112"/>
      <c r="MOX8" s="112"/>
      <c r="MOY8" s="112"/>
      <c r="MOZ8" s="112"/>
      <c r="MPA8" s="112"/>
      <c r="MPB8" s="112"/>
      <c r="MPC8" s="112"/>
      <c r="MPD8" s="112"/>
      <c r="MPE8" s="112"/>
      <c r="MPF8" s="112"/>
      <c r="MPG8" s="112"/>
      <c r="MPH8" s="112"/>
      <c r="MPI8" s="112"/>
      <c r="MPJ8" s="112"/>
      <c r="MPK8" s="112"/>
      <c r="MPL8" s="112"/>
      <c r="MPM8" s="112"/>
      <c r="MPN8" s="112"/>
      <c r="MPO8" s="112"/>
      <c r="MPP8" s="112"/>
      <c r="MPQ8" s="112"/>
      <c r="MPR8" s="112"/>
      <c r="MPS8" s="112"/>
      <c r="MPT8" s="112"/>
      <c r="MPU8" s="112"/>
      <c r="MPV8" s="112"/>
      <c r="MPW8" s="112"/>
      <c r="MPX8" s="112"/>
      <c r="MPY8" s="112"/>
      <c r="MPZ8" s="112"/>
      <c r="MQA8" s="112"/>
      <c r="MQB8" s="112"/>
      <c r="MQC8" s="112"/>
      <c r="MQD8" s="112"/>
      <c r="MQE8" s="112"/>
      <c r="MQF8" s="112"/>
      <c r="MQG8" s="112"/>
      <c r="MQH8" s="112"/>
      <c r="MQI8" s="112"/>
      <c r="MQJ8" s="112"/>
      <c r="MQK8" s="112"/>
      <c r="MQL8" s="112"/>
      <c r="MQM8" s="112"/>
      <c r="MQN8" s="112"/>
      <c r="MQO8" s="112"/>
      <c r="MQP8" s="112"/>
      <c r="MQQ8" s="112"/>
      <c r="MQR8" s="112"/>
      <c r="MQS8" s="112"/>
      <c r="MQT8" s="112"/>
      <c r="MQU8" s="112"/>
      <c r="MQV8" s="112"/>
      <c r="MQW8" s="112"/>
      <c r="MQX8" s="112"/>
      <c r="MQY8" s="112"/>
      <c r="MQZ8" s="112"/>
      <c r="MRA8" s="112"/>
      <c r="MRB8" s="112"/>
      <c r="MRC8" s="112"/>
      <c r="MRD8" s="112"/>
      <c r="MRE8" s="112"/>
      <c r="MRF8" s="112"/>
      <c r="MRG8" s="112"/>
      <c r="MRH8" s="112"/>
      <c r="MRI8" s="112"/>
      <c r="MRJ8" s="112"/>
      <c r="MRK8" s="112"/>
      <c r="MRL8" s="112"/>
      <c r="MRM8" s="112"/>
      <c r="MRN8" s="112"/>
      <c r="MRO8" s="112"/>
      <c r="MRP8" s="112"/>
      <c r="MRQ8" s="112"/>
      <c r="MRR8" s="112"/>
      <c r="MRS8" s="112"/>
      <c r="MRT8" s="112"/>
      <c r="MRU8" s="112"/>
      <c r="MRV8" s="112"/>
      <c r="MRW8" s="112"/>
      <c r="MRX8" s="112"/>
      <c r="MRY8" s="112"/>
      <c r="MRZ8" s="112"/>
      <c r="MSA8" s="112"/>
      <c r="MSB8" s="112"/>
      <c r="MSC8" s="112"/>
      <c r="MSD8" s="112"/>
      <c r="MSE8" s="112"/>
      <c r="MSF8" s="112"/>
      <c r="MSG8" s="112"/>
      <c r="MSH8" s="112"/>
      <c r="MSI8" s="112"/>
      <c r="MSJ8" s="112"/>
      <c r="MSK8" s="112"/>
      <c r="MSL8" s="112"/>
      <c r="MSM8" s="112"/>
      <c r="MSN8" s="112"/>
      <c r="MSO8" s="112"/>
      <c r="MSP8" s="112"/>
      <c r="MSQ8" s="112"/>
      <c r="MSR8" s="112"/>
      <c r="MSS8" s="112"/>
      <c r="MST8" s="112"/>
      <c r="MSU8" s="112"/>
      <c r="MSV8" s="112"/>
      <c r="MSW8" s="112"/>
      <c r="MSX8" s="112"/>
      <c r="MSY8" s="112"/>
      <c r="MSZ8" s="112"/>
      <c r="MTA8" s="112"/>
      <c r="MTB8" s="112"/>
      <c r="MTC8" s="112"/>
      <c r="MTD8" s="112"/>
      <c r="MTE8" s="112"/>
      <c r="MTF8" s="112"/>
      <c r="MTG8" s="112"/>
      <c r="MTH8" s="112"/>
      <c r="MTI8" s="112"/>
      <c r="MTJ8" s="112"/>
      <c r="MTK8" s="112"/>
      <c r="MTL8" s="112"/>
      <c r="MTM8" s="112"/>
      <c r="MTN8" s="112"/>
      <c r="MTO8" s="112"/>
      <c r="MTP8" s="112"/>
      <c r="MTQ8" s="112"/>
      <c r="MTR8" s="112"/>
      <c r="MTS8" s="112"/>
      <c r="MTT8" s="112"/>
      <c r="MTU8" s="112"/>
      <c r="MTV8" s="112"/>
      <c r="MTW8" s="112"/>
      <c r="MTX8" s="112"/>
      <c r="MTY8" s="112"/>
      <c r="MTZ8" s="112"/>
      <c r="MUA8" s="112"/>
      <c r="MUB8" s="112"/>
      <c r="MUC8" s="112"/>
      <c r="MUD8" s="112"/>
      <c r="MUE8" s="112"/>
      <c r="MUF8" s="112"/>
      <c r="MUG8" s="112"/>
      <c r="MUH8" s="112"/>
      <c r="MUI8" s="112"/>
      <c r="MUJ8" s="112"/>
      <c r="MUK8" s="112"/>
      <c r="MUL8" s="112"/>
      <c r="MUM8" s="112"/>
      <c r="MUN8" s="112"/>
      <c r="MUO8" s="112"/>
      <c r="MUP8" s="112"/>
      <c r="MUQ8" s="112"/>
      <c r="MUR8" s="112"/>
      <c r="MUS8" s="112"/>
      <c r="MUT8" s="112"/>
      <c r="MUU8" s="112"/>
      <c r="MUV8" s="112"/>
      <c r="MUW8" s="112"/>
      <c r="MUX8" s="112"/>
      <c r="MUY8" s="112"/>
      <c r="MUZ8" s="112"/>
      <c r="MVA8" s="112"/>
      <c r="MVB8" s="112"/>
      <c r="MVC8" s="112"/>
      <c r="MVD8" s="112"/>
      <c r="MVE8" s="112"/>
      <c r="MVF8" s="112"/>
      <c r="MVG8" s="112"/>
      <c r="MVH8" s="112"/>
      <c r="MVI8" s="112"/>
      <c r="MVJ8" s="112"/>
      <c r="MVK8" s="112"/>
      <c r="MVL8" s="112"/>
      <c r="MVM8" s="112"/>
      <c r="MVN8" s="112"/>
      <c r="MVO8" s="112"/>
      <c r="MVP8" s="112"/>
      <c r="MVQ8" s="112"/>
      <c r="MVR8" s="112"/>
      <c r="MVS8" s="112"/>
      <c r="MVT8" s="112"/>
      <c r="MVU8" s="112"/>
      <c r="MVV8" s="112"/>
      <c r="MVW8" s="112"/>
      <c r="MVX8" s="112"/>
      <c r="MVY8" s="112"/>
      <c r="MVZ8" s="112"/>
      <c r="MWA8" s="112"/>
      <c r="MWB8" s="112"/>
      <c r="MWC8" s="112"/>
      <c r="MWD8" s="112"/>
      <c r="MWE8" s="112"/>
      <c r="MWF8" s="112"/>
      <c r="MWG8" s="112"/>
      <c r="MWH8" s="112"/>
      <c r="MWI8" s="112"/>
      <c r="MWJ8" s="112"/>
      <c r="MWK8" s="112"/>
      <c r="MWL8" s="112"/>
      <c r="MWM8" s="112"/>
      <c r="MWN8" s="112"/>
      <c r="MWO8" s="112"/>
      <c r="MWP8" s="112"/>
      <c r="MWQ8" s="112"/>
      <c r="MWR8" s="112"/>
      <c r="MWS8" s="112"/>
      <c r="MWT8" s="112"/>
      <c r="MWU8" s="112"/>
      <c r="MWV8" s="112"/>
      <c r="MWW8" s="112"/>
      <c r="MWX8" s="112"/>
      <c r="MWY8" s="112"/>
      <c r="MWZ8" s="112"/>
      <c r="MXA8" s="112"/>
      <c r="MXB8" s="112"/>
      <c r="MXC8" s="112"/>
      <c r="MXD8" s="112"/>
      <c r="MXE8" s="112"/>
      <c r="MXF8" s="112"/>
      <c r="MXG8" s="112"/>
      <c r="MXH8" s="112"/>
      <c r="MXI8" s="112"/>
      <c r="MXJ8" s="112"/>
      <c r="MXK8" s="112"/>
      <c r="MXL8" s="112"/>
      <c r="MXM8" s="112"/>
      <c r="MXN8" s="112"/>
      <c r="MXO8" s="112"/>
      <c r="MXP8" s="112"/>
      <c r="MXQ8" s="112"/>
      <c r="MXR8" s="112"/>
      <c r="MXS8" s="112"/>
      <c r="MXT8" s="112"/>
      <c r="MXU8" s="112"/>
      <c r="MXV8" s="112"/>
      <c r="MXW8" s="112"/>
      <c r="MXX8" s="112"/>
      <c r="MXY8" s="112"/>
      <c r="MXZ8" s="112"/>
      <c r="MYA8" s="112"/>
      <c r="MYB8" s="112"/>
      <c r="MYC8" s="112"/>
      <c r="MYD8" s="112"/>
      <c r="MYE8" s="112"/>
      <c r="MYF8" s="112"/>
      <c r="MYG8" s="112"/>
      <c r="MYH8" s="112"/>
      <c r="MYI8" s="112"/>
      <c r="MYJ8" s="112"/>
      <c r="MYK8" s="112"/>
      <c r="MYL8" s="112"/>
      <c r="MYM8" s="112"/>
      <c r="MYN8" s="112"/>
      <c r="MYO8" s="112"/>
      <c r="MYP8" s="112"/>
      <c r="MYQ8" s="112"/>
      <c r="MYR8" s="112"/>
      <c r="MYS8" s="112"/>
      <c r="MYT8" s="112"/>
      <c r="MYU8" s="112"/>
      <c r="MYV8" s="112"/>
      <c r="MYW8" s="112"/>
      <c r="MYX8" s="112"/>
      <c r="MYY8" s="112"/>
      <c r="MYZ8" s="112"/>
      <c r="MZA8" s="112"/>
      <c r="MZB8" s="112"/>
      <c r="MZC8" s="112"/>
      <c r="MZD8" s="112"/>
      <c r="MZE8" s="112"/>
      <c r="MZF8" s="112"/>
      <c r="MZG8" s="112"/>
      <c r="MZH8" s="112"/>
      <c r="MZI8" s="112"/>
      <c r="MZJ8" s="112"/>
      <c r="MZK8" s="112"/>
      <c r="MZL8" s="112"/>
      <c r="MZM8" s="112"/>
      <c r="MZN8" s="112"/>
      <c r="MZO8" s="112"/>
      <c r="MZP8" s="112"/>
      <c r="MZQ8" s="112"/>
      <c r="MZR8" s="112"/>
      <c r="MZS8" s="112"/>
      <c r="MZT8" s="112"/>
      <c r="MZU8" s="112"/>
      <c r="MZV8" s="112"/>
      <c r="MZW8" s="112"/>
      <c r="MZX8" s="112"/>
      <c r="MZY8" s="112"/>
      <c r="MZZ8" s="112"/>
      <c r="NAA8" s="112"/>
      <c r="NAB8" s="112"/>
      <c r="NAC8" s="112"/>
      <c r="NAD8" s="112"/>
      <c r="NAE8" s="112"/>
      <c r="NAF8" s="112"/>
      <c r="NAG8" s="112"/>
      <c r="NAH8" s="112"/>
      <c r="NAI8" s="112"/>
      <c r="NAJ8" s="112"/>
      <c r="NAK8" s="112"/>
      <c r="NAL8" s="112"/>
      <c r="NAM8" s="112"/>
      <c r="NAN8" s="112"/>
      <c r="NAO8" s="112"/>
      <c r="NAP8" s="112"/>
      <c r="NAQ8" s="112"/>
      <c r="NAR8" s="112"/>
      <c r="NAS8" s="112"/>
      <c r="NAT8" s="112"/>
      <c r="NAU8" s="112"/>
      <c r="NAV8" s="112"/>
      <c r="NAW8" s="112"/>
      <c r="NAX8" s="112"/>
      <c r="NAY8" s="112"/>
      <c r="NAZ8" s="112"/>
      <c r="NBA8" s="112"/>
      <c r="NBB8" s="112"/>
      <c r="NBC8" s="112"/>
      <c r="NBD8" s="112"/>
      <c r="NBE8" s="112"/>
      <c r="NBF8" s="112"/>
      <c r="NBG8" s="112"/>
      <c r="NBH8" s="112"/>
      <c r="NBI8" s="112"/>
      <c r="NBJ8" s="112"/>
      <c r="NBK8" s="112"/>
      <c r="NBL8" s="112"/>
      <c r="NBM8" s="112"/>
      <c r="NBN8" s="112"/>
      <c r="NBO8" s="112"/>
      <c r="NBP8" s="112"/>
      <c r="NBQ8" s="112"/>
      <c r="NBR8" s="112"/>
      <c r="NBS8" s="112"/>
      <c r="NBT8" s="112"/>
      <c r="NBU8" s="112"/>
      <c r="NBV8" s="112"/>
      <c r="NBW8" s="112"/>
      <c r="NBX8" s="112"/>
      <c r="NBY8" s="112"/>
      <c r="NBZ8" s="112"/>
      <c r="NCA8" s="112"/>
      <c r="NCB8" s="112"/>
      <c r="NCC8" s="112"/>
      <c r="NCD8" s="112"/>
      <c r="NCE8" s="112"/>
      <c r="NCF8" s="112"/>
      <c r="NCG8" s="112"/>
      <c r="NCH8" s="112"/>
      <c r="NCI8" s="112"/>
      <c r="NCJ8" s="112"/>
      <c r="NCK8" s="112"/>
      <c r="NCL8" s="112"/>
      <c r="NCM8" s="112"/>
      <c r="NCN8" s="112"/>
      <c r="NCO8" s="112"/>
      <c r="NCP8" s="112"/>
      <c r="NCQ8" s="112"/>
      <c r="NCR8" s="112"/>
      <c r="NCS8" s="112"/>
      <c r="NCT8" s="112"/>
      <c r="NCU8" s="112"/>
      <c r="NCV8" s="112"/>
      <c r="NCW8" s="112"/>
      <c r="NCX8" s="112"/>
      <c r="NCY8" s="112"/>
      <c r="NCZ8" s="112"/>
      <c r="NDA8" s="112"/>
      <c r="NDB8" s="112"/>
      <c r="NDC8" s="112"/>
      <c r="NDD8" s="112"/>
      <c r="NDE8" s="112"/>
      <c r="NDF8" s="112"/>
      <c r="NDG8" s="112"/>
      <c r="NDH8" s="112"/>
      <c r="NDI8" s="112"/>
      <c r="NDJ8" s="112"/>
      <c r="NDK8" s="112"/>
      <c r="NDL8" s="112"/>
      <c r="NDM8" s="112"/>
      <c r="NDN8" s="112"/>
      <c r="NDO8" s="112"/>
      <c r="NDP8" s="112"/>
      <c r="NDQ8" s="112"/>
      <c r="NDR8" s="112"/>
      <c r="NDS8" s="112"/>
      <c r="NDT8" s="112"/>
      <c r="NDU8" s="112"/>
      <c r="NDV8" s="112"/>
      <c r="NDW8" s="112"/>
      <c r="NDX8" s="112"/>
      <c r="NDY8" s="112"/>
      <c r="NDZ8" s="112"/>
      <c r="NEA8" s="112"/>
      <c r="NEB8" s="112"/>
      <c r="NEC8" s="112"/>
      <c r="NED8" s="112"/>
      <c r="NEE8" s="112"/>
      <c r="NEF8" s="112"/>
      <c r="NEG8" s="112"/>
      <c r="NEH8" s="112"/>
      <c r="NEI8" s="112"/>
      <c r="NEJ8" s="112"/>
      <c r="NEK8" s="112"/>
      <c r="NEL8" s="112"/>
      <c r="NEM8" s="112"/>
      <c r="NEN8" s="112"/>
      <c r="NEO8" s="112"/>
      <c r="NEP8" s="112"/>
      <c r="NEQ8" s="112"/>
      <c r="NER8" s="112"/>
      <c r="NES8" s="112"/>
      <c r="NET8" s="112"/>
      <c r="NEU8" s="112"/>
      <c r="NEV8" s="112"/>
      <c r="NEW8" s="112"/>
      <c r="NEX8" s="112"/>
      <c r="NEY8" s="112"/>
      <c r="NEZ8" s="112"/>
      <c r="NFA8" s="112"/>
      <c r="NFB8" s="112"/>
      <c r="NFC8" s="112"/>
      <c r="NFD8" s="112"/>
      <c r="NFE8" s="112"/>
      <c r="NFF8" s="112"/>
      <c r="NFG8" s="112"/>
      <c r="NFH8" s="112"/>
      <c r="NFI8" s="112"/>
      <c r="NFJ8" s="112"/>
      <c r="NFK8" s="112"/>
      <c r="NFL8" s="112"/>
      <c r="NFM8" s="112"/>
      <c r="NFN8" s="112"/>
      <c r="NFO8" s="112"/>
      <c r="NFP8" s="112"/>
      <c r="NFQ8" s="112"/>
      <c r="NFR8" s="112"/>
      <c r="NFS8" s="112"/>
      <c r="NFT8" s="112"/>
      <c r="NFU8" s="112"/>
      <c r="NFV8" s="112"/>
      <c r="NFW8" s="112"/>
      <c r="NFX8" s="112"/>
      <c r="NFY8" s="112"/>
      <c r="NFZ8" s="112"/>
      <c r="NGA8" s="112"/>
      <c r="NGB8" s="112"/>
      <c r="NGC8" s="112"/>
      <c r="NGD8" s="112"/>
      <c r="NGE8" s="112"/>
      <c r="NGF8" s="112"/>
      <c r="NGG8" s="112"/>
      <c r="NGH8" s="112"/>
      <c r="NGI8" s="112"/>
      <c r="NGJ8" s="112"/>
      <c r="NGK8" s="112"/>
      <c r="NGL8" s="112"/>
      <c r="NGM8" s="112"/>
      <c r="NGN8" s="112"/>
      <c r="NGO8" s="112"/>
      <c r="NGP8" s="112"/>
      <c r="NGQ8" s="112"/>
      <c r="NGR8" s="112"/>
      <c r="NGS8" s="112"/>
      <c r="NGT8" s="112"/>
      <c r="NGU8" s="112"/>
      <c r="NGV8" s="112"/>
      <c r="NGW8" s="112"/>
      <c r="NGX8" s="112"/>
      <c r="NGY8" s="112"/>
      <c r="NGZ8" s="112"/>
      <c r="NHA8" s="112"/>
      <c r="NHB8" s="112"/>
      <c r="NHC8" s="112"/>
      <c r="NHD8" s="112"/>
      <c r="NHE8" s="112"/>
      <c r="NHF8" s="112"/>
      <c r="NHG8" s="112"/>
      <c r="NHH8" s="112"/>
      <c r="NHI8" s="112"/>
      <c r="NHJ8" s="112"/>
      <c r="NHK8" s="112"/>
      <c r="NHL8" s="112"/>
      <c r="NHM8" s="112"/>
      <c r="NHN8" s="112"/>
      <c r="NHO8" s="112"/>
      <c r="NHP8" s="112"/>
      <c r="NHQ8" s="112"/>
      <c r="NHR8" s="112"/>
      <c r="NHS8" s="112"/>
      <c r="NHT8" s="112"/>
      <c r="NHU8" s="112"/>
      <c r="NHV8" s="112"/>
      <c r="NHW8" s="112"/>
      <c r="NHX8" s="112"/>
      <c r="NHY8" s="112"/>
      <c r="NHZ8" s="112"/>
      <c r="NIA8" s="112"/>
      <c r="NIB8" s="112"/>
      <c r="NIC8" s="112"/>
      <c r="NID8" s="112"/>
      <c r="NIE8" s="112"/>
      <c r="NIF8" s="112"/>
      <c r="NIG8" s="112"/>
      <c r="NIH8" s="112"/>
      <c r="NII8" s="112"/>
      <c r="NIJ8" s="112"/>
      <c r="NIK8" s="112"/>
      <c r="NIL8" s="112"/>
      <c r="NIM8" s="112"/>
      <c r="NIN8" s="112"/>
      <c r="NIO8" s="112"/>
      <c r="NIP8" s="112"/>
      <c r="NIQ8" s="112"/>
      <c r="NIR8" s="112"/>
      <c r="NIS8" s="112"/>
      <c r="NIT8" s="112"/>
      <c r="NIU8" s="112"/>
      <c r="NIV8" s="112"/>
      <c r="NIW8" s="112"/>
      <c r="NIX8" s="112"/>
      <c r="NIY8" s="112"/>
      <c r="NIZ8" s="112"/>
      <c r="NJA8" s="112"/>
      <c r="NJB8" s="112"/>
      <c r="NJC8" s="112"/>
      <c r="NJD8" s="112"/>
      <c r="NJE8" s="112"/>
      <c r="NJF8" s="112"/>
      <c r="NJG8" s="112"/>
      <c r="NJH8" s="112"/>
      <c r="NJI8" s="112"/>
      <c r="NJJ8" s="112"/>
      <c r="NJK8" s="112"/>
      <c r="NJL8" s="112"/>
      <c r="NJM8" s="112"/>
      <c r="NJN8" s="112"/>
      <c r="NJO8" s="112"/>
      <c r="NJP8" s="112"/>
      <c r="NJQ8" s="112"/>
      <c r="NJR8" s="112"/>
      <c r="NJS8" s="112"/>
      <c r="NJT8" s="112"/>
      <c r="NJU8" s="112"/>
      <c r="NJV8" s="112"/>
      <c r="NJW8" s="112"/>
      <c r="NJX8" s="112"/>
      <c r="NJY8" s="112"/>
      <c r="NJZ8" s="112"/>
      <c r="NKA8" s="112"/>
      <c r="NKB8" s="112"/>
      <c r="NKC8" s="112"/>
      <c r="NKD8" s="112"/>
      <c r="NKE8" s="112"/>
      <c r="NKF8" s="112"/>
      <c r="NKG8" s="112"/>
      <c r="NKH8" s="112"/>
      <c r="NKI8" s="112"/>
      <c r="NKJ8" s="112"/>
      <c r="NKK8" s="112"/>
      <c r="NKL8" s="112"/>
      <c r="NKM8" s="112"/>
      <c r="NKN8" s="112"/>
      <c r="NKO8" s="112"/>
      <c r="NKP8" s="112"/>
      <c r="NKQ8" s="112"/>
      <c r="NKR8" s="112"/>
      <c r="NKS8" s="112"/>
      <c r="NKT8" s="112"/>
      <c r="NKU8" s="112"/>
      <c r="NKV8" s="112"/>
      <c r="NKW8" s="112"/>
      <c r="NKX8" s="112"/>
      <c r="NKY8" s="112"/>
      <c r="NKZ8" s="112"/>
      <c r="NLA8" s="112"/>
      <c r="NLB8" s="112"/>
      <c r="NLC8" s="112"/>
      <c r="NLD8" s="112"/>
      <c r="NLE8" s="112"/>
      <c r="NLF8" s="112"/>
      <c r="NLG8" s="112"/>
      <c r="NLH8" s="112"/>
      <c r="NLI8" s="112"/>
      <c r="NLJ8" s="112"/>
      <c r="NLK8" s="112"/>
      <c r="NLL8" s="112"/>
      <c r="NLM8" s="112"/>
      <c r="NLN8" s="112"/>
      <c r="NLO8" s="112"/>
      <c r="NLP8" s="112"/>
      <c r="NLQ8" s="112"/>
      <c r="NLR8" s="112"/>
      <c r="NLS8" s="112"/>
      <c r="NLT8" s="112"/>
      <c r="NLU8" s="112"/>
      <c r="NLV8" s="112"/>
      <c r="NLW8" s="112"/>
      <c r="NLX8" s="112"/>
      <c r="NLY8" s="112"/>
      <c r="NLZ8" s="112"/>
      <c r="NMA8" s="112"/>
      <c r="NMB8" s="112"/>
      <c r="NMC8" s="112"/>
      <c r="NMD8" s="112"/>
      <c r="NME8" s="112"/>
      <c r="NMF8" s="112"/>
      <c r="NMG8" s="112"/>
      <c r="NMH8" s="112"/>
      <c r="NMI8" s="112"/>
      <c r="NMJ8" s="112"/>
      <c r="NMK8" s="112"/>
      <c r="NML8" s="112"/>
      <c r="NMM8" s="112"/>
      <c r="NMN8" s="112"/>
      <c r="NMO8" s="112"/>
      <c r="NMP8" s="112"/>
      <c r="NMQ8" s="112"/>
      <c r="NMR8" s="112"/>
      <c r="NMS8" s="112"/>
      <c r="NMT8" s="112"/>
      <c r="NMU8" s="112"/>
      <c r="NMV8" s="112"/>
      <c r="NMW8" s="112"/>
      <c r="NMX8" s="112"/>
      <c r="NMY8" s="112"/>
      <c r="NMZ8" s="112"/>
      <c r="NNA8" s="112"/>
      <c r="NNB8" s="112"/>
      <c r="NNC8" s="112"/>
      <c r="NND8" s="112"/>
      <c r="NNE8" s="112"/>
      <c r="NNF8" s="112"/>
      <c r="NNG8" s="112"/>
      <c r="NNH8" s="112"/>
      <c r="NNI8" s="112"/>
      <c r="NNJ8" s="112"/>
      <c r="NNK8" s="112"/>
      <c r="NNL8" s="112"/>
      <c r="NNM8" s="112"/>
      <c r="NNN8" s="112"/>
      <c r="NNO8" s="112"/>
      <c r="NNP8" s="112"/>
      <c r="NNQ8" s="112"/>
      <c r="NNR8" s="112"/>
      <c r="NNS8" s="112"/>
      <c r="NNT8" s="112"/>
      <c r="NNU8" s="112"/>
      <c r="NNV8" s="112"/>
      <c r="NNW8" s="112"/>
      <c r="NNX8" s="112"/>
      <c r="NNY8" s="112"/>
      <c r="NNZ8" s="112"/>
      <c r="NOA8" s="112"/>
      <c r="NOB8" s="112"/>
      <c r="NOC8" s="112"/>
      <c r="NOD8" s="112"/>
      <c r="NOE8" s="112"/>
      <c r="NOF8" s="112"/>
      <c r="NOG8" s="112"/>
      <c r="NOH8" s="112"/>
      <c r="NOI8" s="112"/>
      <c r="NOJ8" s="112"/>
      <c r="NOK8" s="112"/>
      <c r="NOL8" s="112"/>
      <c r="NOM8" s="112"/>
      <c r="NON8" s="112"/>
      <c r="NOO8" s="112"/>
      <c r="NOP8" s="112"/>
      <c r="NOQ8" s="112"/>
      <c r="NOR8" s="112"/>
      <c r="NOS8" s="112"/>
      <c r="NOT8" s="112"/>
      <c r="NOU8" s="112"/>
      <c r="NOV8" s="112"/>
      <c r="NOW8" s="112"/>
      <c r="NOX8" s="112"/>
      <c r="NOY8" s="112"/>
      <c r="NOZ8" s="112"/>
      <c r="NPA8" s="112"/>
      <c r="NPB8" s="112"/>
      <c r="NPC8" s="112"/>
      <c r="NPD8" s="112"/>
      <c r="NPE8" s="112"/>
      <c r="NPF8" s="112"/>
      <c r="NPG8" s="112"/>
      <c r="NPH8" s="112"/>
      <c r="NPI8" s="112"/>
      <c r="NPJ8" s="112"/>
      <c r="NPK8" s="112"/>
      <c r="NPL8" s="112"/>
      <c r="NPM8" s="112"/>
      <c r="NPN8" s="112"/>
      <c r="NPO8" s="112"/>
      <c r="NPP8" s="112"/>
      <c r="NPQ8" s="112"/>
      <c r="NPR8" s="112"/>
      <c r="NPS8" s="112"/>
      <c r="NPT8" s="112"/>
      <c r="NPU8" s="112"/>
      <c r="NPV8" s="112"/>
      <c r="NPW8" s="112"/>
      <c r="NPX8" s="112"/>
      <c r="NPY8" s="112"/>
      <c r="NPZ8" s="112"/>
      <c r="NQA8" s="112"/>
      <c r="NQB8" s="112"/>
      <c r="NQC8" s="112"/>
      <c r="NQD8" s="112"/>
      <c r="NQE8" s="112"/>
      <c r="NQF8" s="112"/>
      <c r="NQG8" s="112"/>
      <c r="NQH8" s="112"/>
      <c r="NQI8" s="112"/>
      <c r="NQJ8" s="112"/>
      <c r="NQK8" s="112"/>
      <c r="NQL8" s="112"/>
      <c r="NQM8" s="112"/>
      <c r="NQN8" s="112"/>
      <c r="NQO8" s="112"/>
      <c r="NQP8" s="112"/>
      <c r="NQQ8" s="112"/>
      <c r="NQR8" s="112"/>
      <c r="NQS8" s="112"/>
      <c r="NQT8" s="112"/>
      <c r="NQU8" s="112"/>
      <c r="NQV8" s="112"/>
      <c r="NQW8" s="112"/>
      <c r="NQX8" s="112"/>
      <c r="NQY8" s="112"/>
      <c r="NQZ8" s="112"/>
      <c r="NRA8" s="112"/>
      <c r="NRB8" s="112"/>
      <c r="NRC8" s="112"/>
      <c r="NRD8" s="112"/>
      <c r="NRE8" s="112"/>
      <c r="NRF8" s="112"/>
      <c r="NRG8" s="112"/>
      <c r="NRH8" s="112"/>
      <c r="NRI8" s="112"/>
      <c r="NRJ8" s="112"/>
      <c r="NRK8" s="112"/>
      <c r="NRL8" s="112"/>
      <c r="NRM8" s="112"/>
      <c r="NRN8" s="112"/>
      <c r="NRO8" s="112"/>
      <c r="NRP8" s="112"/>
      <c r="NRQ8" s="112"/>
      <c r="NRR8" s="112"/>
      <c r="NRS8" s="112"/>
      <c r="NRT8" s="112"/>
      <c r="NRU8" s="112"/>
      <c r="NRV8" s="112"/>
      <c r="NRW8" s="112"/>
      <c r="NRX8" s="112"/>
      <c r="NRY8" s="112"/>
      <c r="NRZ8" s="112"/>
      <c r="NSA8" s="112"/>
      <c r="NSB8" s="112"/>
      <c r="NSC8" s="112"/>
      <c r="NSD8" s="112"/>
      <c r="NSE8" s="112"/>
      <c r="NSF8" s="112"/>
      <c r="NSG8" s="112"/>
      <c r="NSH8" s="112"/>
      <c r="NSI8" s="112"/>
      <c r="NSJ8" s="112"/>
      <c r="NSK8" s="112"/>
      <c r="NSL8" s="112"/>
      <c r="NSM8" s="112"/>
      <c r="NSN8" s="112"/>
      <c r="NSO8" s="112"/>
      <c r="NSP8" s="112"/>
      <c r="NSQ8" s="112"/>
      <c r="NSR8" s="112"/>
      <c r="NSS8" s="112"/>
      <c r="NST8" s="112"/>
      <c r="NSU8" s="112"/>
      <c r="NSV8" s="112"/>
      <c r="NSW8" s="112"/>
      <c r="NSX8" s="112"/>
      <c r="NSY8" s="112"/>
      <c r="NSZ8" s="112"/>
      <c r="NTA8" s="112"/>
      <c r="NTB8" s="112"/>
      <c r="NTC8" s="112"/>
      <c r="NTD8" s="112"/>
      <c r="NTE8" s="112"/>
      <c r="NTF8" s="112"/>
      <c r="NTG8" s="112"/>
      <c r="NTH8" s="112"/>
      <c r="NTI8" s="112"/>
      <c r="NTJ8" s="112"/>
      <c r="NTK8" s="112"/>
      <c r="NTL8" s="112"/>
      <c r="NTM8" s="112"/>
      <c r="NTN8" s="112"/>
      <c r="NTO8" s="112"/>
      <c r="NTP8" s="112"/>
      <c r="NTQ8" s="112"/>
      <c r="NTR8" s="112"/>
      <c r="NTS8" s="112"/>
      <c r="NTT8" s="112"/>
      <c r="NTU8" s="112"/>
      <c r="NTV8" s="112"/>
      <c r="NTW8" s="112"/>
      <c r="NTX8" s="112"/>
      <c r="NTY8" s="112"/>
      <c r="NTZ8" s="112"/>
      <c r="NUA8" s="112"/>
      <c r="NUB8" s="112"/>
      <c r="NUC8" s="112"/>
      <c r="NUD8" s="112"/>
      <c r="NUE8" s="112"/>
      <c r="NUF8" s="112"/>
      <c r="NUG8" s="112"/>
      <c r="NUH8" s="112"/>
      <c r="NUI8" s="112"/>
      <c r="NUJ8" s="112"/>
      <c r="NUK8" s="112"/>
      <c r="NUL8" s="112"/>
      <c r="NUM8" s="112"/>
      <c r="NUN8" s="112"/>
      <c r="NUO8" s="112"/>
      <c r="NUP8" s="112"/>
      <c r="NUQ8" s="112"/>
      <c r="NUR8" s="112"/>
      <c r="NUS8" s="112"/>
      <c r="NUT8" s="112"/>
      <c r="NUU8" s="112"/>
      <c r="NUV8" s="112"/>
      <c r="NUW8" s="112"/>
      <c r="NUX8" s="112"/>
      <c r="NUY8" s="112"/>
      <c r="NUZ8" s="112"/>
      <c r="NVA8" s="112"/>
      <c r="NVB8" s="112"/>
      <c r="NVC8" s="112"/>
      <c r="NVD8" s="112"/>
      <c r="NVE8" s="112"/>
      <c r="NVF8" s="112"/>
      <c r="NVG8" s="112"/>
      <c r="NVH8" s="112"/>
      <c r="NVI8" s="112"/>
      <c r="NVJ8" s="112"/>
      <c r="NVK8" s="112"/>
      <c r="NVL8" s="112"/>
      <c r="NVM8" s="112"/>
      <c r="NVN8" s="112"/>
      <c r="NVO8" s="112"/>
      <c r="NVP8" s="112"/>
      <c r="NVQ8" s="112"/>
      <c r="NVR8" s="112"/>
      <c r="NVS8" s="112"/>
      <c r="NVT8" s="112"/>
      <c r="NVU8" s="112"/>
      <c r="NVV8" s="112"/>
      <c r="NVW8" s="112"/>
      <c r="NVX8" s="112"/>
      <c r="NVY8" s="112"/>
      <c r="NVZ8" s="112"/>
      <c r="NWA8" s="112"/>
      <c r="NWB8" s="112"/>
      <c r="NWC8" s="112"/>
      <c r="NWD8" s="112"/>
      <c r="NWE8" s="112"/>
      <c r="NWF8" s="112"/>
      <c r="NWG8" s="112"/>
      <c r="NWH8" s="112"/>
      <c r="NWI8" s="112"/>
      <c r="NWJ8" s="112"/>
      <c r="NWK8" s="112"/>
      <c r="NWL8" s="112"/>
      <c r="NWM8" s="112"/>
      <c r="NWN8" s="112"/>
      <c r="NWO8" s="112"/>
      <c r="NWP8" s="112"/>
      <c r="NWQ8" s="112"/>
      <c r="NWR8" s="112"/>
      <c r="NWS8" s="112"/>
      <c r="NWT8" s="112"/>
      <c r="NWU8" s="112"/>
      <c r="NWV8" s="112"/>
      <c r="NWW8" s="112"/>
      <c r="NWX8" s="112"/>
      <c r="NWY8" s="112"/>
      <c r="NWZ8" s="112"/>
      <c r="NXA8" s="112"/>
      <c r="NXB8" s="112"/>
      <c r="NXC8" s="112"/>
      <c r="NXD8" s="112"/>
      <c r="NXE8" s="112"/>
      <c r="NXF8" s="112"/>
      <c r="NXG8" s="112"/>
      <c r="NXH8" s="112"/>
      <c r="NXI8" s="112"/>
      <c r="NXJ8" s="112"/>
      <c r="NXK8" s="112"/>
      <c r="NXL8" s="112"/>
      <c r="NXM8" s="112"/>
      <c r="NXN8" s="112"/>
      <c r="NXO8" s="112"/>
      <c r="NXP8" s="112"/>
      <c r="NXQ8" s="112"/>
      <c r="NXR8" s="112"/>
      <c r="NXS8" s="112"/>
      <c r="NXT8" s="112"/>
      <c r="NXU8" s="112"/>
      <c r="NXV8" s="112"/>
      <c r="NXW8" s="112"/>
      <c r="NXX8" s="112"/>
      <c r="NXY8" s="112"/>
      <c r="NXZ8" s="112"/>
      <c r="NYA8" s="112"/>
      <c r="NYB8" s="112"/>
      <c r="NYC8" s="112"/>
      <c r="NYD8" s="112"/>
      <c r="NYE8" s="112"/>
      <c r="NYF8" s="112"/>
      <c r="NYG8" s="112"/>
      <c r="NYH8" s="112"/>
      <c r="NYI8" s="112"/>
      <c r="NYJ8" s="112"/>
      <c r="NYK8" s="112"/>
      <c r="NYL8" s="112"/>
      <c r="NYM8" s="112"/>
      <c r="NYN8" s="112"/>
      <c r="NYO8" s="112"/>
      <c r="NYP8" s="112"/>
      <c r="NYQ8" s="112"/>
      <c r="NYR8" s="112"/>
      <c r="NYS8" s="112"/>
      <c r="NYT8" s="112"/>
      <c r="NYU8" s="112"/>
      <c r="NYV8" s="112"/>
      <c r="NYW8" s="112"/>
      <c r="NYX8" s="112"/>
      <c r="NYY8" s="112"/>
      <c r="NYZ8" s="112"/>
      <c r="NZA8" s="112"/>
      <c r="NZB8" s="112"/>
      <c r="NZC8" s="112"/>
      <c r="NZD8" s="112"/>
      <c r="NZE8" s="112"/>
      <c r="NZF8" s="112"/>
      <c r="NZG8" s="112"/>
      <c r="NZH8" s="112"/>
      <c r="NZI8" s="112"/>
      <c r="NZJ8" s="112"/>
      <c r="NZK8" s="112"/>
      <c r="NZL8" s="112"/>
      <c r="NZM8" s="112"/>
      <c r="NZN8" s="112"/>
      <c r="NZO8" s="112"/>
      <c r="NZP8" s="112"/>
      <c r="NZQ8" s="112"/>
      <c r="NZR8" s="112"/>
      <c r="NZS8" s="112"/>
      <c r="NZT8" s="112"/>
      <c r="NZU8" s="112"/>
      <c r="NZV8" s="112"/>
      <c r="NZW8" s="112"/>
      <c r="NZX8" s="112"/>
      <c r="NZY8" s="112"/>
      <c r="NZZ8" s="112"/>
      <c r="OAA8" s="112"/>
      <c r="OAB8" s="112"/>
      <c r="OAC8" s="112"/>
      <c r="OAD8" s="112"/>
      <c r="OAE8" s="112"/>
      <c r="OAF8" s="112"/>
      <c r="OAG8" s="112"/>
      <c r="OAH8" s="112"/>
      <c r="OAI8" s="112"/>
      <c r="OAJ8" s="112"/>
      <c r="OAK8" s="112"/>
      <c r="OAL8" s="112"/>
      <c r="OAM8" s="112"/>
      <c r="OAN8" s="112"/>
      <c r="OAO8" s="112"/>
      <c r="OAP8" s="112"/>
      <c r="OAQ8" s="112"/>
      <c r="OAR8" s="112"/>
      <c r="OAS8" s="112"/>
      <c r="OAT8" s="112"/>
      <c r="OAU8" s="112"/>
      <c r="OAV8" s="112"/>
      <c r="OAW8" s="112"/>
      <c r="OAX8" s="112"/>
      <c r="OAY8" s="112"/>
      <c r="OAZ8" s="112"/>
      <c r="OBA8" s="112"/>
      <c r="OBB8" s="112"/>
      <c r="OBC8" s="112"/>
      <c r="OBD8" s="112"/>
      <c r="OBE8" s="112"/>
      <c r="OBF8" s="112"/>
      <c r="OBG8" s="112"/>
      <c r="OBH8" s="112"/>
      <c r="OBI8" s="112"/>
      <c r="OBJ8" s="112"/>
      <c r="OBK8" s="112"/>
      <c r="OBL8" s="112"/>
      <c r="OBM8" s="112"/>
      <c r="OBN8" s="112"/>
      <c r="OBO8" s="112"/>
      <c r="OBP8" s="112"/>
      <c r="OBQ8" s="112"/>
      <c r="OBR8" s="112"/>
      <c r="OBS8" s="112"/>
      <c r="OBT8" s="112"/>
      <c r="OBU8" s="112"/>
      <c r="OBV8" s="112"/>
      <c r="OBW8" s="112"/>
      <c r="OBX8" s="112"/>
      <c r="OBY8" s="112"/>
      <c r="OBZ8" s="112"/>
      <c r="OCA8" s="112"/>
      <c r="OCB8" s="112"/>
      <c r="OCC8" s="112"/>
      <c r="OCD8" s="112"/>
      <c r="OCE8" s="112"/>
      <c r="OCF8" s="112"/>
      <c r="OCG8" s="112"/>
      <c r="OCH8" s="112"/>
      <c r="OCI8" s="112"/>
      <c r="OCJ8" s="112"/>
      <c r="OCK8" s="112"/>
      <c r="OCL8" s="112"/>
      <c r="OCM8" s="112"/>
      <c r="OCN8" s="112"/>
      <c r="OCO8" s="112"/>
      <c r="OCP8" s="112"/>
      <c r="OCQ8" s="112"/>
      <c r="OCR8" s="112"/>
      <c r="OCS8" s="112"/>
      <c r="OCT8" s="112"/>
      <c r="OCU8" s="112"/>
      <c r="OCV8" s="112"/>
      <c r="OCW8" s="112"/>
      <c r="OCX8" s="112"/>
      <c r="OCY8" s="112"/>
      <c r="OCZ8" s="112"/>
      <c r="ODA8" s="112"/>
      <c r="ODB8" s="112"/>
      <c r="ODC8" s="112"/>
      <c r="ODD8" s="112"/>
      <c r="ODE8" s="112"/>
      <c r="ODF8" s="112"/>
      <c r="ODG8" s="112"/>
      <c r="ODH8" s="112"/>
      <c r="ODI8" s="112"/>
      <c r="ODJ8" s="112"/>
      <c r="ODK8" s="112"/>
      <c r="ODL8" s="112"/>
      <c r="ODM8" s="112"/>
      <c r="ODN8" s="112"/>
      <c r="ODO8" s="112"/>
      <c r="ODP8" s="112"/>
      <c r="ODQ8" s="112"/>
      <c r="ODR8" s="112"/>
      <c r="ODS8" s="112"/>
      <c r="ODT8" s="112"/>
      <c r="ODU8" s="112"/>
      <c r="ODV8" s="112"/>
      <c r="ODW8" s="112"/>
      <c r="ODX8" s="112"/>
      <c r="ODY8" s="112"/>
      <c r="ODZ8" s="112"/>
      <c r="OEA8" s="112"/>
      <c r="OEB8" s="112"/>
      <c r="OEC8" s="112"/>
      <c r="OED8" s="112"/>
      <c r="OEE8" s="112"/>
      <c r="OEF8" s="112"/>
      <c r="OEG8" s="112"/>
      <c r="OEH8" s="112"/>
      <c r="OEI8" s="112"/>
      <c r="OEJ8" s="112"/>
      <c r="OEK8" s="112"/>
      <c r="OEL8" s="112"/>
      <c r="OEM8" s="112"/>
      <c r="OEN8" s="112"/>
      <c r="OEO8" s="112"/>
      <c r="OEP8" s="112"/>
      <c r="OEQ8" s="112"/>
      <c r="OER8" s="112"/>
      <c r="OES8" s="112"/>
      <c r="OET8" s="112"/>
      <c r="OEU8" s="112"/>
      <c r="OEV8" s="112"/>
      <c r="OEW8" s="112"/>
      <c r="OEX8" s="112"/>
      <c r="OEY8" s="112"/>
      <c r="OEZ8" s="112"/>
      <c r="OFA8" s="112"/>
      <c r="OFB8" s="112"/>
      <c r="OFC8" s="112"/>
      <c r="OFD8" s="112"/>
      <c r="OFE8" s="112"/>
      <c r="OFF8" s="112"/>
      <c r="OFG8" s="112"/>
      <c r="OFH8" s="112"/>
      <c r="OFI8" s="112"/>
      <c r="OFJ8" s="112"/>
      <c r="OFK8" s="112"/>
      <c r="OFL8" s="112"/>
      <c r="OFM8" s="112"/>
      <c r="OFN8" s="112"/>
      <c r="OFO8" s="112"/>
      <c r="OFP8" s="112"/>
      <c r="OFQ8" s="112"/>
      <c r="OFR8" s="112"/>
      <c r="OFS8" s="112"/>
      <c r="OFT8" s="112"/>
      <c r="OFU8" s="112"/>
      <c r="OFV8" s="112"/>
      <c r="OFW8" s="112"/>
      <c r="OFX8" s="112"/>
      <c r="OFY8" s="112"/>
      <c r="OFZ8" s="112"/>
      <c r="OGA8" s="112"/>
      <c r="OGB8" s="112"/>
      <c r="OGC8" s="112"/>
      <c r="OGD8" s="112"/>
      <c r="OGE8" s="112"/>
      <c r="OGF8" s="112"/>
      <c r="OGG8" s="112"/>
      <c r="OGH8" s="112"/>
      <c r="OGI8" s="112"/>
      <c r="OGJ8" s="112"/>
      <c r="OGK8" s="112"/>
      <c r="OGL8" s="112"/>
      <c r="OGM8" s="112"/>
      <c r="OGN8" s="112"/>
      <c r="OGO8" s="112"/>
      <c r="OGP8" s="112"/>
      <c r="OGQ8" s="112"/>
      <c r="OGR8" s="112"/>
      <c r="OGS8" s="112"/>
      <c r="OGT8" s="112"/>
      <c r="OGU8" s="112"/>
      <c r="OGV8" s="112"/>
      <c r="OGW8" s="112"/>
      <c r="OGX8" s="112"/>
      <c r="OGY8" s="112"/>
      <c r="OGZ8" s="112"/>
      <c r="OHA8" s="112"/>
      <c r="OHB8" s="112"/>
      <c r="OHC8" s="112"/>
      <c r="OHD8" s="112"/>
      <c r="OHE8" s="112"/>
      <c r="OHF8" s="112"/>
      <c r="OHG8" s="112"/>
      <c r="OHH8" s="112"/>
      <c r="OHI8" s="112"/>
      <c r="OHJ8" s="112"/>
      <c r="OHK8" s="112"/>
      <c r="OHL8" s="112"/>
      <c r="OHM8" s="112"/>
      <c r="OHN8" s="112"/>
      <c r="OHO8" s="112"/>
      <c r="OHP8" s="112"/>
      <c r="OHQ8" s="112"/>
      <c r="OHR8" s="112"/>
      <c r="OHS8" s="112"/>
      <c r="OHT8" s="112"/>
      <c r="OHU8" s="112"/>
      <c r="OHV8" s="112"/>
      <c r="OHW8" s="112"/>
      <c r="OHX8" s="112"/>
      <c r="OHY8" s="112"/>
      <c r="OHZ8" s="112"/>
      <c r="OIA8" s="112"/>
      <c r="OIB8" s="112"/>
      <c r="OIC8" s="112"/>
      <c r="OID8" s="112"/>
      <c r="OIE8" s="112"/>
      <c r="OIF8" s="112"/>
      <c r="OIG8" s="112"/>
      <c r="OIH8" s="112"/>
      <c r="OII8" s="112"/>
      <c r="OIJ8" s="112"/>
      <c r="OIK8" s="112"/>
      <c r="OIL8" s="112"/>
      <c r="OIM8" s="112"/>
      <c r="OIN8" s="112"/>
      <c r="OIO8" s="112"/>
      <c r="OIP8" s="112"/>
      <c r="OIQ8" s="112"/>
      <c r="OIR8" s="112"/>
      <c r="OIS8" s="112"/>
      <c r="OIT8" s="112"/>
      <c r="OIU8" s="112"/>
      <c r="OIV8" s="112"/>
      <c r="OIW8" s="112"/>
      <c r="OIX8" s="112"/>
      <c r="OIY8" s="112"/>
      <c r="OIZ8" s="112"/>
      <c r="OJA8" s="112"/>
      <c r="OJB8" s="112"/>
      <c r="OJC8" s="112"/>
      <c r="OJD8" s="112"/>
      <c r="OJE8" s="112"/>
      <c r="OJF8" s="112"/>
      <c r="OJG8" s="112"/>
      <c r="OJH8" s="112"/>
      <c r="OJI8" s="112"/>
      <c r="OJJ8" s="112"/>
      <c r="OJK8" s="112"/>
      <c r="OJL8" s="112"/>
      <c r="OJM8" s="112"/>
      <c r="OJN8" s="112"/>
      <c r="OJO8" s="112"/>
      <c r="OJP8" s="112"/>
      <c r="OJQ8" s="112"/>
      <c r="OJR8" s="112"/>
      <c r="OJS8" s="112"/>
      <c r="OJT8" s="112"/>
      <c r="OJU8" s="112"/>
      <c r="OJV8" s="112"/>
      <c r="OJW8" s="112"/>
      <c r="OJX8" s="112"/>
      <c r="OJY8" s="112"/>
      <c r="OJZ8" s="112"/>
      <c r="OKA8" s="112"/>
      <c r="OKB8" s="112"/>
      <c r="OKC8" s="112"/>
      <c r="OKD8" s="112"/>
      <c r="OKE8" s="112"/>
      <c r="OKF8" s="112"/>
      <c r="OKG8" s="112"/>
      <c r="OKH8" s="112"/>
      <c r="OKI8" s="112"/>
      <c r="OKJ8" s="112"/>
      <c r="OKK8" s="112"/>
      <c r="OKL8" s="112"/>
      <c r="OKM8" s="112"/>
      <c r="OKN8" s="112"/>
      <c r="OKO8" s="112"/>
      <c r="OKP8" s="112"/>
      <c r="OKQ8" s="112"/>
      <c r="OKR8" s="112"/>
      <c r="OKS8" s="112"/>
      <c r="OKT8" s="112"/>
      <c r="OKU8" s="112"/>
      <c r="OKV8" s="112"/>
      <c r="OKW8" s="112"/>
      <c r="OKX8" s="112"/>
      <c r="OKY8" s="112"/>
      <c r="OKZ8" s="112"/>
      <c r="OLA8" s="112"/>
      <c r="OLB8" s="112"/>
      <c r="OLC8" s="112"/>
      <c r="OLD8" s="112"/>
      <c r="OLE8" s="112"/>
      <c r="OLF8" s="112"/>
      <c r="OLG8" s="112"/>
      <c r="OLH8" s="112"/>
      <c r="OLI8" s="112"/>
      <c r="OLJ8" s="112"/>
      <c r="OLK8" s="112"/>
      <c r="OLL8" s="112"/>
      <c r="OLM8" s="112"/>
      <c r="OLN8" s="112"/>
      <c r="OLO8" s="112"/>
      <c r="OLP8" s="112"/>
      <c r="OLQ8" s="112"/>
      <c r="OLR8" s="112"/>
      <c r="OLS8" s="112"/>
      <c r="OLT8" s="112"/>
      <c r="OLU8" s="112"/>
      <c r="OLV8" s="112"/>
      <c r="OLW8" s="112"/>
      <c r="OLX8" s="112"/>
      <c r="OLY8" s="112"/>
      <c r="OLZ8" s="112"/>
      <c r="OMA8" s="112"/>
      <c r="OMB8" s="112"/>
      <c r="OMC8" s="112"/>
      <c r="OMD8" s="112"/>
      <c r="OME8" s="112"/>
      <c r="OMF8" s="112"/>
      <c r="OMG8" s="112"/>
      <c r="OMH8" s="112"/>
      <c r="OMI8" s="112"/>
      <c r="OMJ8" s="112"/>
      <c r="OMK8" s="112"/>
      <c r="OML8" s="112"/>
      <c r="OMM8" s="112"/>
      <c r="OMN8" s="112"/>
      <c r="OMO8" s="112"/>
      <c r="OMP8" s="112"/>
      <c r="OMQ8" s="112"/>
      <c r="OMR8" s="112"/>
      <c r="OMS8" s="112"/>
      <c r="OMT8" s="112"/>
      <c r="OMU8" s="112"/>
      <c r="OMV8" s="112"/>
      <c r="OMW8" s="112"/>
      <c r="OMX8" s="112"/>
      <c r="OMY8" s="112"/>
      <c r="OMZ8" s="112"/>
      <c r="ONA8" s="112"/>
      <c r="ONB8" s="112"/>
      <c r="ONC8" s="112"/>
      <c r="OND8" s="112"/>
      <c r="ONE8" s="112"/>
      <c r="ONF8" s="112"/>
      <c r="ONG8" s="112"/>
      <c r="ONH8" s="112"/>
      <c r="ONI8" s="112"/>
      <c r="ONJ8" s="112"/>
      <c r="ONK8" s="112"/>
      <c r="ONL8" s="112"/>
      <c r="ONM8" s="112"/>
      <c r="ONN8" s="112"/>
      <c r="ONO8" s="112"/>
      <c r="ONP8" s="112"/>
      <c r="ONQ8" s="112"/>
      <c r="ONR8" s="112"/>
      <c r="ONS8" s="112"/>
      <c r="ONT8" s="112"/>
      <c r="ONU8" s="112"/>
      <c r="ONV8" s="112"/>
      <c r="ONW8" s="112"/>
      <c r="ONX8" s="112"/>
      <c r="ONY8" s="112"/>
      <c r="ONZ8" s="112"/>
      <c r="OOA8" s="112"/>
      <c r="OOB8" s="112"/>
      <c r="OOC8" s="112"/>
      <c r="OOD8" s="112"/>
      <c r="OOE8" s="112"/>
      <c r="OOF8" s="112"/>
      <c r="OOG8" s="112"/>
      <c r="OOH8" s="112"/>
      <c r="OOI8" s="112"/>
      <c r="OOJ8" s="112"/>
      <c r="OOK8" s="112"/>
      <c r="OOL8" s="112"/>
      <c r="OOM8" s="112"/>
      <c r="OON8" s="112"/>
      <c r="OOO8" s="112"/>
      <c r="OOP8" s="112"/>
      <c r="OOQ8" s="112"/>
      <c r="OOR8" s="112"/>
      <c r="OOS8" s="112"/>
      <c r="OOT8" s="112"/>
      <c r="OOU8" s="112"/>
      <c r="OOV8" s="112"/>
      <c r="OOW8" s="112"/>
      <c r="OOX8" s="112"/>
      <c r="OOY8" s="112"/>
      <c r="OOZ8" s="112"/>
      <c r="OPA8" s="112"/>
      <c r="OPB8" s="112"/>
      <c r="OPC8" s="112"/>
      <c r="OPD8" s="112"/>
      <c r="OPE8" s="112"/>
      <c r="OPF8" s="112"/>
      <c r="OPG8" s="112"/>
      <c r="OPH8" s="112"/>
      <c r="OPI8" s="112"/>
      <c r="OPJ8" s="112"/>
      <c r="OPK8" s="112"/>
      <c r="OPL8" s="112"/>
      <c r="OPM8" s="112"/>
      <c r="OPN8" s="112"/>
      <c r="OPO8" s="112"/>
      <c r="OPP8" s="112"/>
      <c r="OPQ8" s="112"/>
      <c r="OPR8" s="112"/>
      <c r="OPS8" s="112"/>
      <c r="OPT8" s="112"/>
      <c r="OPU8" s="112"/>
      <c r="OPV8" s="112"/>
      <c r="OPW8" s="112"/>
      <c r="OPX8" s="112"/>
      <c r="OPY8" s="112"/>
      <c r="OPZ8" s="112"/>
      <c r="OQA8" s="112"/>
      <c r="OQB8" s="112"/>
      <c r="OQC8" s="112"/>
      <c r="OQD8" s="112"/>
      <c r="OQE8" s="112"/>
      <c r="OQF8" s="112"/>
      <c r="OQG8" s="112"/>
      <c r="OQH8" s="112"/>
      <c r="OQI8" s="112"/>
      <c r="OQJ8" s="112"/>
      <c r="OQK8" s="112"/>
      <c r="OQL8" s="112"/>
      <c r="OQM8" s="112"/>
      <c r="OQN8" s="112"/>
      <c r="OQO8" s="112"/>
      <c r="OQP8" s="112"/>
      <c r="OQQ8" s="112"/>
      <c r="OQR8" s="112"/>
      <c r="OQS8" s="112"/>
      <c r="OQT8" s="112"/>
      <c r="OQU8" s="112"/>
      <c r="OQV8" s="112"/>
      <c r="OQW8" s="112"/>
      <c r="OQX8" s="112"/>
      <c r="OQY8" s="112"/>
      <c r="OQZ8" s="112"/>
      <c r="ORA8" s="112"/>
      <c r="ORB8" s="112"/>
      <c r="ORC8" s="112"/>
      <c r="ORD8" s="112"/>
      <c r="ORE8" s="112"/>
      <c r="ORF8" s="112"/>
      <c r="ORG8" s="112"/>
      <c r="ORH8" s="112"/>
      <c r="ORI8" s="112"/>
      <c r="ORJ8" s="112"/>
      <c r="ORK8" s="112"/>
      <c r="ORL8" s="112"/>
      <c r="ORM8" s="112"/>
      <c r="ORN8" s="112"/>
      <c r="ORO8" s="112"/>
      <c r="ORP8" s="112"/>
      <c r="ORQ8" s="112"/>
      <c r="ORR8" s="112"/>
      <c r="ORS8" s="112"/>
      <c r="ORT8" s="112"/>
      <c r="ORU8" s="112"/>
      <c r="ORV8" s="112"/>
      <c r="ORW8" s="112"/>
      <c r="ORX8" s="112"/>
      <c r="ORY8" s="112"/>
      <c r="ORZ8" s="112"/>
      <c r="OSA8" s="112"/>
      <c r="OSB8" s="112"/>
      <c r="OSC8" s="112"/>
      <c r="OSD8" s="112"/>
      <c r="OSE8" s="112"/>
      <c r="OSF8" s="112"/>
      <c r="OSG8" s="112"/>
      <c r="OSH8" s="112"/>
      <c r="OSI8" s="112"/>
      <c r="OSJ8" s="112"/>
      <c r="OSK8" s="112"/>
      <c r="OSL8" s="112"/>
      <c r="OSM8" s="112"/>
      <c r="OSN8" s="112"/>
      <c r="OSO8" s="112"/>
      <c r="OSP8" s="112"/>
      <c r="OSQ8" s="112"/>
      <c r="OSR8" s="112"/>
      <c r="OSS8" s="112"/>
      <c r="OST8" s="112"/>
      <c r="OSU8" s="112"/>
      <c r="OSV8" s="112"/>
      <c r="OSW8" s="112"/>
      <c r="OSX8" s="112"/>
      <c r="OSY8" s="112"/>
      <c r="OSZ8" s="112"/>
      <c r="OTA8" s="112"/>
      <c r="OTB8" s="112"/>
      <c r="OTC8" s="112"/>
      <c r="OTD8" s="112"/>
      <c r="OTE8" s="112"/>
      <c r="OTF8" s="112"/>
      <c r="OTG8" s="112"/>
      <c r="OTH8" s="112"/>
      <c r="OTI8" s="112"/>
      <c r="OTJ8" s="112"/>
      <c r="OTK8" s="112"/>
      <c r="OTL8" s="112"/>
      <c r="OTM8" s="112"/>
      <c r="OTN8" s="112"/>
      <c r="OTO8" s="112"/>
      <c r="OTP8" s="112"/>
      <c r="OTQ8" s="112"/>
      <c r="OTR8" s="112"/>
      <c r="OTS8" s="112"/>
      <c r="OTT8" s="112"/>
      <c r="OTU8" s="112"/>
      <c r="OTV8" s="112"/>
      <c r="OTW8" s="112"/>
      <c r="OTX8" s="112"/>
      <c r="OTY8" s="112"/>
      <c r="OTZ8" s="112"/>
      <c r="OUA8" s="112"/>
      <c r="OUB8" s="112"/>
      <c r="OUC8" s="112"/>
      <c r="OUD8" s="112"/>
      <c r="OUE8" s="112"/>
      <c r="OUF8" s="112"/>
      <c r="OUG8" s="112"/>
      <c r="OUH8" s="112"/>
      <c r="OUI8" s="112"/>
      <c r="OUJ8" s="112"/>
      <c r="OUK8" s="112"/>
      <c r="OUL8" s="112"/>
      <c r="OUM8" s="112"/>
      <c r="OUN8" s="112"/>
      <c r="OUO8" s="112"/>
      <c r="OUP8" s="112"/>
      <c r="OUQ8" s="112"/>
      <c r="OUR8" s="112"/>
      <c r="OUS8" s="112"/>
      <c r="OUT8" s="112"/>
      <c r="OUU8" s="112"/>
      <c r="OUV8" s="112"/>
      <c r="OUW8" s="112"/>
      <c r="OUX8" s="112"/>
      <c r="OUY8" s="112"/>
      <c r="OUZ8" s="112"/>
      <c r="OVA8" s="112"/>
      <c r="OVB8" s="112"/>
      <c r="OVC8" s="112"/>
      <c r="OVD8" s="112"/>
      <c r="OVE8" s="112"/>
      <c r="OVF8" s="112"/>
      <c r="OVG8" s="112"/>
      <c r="OVH8" s="112"/>
      <c r="OVI8" s="112"/>
      <c r="OVJ8" s="112"/>
      <c r="OVK8" s="112"/>
      <c r="OVL8" s="112"/>
      <c r="OVM8" s="112"/>
      <c r="OVN8" s="112"/>
      <c r="OVO8" s="112"/>
      <c r="OVP8" s="112"/>
      <c r="OVQ8" s="112"/>
      <c r="OVR8" s="112"/>
      <c r="OVS8" s="112"/>
      <c r="OVT8" s="112"/>
      <c r="OVU8" s="112"/>
      <c r="OVV8" s="112"/>
      <c r="OVW8" s="112"/>
      <c r="OVX8" s="112"/>
      <c r="OVY8" s="112"/>
      <c r="OVZ8" s="112"/>
      <c r="OWA8" s="112"/>
      <c r="OWB8" s="112"/>
      <c r="OWC8" s="112"/>
      <c r="OWD8" s="112"/>
      <c r="OWE8" s="112"/>
      <c r="OWF8" s="112"/>
      <c r="OWG8" s="112"/>
      <c r="OWH8" s="112"/>
      <c r="OWI8" s="112"/>
      <c r="OWJ8" s="112"/>
      <c r="OWK8" s="112"/>
      <c r="OWL8" s="112"/>
      <c r="OWM8" s="112"/>
      <c r="OWN8" s="112"/>
      <c r="OWO8" s="112"/>
      <c r="OWP8" s="112"/>
      <c r="OWQ8" s="112"/>
      <c r="OWR8" s="112"/>
      <c r="OWS8" s="112"/>
      <c r="OWT8" s="112"/>
      <c r="OWU8" s="112"/>
      <c r="OWV8" s="112"/>
      <c r="OWW8" s="112"/>
      <c r="OWX8" s="112"/>
      <c r="OWY8" s="112"/>
      <c r="OWZ8" s="112"/>
      <c r="OXA8" s="112"/>
      <c r="OXB8" s="112"/>
      <c r="OXC8" s="112"/>
      <c r="OXD8" s="112"/>
      <c r="OXE8" s="112"/>
      <c r="OXF8" s="112"/>
      <c r="OXG8" s="112"/>
      <c r="OXH8" s="112"/>
      <c r="OXI8" s="112"/>
      <c r="OXJ8" s="112"/>
      <c r="OXK8" s="112"/>
      <c r="OXL8" s="112"/>
      <c r="OXM8" s="112"/>
      <c r="OXN8" s="112"/>
      <c r="OXO8" s="112"/>
      <c r="OXP8" s="112"/>
      <c r="OXQ8" s="112"/>
      <c r="OXR8" s="112"/>
      <c r="OXS8" s="112"/>
      <c r="OXT8" s="112"/>
      <c r="OXU8" s="112"/>
      <c r="OXV8" s="112"/>
      <c r="OXW8" s="112"/>
      <c r="OXX8" s="112"/>
      <c r="OXY8" s="112"/>
      <c r="OXZ8" s="112"/>
      <c r="OYA8" s="112"/>
      <c r="OYB8" s="112"/>
      <c r="OYC8" s="112"/>
      <c r="OYD8" s="112"/>
      <c r="OYE8" s="112"/>
      <c r="OYF8" s="112"/>
      <c r="OYG8" s="112"/>
      <c r="OYH8" s="112"/>
      <c r="OYI8" s="112"/>
      <c r="OYJ8" s="112"/>
      <c r="OYK8" s="112"/>
      <c r="OYL8" s="112"/>
      <c r="OYM8" s="112"/>
      <c r="OYN8" s="112"/>
      <c r="OYO8" s="112"/>
      <c r="OYP8" s="112"/>
      <c r="OYQ8" s="112"/>
      <c r="OYR8" s="112"/>
      <c r="OYS8" s="112"/>
      <c r="OYT8" s="112"/>
      <c r="OYU8" s="112"/>
      <c r="OYV8" s="112"/>
      <c r="OYW8" s="112"/>
      <c r="OYX8" s="112"/>
      <c r="OYY8" s="112"/>
      <c r="OYZ8" s="112"/>
      <c r="OZA8" s="112"/>
      <c r="OZB8" s="112"/>
      <c r="OZC8" s="112"/>
      <c r="OZD8" s="112"/>
      <c r="OZE8" s="112"/>
      <c r="OZF8" s="112"/>
      <c r="OZG8" s="112"/>
      <c r="OZH8" s="112"/>
      <c r="OZI8" s="112"/>
      <c r="OZJ8" s="112"/>
      <c r="OZK8" s="112"/>
      <c r="OZL8" s="112"/>
      <c r="OZM8" s="112"/>
      <c r="OZN8" s="112"/>
      <c r="OZO8" s="112"/>
      <c r="OZP8" s="112"/>
      <c r="OZQ8" s="112"/>
      <c r="OZR8" s="112"/>
      <c r="OZS8" s="112"/>
      <c r="OZT8" s="112"/>
      <c r="OZU8" s="112"/>
      <c r="OZV8" s="112"/>
      <c r="OZW8" s="112"/>
      <c r="OZX8" s="112"/>
      <c r="OZY8" s="112"/>
      <c r="OZZ8" s="112"/>
      <c r="PAA8" s="112"/>
      <c r="PAB8" s="112"/>
      <c r="PAC8" s="112"/>
      <c r="PAD8" s="112"/>
      <c r="PAE8" s="112"/>
      <c r="PAF8" s="112"/>
      <c r="PAG8" s="112"/>
      <c r="PAH8" s="112"/>
      <c r="PAI8" s="112"/>
      <c r="PAJ8" s="112"/>
      <c r="PAK8" s="112"/>
      <c r="PAL8" s="112"/>
      <c r="PAM8" s="112"/>
      <c r="PAN8" s="112"/>
      <c r="PAO8" s="112"/>
      <c r="PAP8" s="112"/>
      <c r="PAQ8" s="112"/>
      <c r="PAR8" s="112"/>
      <c r="PAS8" s="112"/>
      <c r="PAT8" s="112"/>
      <c r="PAU8" s="112"/>
      <c r="PAV8" s="112"/>
      <c r="PAW8" s="112"/>
      <c r="PAX8" s="112"/>
      <c r="PAY8" s="112"/>
      <c r="PAZ8" s="112"/>
      <c r="PBA8" s="112"/>
      <c r="PBB8" s="112"/>
      <c r="PBC8" s="112"/>
      <c r="PBD8" s="112"/>
      <c r="PBE8" s="112"/>
      <c r="PBF8" s="112"/>
      <c r="PBG8" s="112"/>
      <c r="PBH8" s="112"/>
      <c r="PBI8" s="112"/>
      <c r="PBJ8" s="112"/>
      <c r="PBK8" s="112"/>
      <c r="PBL8" s="112"/>
      <c r="PBM8" s="112"/>
      <c r="PBN8" s="112"/>
      <c r="PBO8" s="112"/>
      <c r="PBP8" s="112"/>
      <c r="PBQ8" s="112"/>
      <c r="PBR8" s="112"/>
      <c r="PBS8" s="112"/>
      <c r="PBT8" s="112"/>
      <c r="PBU8" s="112"/>
      <c r="PBV8" s="112"/>
      <c r="PBW8" s="112"/>
      <c r="PBX8" s="112"/>
      <c r="PBY8" s="112"/>
      <c r="PBZ8" s="112"/>
      <c r="PCA8" s="112"/>
      <c r="PCB8" s="112"/>
      <c r="PCC8" s="112"/>
      <c r="PCD8" s="112"/>
      <c r="PCE8" s="112"/>
      <c r="PCF8" s="112"/>
      <c r="PCG8" s="112"/>
      <c r="PCH8" s="112"/>
      <c r="PCI8" s="112"/>
      <c r="PCJ8" s="112"/>
      <c r="PCK8" s="112"/>
      <c r="PCL8" s="112"/>
      <c r="PCM8" s="112"/>
      <c r="PCN8" s="112"/>
      <c r="PCO8" s="112"/>
      <c r="PCP8" s="112"/>
      <c r="PCQ8" s="112"/>
      <c r="PCR8" s="112"/>
      <c r="PCS8" s="112"/>
      <c r="PCT8" s="112"/>
      <c r="PCU8" s="112"/>
      <c r="PCV8" s="112"/>
      <c r="PCW8" s="112"/>
      <c r="PCX8" s="112"/>
      <c r="PCY8" s="112"/>
      <c r="PCZ8" s="112"/>
      <c r="PDA8" s="112"/>
      <c r="PDB8" s="112"/>
      <c r="PDC8" s="112"/>
      <c r="PDD8" s="112"/>
      <c r="PDE8" s="112"/>
      <c r="PDF8" s="112"/>
      <c r="PDG8" s="112"/>
      <c r="PDH8" s="112"/>
      <c r="PDI8" s="112"/>
      <c r="PDJ8" s="112"/>
      <c r="PDK8" s="112"/>
      <c r="PDL8" s="112"/>
      <c r="PDM8" s="112"/>
      <c r="PDN8" s="112"/>
      <c r="PDO8" s="112"/>
      <c r="PDP8" s="112"/>
      <c r="PDQ8" s="112"/>
      <c r="PDR8" s="112"/>
      <c r="PDS8" s="112"/>
      <c r="PDT8" s="112"/>
      <c r="PDU8" s="112"/>
      <c r="PDV8" s="112"/>
      <c r="PDW8" s="112"/>
      <c r="PDX8" s="112"/>
      <c r="PDY8" s="112"/>
      <c r="PDZ8" s="112"/>
      <c r="PEA8" s="112"/>
      <c r="PEB8" s="112"/>
      <c r="PEC8" s="112"/>
      <c r="PED8" s="112"/>
      <c r="PEE8" s="112"/>
      <c r="PEF8" s="112"/>
      <c r="PEG8" s="112"/>
      <c r="PEH8" s="112"/>
      <c r="PEI8" s="112"/>
      <c r="PEJ8" s="112"/>
      <c r="PEK8" s="112"/>
      <c r="PEL8" s="112"/>
      <c r="PEM8" s="112"/>
      <c r="PEN8" s="112"/>
      <c r="PEO8" s="112"/>
      <c r="PEP8" s="112"/>
      <c r="PEQ8" s="112"/>
      <c r="PER8" s="112"/>
      <c r="PES8" s="112"/>
      <c r="PET8" s="112"/>
      <c r="PEU8" s="112"/>
      <c r="PEV8" s="112"/>
      <c r="PEW8" s="112"/>
      <c r="PEX8" s="112"/>
      <c r="PEY8" s="112"/>
      <c r="PEZ8" s="112"/>
      <c r="PFA8" s="112"/>
      <c r="PFB8" s="112"/>
      <c r="PFC8" s="112"/>
      <c r="PFD8" s="112"/>
      <c r="PFE8" s="112"/>
      <c r="PFF8" s="112"/>
      <c r="PFG8" s="112"/>
      <c r="PFH8" s="112"/>
      <c r="PFI8" s="112"/>
      <c r="PFJ8" s="112"/>
      <c r="PFK8" s="112"/>
      <c r="PFL8" s="112"/>
      <c r="PFM8" s="112"/>
      <c r="PFN8" s="112"/>
      <c r="PFO8" s="112"/>
      <c r="PFP8" s="112"/>
      <c r="PFQ8" s="112"/>
      <c r="PFR8" s="112"/>
      <c r="PFS8" s="112"/>
      <c r="PFT8" s="112"/>
      <c r="PFU8" s="112"/>
      <c r="PFV8" s="112"/>
      <c r="PFW8" s="112"/>
      <c r="PFX8" s="112"/>
      <c r="PFY8" s="112"/>
      <c r="PFZ8" s="112"/>
      <c r="PGA8" s="112"/>
      <c r="PGB8" s="112"/>
      <c r="PGC8" s="112"/>
      <c r="PGD8" s="112"/>
      <c r="PGE8" s="112"/>
      <c r="PGF8" s="112"/>
      <c r="PGG8" s="112"/>
      <c r="PGH8" s="112"/>
      <c r="PGI8" s="112"/>
      <c r="PGJ8" s="112"/>
      <c r="PGK8" s="112"/>
      <c r="PGL8" s="112"/>
      <c r="PGM8" s="112"/>
      <c r="PGN8" s="112"/>
      <c r="PGO8" s="112"/>
      <c r="PGP8" s="112"/>
      <c r="PGQ8" s="112"/>
      <c r="PGR8" s="112"/>
      <c r="PGS8" s="112"/>
      <c r="PGT8" s="112"/>
      <c r="PGU8" s="112"/>
      <c r="PGV8" s="112"/>
      <c r="PGW8" s="112"/>
      <c r="PGX8" s="112"/>
      <c r="PGY8" s="112"/>
      <c r="PGZ8" s="112"/>
      <c r="PHA8" s="112"/>
      <c r="PHB8" s="112"/>
      <c r="PHC8" s="112"/>
      <c r="PHD8" s="112"/>
      <c r="PHE8" s="112"/>
      <c r="PHF8" s="112"/>
      <c r="PHG8" s="112"/>
      <c r="PHH8" s="112"/>
      <c r="PHI8" s="112"/>
      <c r="PHJ8" s="112"/>
      <c r="PHK8" s="112"/>
      <c r="PHL8" s="112"/>
      <c r="PHM8" s="112"/>
      <c r="PHN8" s="112"/>
      <c r="PHO8" s="112"/>
      <c r="PHP8" s="112"/>
      <c r="PHQ8" s="112"/>
      <c r="PHR8" s="112"/>
      <c r="PHS8" s="112"/>
      <c r="PHT8" s="112"/>
      <c r="PHU8" s="112"/>
      <c r="PHV8" s="112"/>
      <c r="PHW8" s="112"/>
      <c r="PHX8" s="112"/>
      <c r="PHY8" s="112"/>
      <c r="PHZ8" s="112"/>
      <c r="PIA8" s="112"/>
      <c r="PIB8" s="112"/>
      <c r="PIC8" s="112"/>
      <c r="PID8" s="112"/>
      <c r="PIE8" s="112"/>
      <c r="PIF8" s="112"/>
      <c r="PIG8" s="112"/>
      <c r="PIH8" s="112"/>
      <c r="PII8" s="112"/>
      <c r="PIJ8" s="112"/>
      <c r="PIK8" s="112"/>
      <c r="PIL8" s="112"/>
      <c r="PIM8" s="112"/>
      <c r="PIN8" s="112"/>
      <c r="PIO8" s="112"/>
      <c r="PIP8" s="112"/>
      <c r="PIQ8" s="112"/>
      <c r="PIR8" s="112"/>
      <c r="PIS8" s="112"/>
      <c r="PIT8" s="112"/>
      <c r="PIU8" s="112"/>
      <c r="PIV8" s="112"/>
      <c r="PIW8" s="112"/>
      <c r="PIX8" s="112"/>
      <c r="PIY8" s="112"/>
      <c r="PIZ8" s="112"/>
      <c r="PJA8" s="112"/>
      <c r="PJB8" s="112"/>
      <c r="PJC8" s="112"/>
      <c r="PJD8" s="112"/>
      <c r="PJE8" s="112"/>
      <c r="PJF8" s="112"/>
      <c r="PJG8" s="112"/>
      <c r="PJH8" s="112"/>
      <c r="PJI8" s="112"/>
      <c r="PJJ8" s="112"/>
      <c r="PJK8" s="112"/>
      <c r="PJL8" s="112"/>
      <c r="PJM8" s="112"/>
      <c r="PJN8" s="112"/>
      <c r="PJO8" s="112"/>
      <c r="PJP8" s="112"/>
      <c r="PJQ8" s="112"/>
      <c r="PJR8" s="112"/>
      <c r="PJS8" s="112"/>
      <c r="PJT8" s="112"/>
      <c r="PJU8" s="112"/>
      <c r="PJV8" s="112"/>
      <c r="PJW8" s="112"/>
      <c r="PJX8" s="112"/>
      <c r="PJY8" s="112"/>
      <c r="PJZ8" s="112"/>
      <c r="PKA8" s="112"/>
      <c r="PKB8" s="112"/>
      <c r="PKC8" s="112"/>
      <c r="PKD8" s="112"/>
      <c r="PKE8" s="112"/>
      <c r="PKF8" s="112"/>
      <c r="PKG8" s="112"/>
      <c r="PKH8" s="112"/>
      <c r="PKI8" s="112"/>
      <c r="PKJ8" s="112"/>
      <c r="PKK8" s="112"/>
      <c r="PKL8" s="112"/>
      <c r="PKM8" s="112"/>
      <c r="PKN8" s="112"/>
      <c r="PKO8" s="112"/>
      <c r="PKP8" s="112"/>
      <c r="PKQ8" s="112"/>
      <c r="PKR8" s="112"/>
      <c r="PKS8" s="112"/>
      <c r="PKT8" s="112"/>
      <c r="PKU8" s="112"/>
      <c r="PKV8" s="112"/>
      <c r="PKW8" s="112"/>
      <c r="PKX8" s="112"/>
      <c r="PKY8" s="112"/>
      <c r="PKZ8" s="112"/>
      <c r="PLA8" s="112"/>
      <c r="PLB8" s="112"/>
      <c r="PLC8" s="112"/>
      <c r="PLD8" s="112"/>
      <c r="PLE8" s="112"/>
      <c r="PLF8" s="112"/>
      <c r="PLG8" s="112"/>
      <c r="PLH8" s="112"/>
      <c r="PLI8" s="112"/>
      <c r="PLJ8" s="112"/>
      <c r="PLK8" s="112"/>
      <c r="PLL8" s="112"/>
      <c r="PLM8" s="112"/>
      <c r="PLN8" s="112"/>
      <c r="PLO8" s="112"/>
      <c r="PLP8" s="112"/>
      <c r="PLQ8" s="112"/>
      <c r="PLR8" s="112"/>
      <c r="PLS8" s="112"/>
      <c r="PLT8" s="112"/>
      <c r="PLU8" s="112"/>
      <c r="PLV8" s="112"/>
      <c r="PLW8" s="112"/>
      <c r="PLX8" s="112"/>
      <c r="PLY8" s="112"/>
      <c r="PLZ8" s="112"/>
      <c r="PMA8" s="112"/>
      <c r="PMB8" s="112"/>
      <c r="PMC8" s="112"/>
      <c r="PMD8" s="112"/>
      <c r="PME8" s="112"/>
      <c r="PMF8" s="112"/>
      <c r="PMG8" s="112"/>
      <c r="PMH8" s="112"/>
      <c r="PMI8" s="112"/>
      <c r="PMJ8" s="112"/>
      <c r="PMK8" s="112"/>
      <c r="PML8" s="112"/>
      <c r="PMM8" s="112"/>
      <c r="PMN8" s="112"/>
      <c r="PMO8" s="112"/>
      <c r="PMP8" s="112"/>
      <c r="PMQ8" s="112"/>
      <c r="PMR8" s="112"/>
      <c r="PMS8" s="112"/>
      <c r="PMT8" s="112"/>
      <c r="PMU8" s="112"/>
      <c r="PMV8" s="112"/>
      <c r="PMW8" s="112"/>
      <c r="PMX8" s="112"/>
      <c r="PMY8" s="112"/>
      <c r="PMZ8" s="112"/>
      <c r="PNA8" s="112"/>
      <c r="PNB8" s="112"/>
      <c r="PNC8" s="112"/>
      <c r="PND8" s="112"/>
      <c r="PNE8" s="112"/>
      <c r="PNF8" s="112"/>
      <c r="PNG8" s="112"/>
      <c r="PNH8" s="112"/>
      <c r="PNI8" s="112"/>
      <c r="PNJ8" s="112"/>
      <c r="PNK8" s="112"/>
      <c r="PNL8" s="112"/>
      <c r="PNM8" s="112"/>
      <c r="PNN8" s="112"/>
      <c r="PNO8" s="112"/>
      <c r="PNP8" s="112"/>
      <c r="PNQ8" s="112"/>
      <c r="PNR8" s="112"/>
      <c r="PNS8" s="112"/>
      <c r="PNT8" s="112"/>
      <c r="PNU8" s="112"/>
      <c r="PNV8" s="112"/>
      <c r="PNW8" s="112"/>
      <c r="PNX8" s="112"/>
      <c r="PNY8" s="112"/>
      <c r="PNZ8" s="112"/>
      <c r="POA8" s="112"/>
      <c r="POB8" s="112"/>
      <c r="POC8" s="112"/>
      <c r="POD8" s="112"/>
      <c r="POE8" s="112"/>
      <c r="POF8" s="112"/>
      <c r="POG8" s="112"/>
      <c r="POH8" s="112"/>
      <c r="POI8" s="112"/>
      <c r="POJ8" s="112"/>
      <c r="POK8" s="112"/>
      <c r="POL8" s="112"/>
      <c r="POM8" s="112"/>
      <c r="PON8" s="112"/>
      <c r="POO8" s="112"/>
      <c r="POP8" s="112"/>
      <c r="POQ8" s="112"/>
      <c r="POR8" s="112"/>
      <c r="POS8" s="112"/>
      <c r="POT8" s="112"/>
      <c r="POU8" s="112"/>
      <c r="POV8" s="112"/>
      <c r="POW8" s="112"/>
      <c r="POX8" s="112"/>
      <c r="POY8" s="112"/>
      <c r="POZ8" s="112"/>
      <c r="PPA8" s="112"/>
      <c r="PPB8" s="112"/>
      <c r="PPC8" s="112"/>
      <c r="PPD8" s="112"/>
      <c r="PPE8" s="112"/>
      <c r="PPF8" s="112"/>
      <c r="PPG8" s="112"/>
      <c r="PPH8" s="112"/>
      <c r="PPI8" s="112"/>
      <c r="PPJ8" s="112"/>
      <c r="PPK8" s="112"/>
      <c r="PPL8" s="112"/>
      <c r="PPM8" s="112"/>
      <c r="PPN8" s="112"/>
      <c r="PPO8" s="112"/>
      <c r="PPP8" s="112"/>
      <c r="PPQ8" s="112"/>
      <c r="PPR8" s="112"/>
      <c r="PPS8" s="112"/>
      <c r="PPT8" s="112"/>
      <c r="PPU8" s="112"/>
      <c r="PPV8" s="112"/>
      <c r="PPW8" s="112"/>
      <c r="PPX8" s="112"/>
      <c r="PPY8" s="112"/>
      <c r="PPZ8" s="112"/>
      <c r="PQA8" s="112"/>
      <c r="PQB8" s="112"/>
      <c r="PQC8" s="112"/>
      <c r="PQD8" s="112"/>
      <c r="PQE8" s="112"/>
      <c r="PQF8" s="112"/>
      <c r="PQG8" s="112"/>
      <c r="PQH8" s="112"/>
      <c r="PQI8" s="112"/>
      <c r="PQJ8" s="112"/>
      <c r="PQK8" s="112"/>
      <c r="PQL8" s="112"/>
      <c r="PQM8" s="112"/>
      <c r="PQN8" s="112"/>
      <c r="PQO8" s="112"/>
      <c r="PQP8" s="112"/>
      <c r="PQQ8" s="112"/>
      <c r="PQR8" s="112"/>
      <c r="PQS8" s="112"/>
      <c r="PQT8" s="112"/>
      <c r="PQU8" s="112"/>
      <c r="PQV8" s="112"/>
      <c r="PQW8" s="112"/>
      <c r="PQX8" s="112"/>
      <c r="PQY8" s="112"/>
      <c r="PQZ8" s="112"/>
      <c r="PRA8" s="112"/>
      <c r="PRB8" s="112"/>
      <c r="PRC8" s="112"/>
      <c r="PRD8" s="112"/>
      <c r="PRE8" s="112"/>
      <c r="PRF8" s="112"/>
      <c r="PRG8" s="112"/>
      <c r="PRH8" s="112"/>
      <c r="PRI8" s="112"/>
      <c r="PRJ8" s="112"/>
      <c r="PRK8" s="112"/>
      <c r="PRL8" s="112"/>
      <c r="PRM8" s="112"/>
      <c r="PRN8" s="112"/>
      <c r="PRO8" s="112"/>
      <c r="PRP8" s="112"/>
      <c r="PRQ8" s="112"/>
      <c r="PRR8" s="112"/>
      <c r="PRS8" s="112"/>
      <c r="PRT8" s="112"/>
      <c r="PRU8" s="112"/>
      <c r="PRV8" s="112"/>
      <c r="PRW8" s="112"/>
      <c r="PRX8" s="112"/>
      <c r="PRY8" s="112"/>
      <c r="PRZ8" s="112"/>
      <c r="PSA8" s="112"/>
      <c r="PSB8" s="112"/>
      <c r="PSC8" s="112"/>
      <c r="PSD8" s="112"/>
      <c r="PSE8" s="112"/>
      <c r="PSF8" s="112"/>
      <c r="PSG8" s="112"/>
      <c r="PSH8" s="112"/>
      <c r="PSI8" s="112"/>
      <c r="PSJ8" s="112"/>
      <c r="PSK8" s="112"/>
      <c r="PSL8" s="112"/>
      <c r="PSM8" s="112"/>
      <c r="PSN8" s="112"/>
      <c r="PSO8" s="112"/>
      <c r="PSP8" s="112"/>
      <c r="PSQ8" s="112"/>
      <c r="PSR8" s="112"/>
      <c r="PSS8" s="112"/>
      <c r="PST8" s="112"/>
      <c r="PSU8" s="112"/>
      <c r="PSV8" s="112"/>
      <c r="PSW8" s="112"/>
      <c r="PSX8" s="112"/>
      <c r="PSY8" s="112"/>
      <c r="PSZ8" s="112"/>
      <c r="PTA8" s="112"/>
      <c r="PTB8" s="112"/>
      <c r="PTC8" s="112"/>
      <c r="PTD8" s="112"/>
      <c r="PTE8" s="112"/>
      <c r="PTF8" s="112"/>
      <c r="PTG8" s="112"/>
      <c r="PTH8" s="112"/>
      <c r="PTI8" s="112"/>
      <c r="PTJ8" s="112"/>
      <c r="PTK8" s="112"/>
      <c r="PTL8" s="112"/>
      <c r="PTM8" s="112"/>
      <c r="PTN8" s="112"/>
      <c r="PTO8" s="112"/>
      <c r="PTP8" s="112"/>
      <c r="PTQ8" s="112"/>
      <c r="PTR8" s="112"/>
      <c r="PTS8" s="112"/>
      <c r="PTT8" s="112"/>
      <c r="PTU8" s="112"/>
      <c r="PTV8" s="112"/>
      <c r="PTW8" s="112"/>
      <c r="PTX8" s="112"/>
      <c r="PTY8" s="112"/>
      <c r="PTZ8" s="112"/>
      <c r="PUA8" s="112"/>
      <c r="PUB8" s="112"/>
      <c r="PUC8" s="112"/>
      <c r="PUD8" s="112"/>
      <c r="PUE8" s="112"/>
      <c r="PUF8" s="112"/>
      <c r="PUG8" s="112"/>
      <c r="PUH8" s="112"/>
      <c r="PUI8" s="112"/>
      <c r="PUJ8" s="112"/>
      <c r="PUK8" s="112"/>
      <c r="PUL8" s="112"/>
      <c r="PUM8" s="112"/>
      <c r="PUN8" s="112"/>
      <c r="PUO8" s="112"/>
      <c r="PUP8" s="112"/>
      <c r="PUQ8" s="112"/>
      <c r="PUR8" s="112"/>
      <c r="PUS8" s="112"/>
      <c r="PUT8" s="112"/>
      <c r="PUU8" s="112"/>
      <c r="PUV8" s="112"/>
      <c r="PUW8" s="112"/>
      <c r="PUX8" s="112"/>
      <c r="PUY8" s="112"/>
      <c r="PUZ8" s="112"/>
      <c r="PVA8" s="112"/>
      <c r="PVB8" s="112"/>
      <c r="PVC8" s="112"/>
      <c r="PVD8" s="112"/>
      <c r="PVE8" s="112"/>
      <c r="PVF8" s="112"/>
      <c r="PVG8" s="112"/>
      <c r="PVH8" s="112"/>
      <c r="PVI8" s="112"/>
      <c r="PVJ8" s="112"/>
      <c r="PVK8" s="112"/>
      <c r="PVL8" s="112"/>
      <c r="PVM8" s="112"/>
      <c r="PVN8" s="112"/>
      <c r="PVO8" s="112"/>
      <c r="PVP8" s="112"/>
      <c r="PVQ8" s="112"/>
      <c r="PVR8" s="112"/>
      <c r="PVS8" s="112"/>
      <c r="PVT8" s="112"/>
      <c r="PVU8" s="112"/>
      <c r="PVV8" s="112"/>
      <c r="PVW8" s="112"/>
      <c r="PVX8" s="112"/>
      <c r="PVY8" s="112"/>
      <c r="PVZ8" s="112"/>
      <c r="PWA8" s="112"/>
      <c r="PWB8" s="112"/>
      <c r="PWC8" s="112"/>
      <c r="PWD8" s="112"/>
      <c r="PWE8" s="112"/>
      <c r="PWF8" s="112"/>
      <c r="PWG8" s="112"/>
      <c r="PWH8" s="112"/>
      <c r="PWI8" s="112"/>
      <c r="PWJ8" s="112"/>
      <c r="PWK8" s="112"/>
      <c r="PWL8" s="112"/>
      <c r="PWM8" s="112"/>
      <c r="PWN8" s="112"/>
      <c r="PWO8" s="112"/>
      <c r="PWP8" s="112"/>
      <c r="PWQ8" s="112"/>
      <c r="PWR8" s="112"/>
      <c r="PWS8" s="112"/>
      <c r="PWT8" s="112"/>
      <c r="PWU8" s="112"/>
      <c r="PWV8" s="112"/>
      <c r="PWW8" s="112"/>
      <c r="PWX8" s="112"/>
      <c r="PWY8" s="112"/>
      <c r="PWZ8" s="112"/>
      <c r="PXA8" s="112"/>
      <c r="PXB8" s="112"/>
      <c r="PXC8" s="112"/>
      <c r="PXD8" s="112"/>
      <c r="PXE8" s="112"/>
      <c r="PXF8" s="112"/>
      <c r="PXG8" s="112"/>
      <c r="PXH8" s="112"/>
      <c r="PXI8" s="112"/>
      <c r="PXJ8" s="112"/>
      <c r="PXK8" s="112"/>
      <c r="PXL8" s="112"/>
      <c r="PXM8" s="112"/>
      <c r="PXN8" s="112"/>
      <c r="PXO8" s="112"/>
      <c r="PXP8" s="112"/>
      <c r="PXQ8" s="112"/>
      <c r="PXR8" s="112"/>
      <c r="PXS8" s="112"/>
      <c r="PXT8" s="112"/>
      <c r="PXU8" s="112"/>
      <c r="PXV8" s="112"/>
      <c r="PXW8" s="112"/>
      <c r="PXX8" s="112"/>
      <c r="PXY8" s="112"/>
      <c r="PXZ8" s="112"/>
      <c r="PYA8" s="112"/>
      <c r="PYB8" s="112"/>
      <c r="PYC8" s="112"/>
      <c r="PYD8" s="112"/>
      <c r="PYE8" s="112"/>
      <c r="PYF8" s="112"/>
      <c r="PYG8" s="112"/>
      <c r="PYH8" s="112"/>
      <c r="PYI8" s="112"/>
      <c r="PYJ8" s="112"/>
      <c r="PYK8" s="112"/>
      <c r="PYL8" s="112"/>
      <c r="PYM8" s="112"/>
      <c r="PYN8" s="112"/>
      <c r="PYO8" s="112"/>
      <c r="PYP8" s="112"/>
      <c r="PYQ8" s="112"/>
      <c r="PYR8" s="112"/>
      <c r="PYS8" s="112"/>
      <c r="PYT8" s="112"/>
      <c r="PYU8" s="112"/>
      <c r="PYV8" s="112"/>
      <c r="PYW8" s="112"/>
      <c r="PYX8" s="112"/>
      <c r="PYY8" s="112"/>
      <c r="PYZ8" s="112"/>
      <c r="PZA8" s="112"/>
      <c r="PZB8" s="112"/>
      <c r="PZC8" s="112"/>
      <c r="PZD8" s="112"/>
      <c r="PZE8" s="112"/>
      <c r="PZF8" s="112"/>
      <c r="PZG8" s="112"/>
      <c r="PZH8" s="112"/>
      <c r="PZI8" s="112"/>
      <c r="PZJ8" s="112"/>
      <c r="PZK8" s="112"/>
      <c r="PZL8" s="112"/>
      <c r="PZM8" s="112"/>
      <c r="PZN8" s="112"/>
      <c r="PZO8" s="112"/>
      <c r="PZP8" s="112"/>
      <c r="PZQ8" s="112"/>
      <c r="PZR8" s="112"/>
      <c r="PZS8" s="112"/>
      <c r="PZT8" s="112"/>
      <c r="PZU8" s="112"/>
      <c r="PZV8" s="112"/>
      <c r="PZW8" s="112"/>
      <c r="PZX8" s="112"/>
      <c r="PZY8" s="112"/>
      <c r="PZZ8" s="112"/>
      <c r="QAA8" s="112"/>
      <c r="QAB8" s="112"/>
      <c r="QAC8" s="112"/>
      <c r="QAD8" s="112"/>
      <c r="QAE8" s="112"/>
      <c r="QAF8" s="112"/>
      <c r="QAG8" s="112"/>
      <c r="QAH8" s="112"/>
      <c r="QAI8" s="112"/>
      <c r="QAJ8" s="112"/>
      <c r="QAK8" s="112"/>
      <c r="QAL8" s="112"/>
      <c r="QAM8" s="112"/>
      <c r="QAN8" s="112"/>
      <c r="QAO8" s="112"/>
      <c r="QAP8" s="112"/>
      <c r="QAQ8" s="112"/>
      <c r="QAR8" s="112"/>
      <c r="QAS8" s="112"/>
      <c r="QAT8" s="112"/>
      <c r="QAU8" s="112"/>
      <c r="QAV8" s="112"/>
      <c r="QAW8" s="112"/>
      <c r="QAX8" s="112"/>
      <c r="QAY8" s="112"/>
      <c r="QAZ8" s="112"/>
      <c r="QBA8" s="112"/>
      <c r="QBB8" s="112"/>
      <c r="QBC8" s="112"/>
      <c r="QBD8" s="112"/>
      <c r="QBE8" s="112"/>
      <c r="QBF8" s="112"/>
      <c r="QBG8" s="112"/>
      <c r="QBH8" s="112"/>
      <c r="QBI8" s="112"/>
      <c r="QBJ8" s="112"/>
      <c r="QBK8" s="112"/>
      <c r="QBL8" s="112"/>
      <c r="QBM8" s="112"/>
      <c r="QBN8" s="112"/>
      <c r="QBO8" s="112"/>
      <c r="QBP8" s="112"/>
      <c r="QBQ8" s="112"/>
      <c r="QBR8" s="112"/>
      <c r="QBS8" s="112"/>
      <c r="QBT8" s="112"/>
      <c r="QBU8" s="112"/>
      <c r="QBV8" s="112"/>
      <c r="QBW8" s="112"/>
      <c r="QBX8" s="112"/>
      <c r="QBY8" s="112"/>
      <c r="QBZ8" s="112"/>
      <c r="QCA8" s="112"/>
      <c r="QCB8" s="112"/>
      <c r="QCC8" s="112"/>
      <c r="QCD8" s="112"/>
      <c r="QCE8" s="112"/>
      <c r="QCF8" s="112"/>
      <c r="QCG8" s="112"/>
      <c r="QCH8" s="112"/>
      <c r="QCI8" s="112"/>
      <c r="QCJ8" s="112"/>
      <c r="QCK8" s="112"/>
      <c r="QCL8" s="112"/>
      <c r="QCM8" s="112"/>
      <c r="QCN8" s="112"/>
      <c r="QCO8" s="112"/>
      <c r="QCP8" s="112"/>
      <c r="QCQ8" s="112"/>
      <c r="QCR8" s="112"/>
      <c r="QCS8" s="112"/>
      <c r="QCT8" s="112"/>
      <c r="QCU8" s="112"/>
      <c r="QCV8" s="112"/>
      <c r="QCW8" s="112"/>
      <c r="QCX8" s="112"/>
      <c r="QCY8" s="112"/>
      <c r="QCZ8" s="112"/>
      <c r="QDA8" s="112"/>
      <c r="QDB8" s="112"/>
      <c r="QDC8" s="112"/>
      <c r="QDD8" s="112"/>
      <c r="QDE8" s="112"/>
      <c r="QDF8" s="112"/>
      <c r="QDG8" s="112"/>
      <c r="QDH8" s="112"/>
      <c r="QDI8" s="112"/>
      <c r="QDJ8" s="112"/>
      <c r="QDK8" s="112"/>
      <c r="QDL8" s="112"/>
      <c r="QDM8" s="112"/>
      <c r="QDN8" s="112"/>
      <c r="QDO8" s="112"/>
      <c r="QDP8" s="112"/>
      <c r="QDQ8" s="112"/>
      <c r="QDR8" s="112"/>
      <c r="QDS8" s="112"/>
      <c r="QDT8" s="112"/>
      <c r="QDU8" s="112"/>
      <c r="QDV8" s="112"/>
      <c r="QDW8" s="112"/>
      <c r="QDX8" s="112"/>
      <c r="QDY8" s="112"/>
      <c r="QDZ8" s="112"/>
      <c r="QEA8" s="112"/>
      <c r="QEB8" s="112"/>
      <c r="QEC8" s="112"/>
      <c r="QED8" s="112"/>
      <c r="QEE8" s="112"/>
      <c r="QEF8" s="112"/>
      <c r="QEG8" s="112"/>
      <c r="QEH8" s="112"/>
      <c r="QEI8" s="112"/>
      <c r="QEJ8" s="112"/>
      <c r="QEK8" s="112"/>
      <c r="QEL8" s="112"/>
      <c r="QEM8" s="112"/>
      <c r="QEN8" s="112"/>
      <c r="QEO8" s="112"/>
      <c r="QEP8" s="112"/>
      <c r="QEQ8" s="112"/>
      <c r="QER8" s="112"/>
      <c r="QES8" s="112"/>
      <c r="QET8" s="112"/>
      <c r="QEU8" s="112"/>
      <c r="QEV8" s="112"/>
      <c r="QEW8" s="112"/>
      <c r="QEX8" s="112"/>
      <c r="QEY8" s="112"/>
      <c r="QEZ8" s="112"/>
      <c r="QFA8" s="112"/>
      <c r="QFB8" s="112"/>
      <c r="QFC8" s="112"/>
      <c r="QFD8" s="112"/>
      <c r="QFE8" s="112"/>
      <c r="QFF8" s="112"/>
      <c r="QFG8" s="112"/>
      <c r="QFH8" s="112"/>
      <c r="QFI8" s="112"/>
      <c r="QFJ8" s="112"/>
      <c r="QFK8" s="112"/>
      <c r="QFL8" s="112"/>
      <c r="QFM8" s="112"/>
      <c r="QFN8" s="112"/>
      <c r="QFO8" s="112"/>
      <c r="QFP8" s="112"/>
      <c r="QFQ8" s="112"/>
      <c r="QFR8" s="112"/>
      <c r="QFS8" s="112"/>
      <c r="QFT8" s="112"/>
      <c r="QFU8" s="112"/>
      <c r="QFV8" s="112"/>
      <c r="QFW8" s="112"/>
      <c r="QFX8" s="112"/>
      <c r="QFY8" s="112"/>
      <c r="QFZ8" s="112"/>
      <c r="QGA8" s="112"/>
      <c r="QGB8" s="112"/>
      <c r="QGC8" s="112"/>
      <c r="QGD8" s="112"/>
      <c r="QGE8" s="112"/>
      <c r="QGF8" s="112"/>
      <c r="QGG8" s="112"/>
      <c r="QGH8" s="112"/>
      <c r="QGI8" s="112"/>
      <c r="QGJ8" s="112"/>
      <c r="QGK8" s="112"/>
      <c r="QGL8" s="112"/>
      <c r="QGM8" s="112"/>
      <c r="QGN8" s="112"/>
      <c r="QGO8" s="112"/>
      <c r="QGP8" s="112"/>
      <c r="QGQ8" s="112"/>
      <c r="QGR8" s="112"/>
      <c r="QGS8" s="112"/>
      <c r="QGT8" s="112"/>
      <c r="QGU8" s="112"/>
      <c r="QGV8" s="112"/>
      <c r="QGW8" s="112"/>
      <c r="QGX8" s="112"/>
      <c r="QGY8" s="112"/>
      <c r="QGZ8" s="112"/>
      <c r="QHA8" s="112"/>
      <c r="QHB8" s="112"/>
      <c r="QHC8" s="112"/>
      <c r="QHD8" s="112"/>
      <c r="QHE8" s="112"/>
      <c r="QHF8" s="112"/>
      <c r="QHG8" s="112"/>
      <c r="QHH8" s="112"/>
      <c r="QHI8" s="112"/>
      <c r="QHJ8" s="112"/>
      <c r="QHK8" s="112"/>
      <c r="QHL8" s="112"/>
      <c r="QHM8" s="112"/>
      <c r="QHN8" s="112"/>
      <c r="QHO8" s="112"/>
      <c r="QHP8" s="112"/>
      <c r="QHQ8" s="112"/>
      <c r="QHR8" s="112"/>
      <c r="QHS8" s="112"/>
      <c r="QHT8" s="112"/>
      <c r="QHU8" s="112"/>
      <c r="QHV8" s="112"/>
      <c r="QHW8" s="112"/>
      <c r="QHX8" s="112"/>
      <c r="QHY8" s="112"/>
      <c r="QHZ8" s="112"/>
      <c r="QIA8" s="112"/>
      <c r="QIB8" s="112"/>
      <c r="QIC8" s="112"/>
      <c r="QID8" s="112"/>
      <c r="QIE8" s="112"/>
      <c r="QIF8" s="112"/>
      <c r="QIG8" s="112"/>
      <c r="QIH8" s="112"/>
      <c r="QII8" s="112"/>
      <c r="QIJ8" s="112"/>
      <c r="QIK8" s="112"/>
      <c r="QIL8" s="112"/>
      <c r="QIM8" s="112"/>
      <c r="QIN8" s="112"/>
      <c r="QIO8" s="112"/>
      <c r="QIP8" s="112"/>
      <c r="QIQ8" s="112"/>
      <c r="QIR8" s="112"/>
      <c r="QIS8" s="112"/>
      <c r="QIT8" s="112"/>
      <c r="QIU8" s="112"/>
      <c r="QIV8" s="112"/>
      <c r="QIW8" s="112"/>
      <c r="QIX8" s="112"/>
      <c r="QIY8" s="112"/>
      <c r="QIZ8" s="112"/>
      <c r="QJA8" s="112"/>
      <c r="QJB8" s="112"/>
      <c r="QJC8" s="112"/>
      <c r="QJD8" s="112"/>
      <c r="QJE8" s="112"/>
      <c r="QJF8" s="112"/>
      <c r="QJG8" s="112"/>
      <c r="QJH8" s="112"/>
      <c r="QJI8" s="112"/>
      <c r="QJJ8" s="112"/>
      <c r="QJK8" s="112"/>
      <c r="QJL8" s="112"/>
      <c r="QJM8" s="112"/>
      <c r="QJN8" s="112"/>
      <c r="QJO8" s="112"/>
      <c r="QJP8" s="112"/>
      <c r="QJQ8" s="112"/>
      <c r="QJR8" s="112"/>
      <c r="QJS8" s="112"/>
      <c r="QJT8" s="112"/>
      <c r="QJU8" s="112"/>
      <c r="QJV8" s="112"/>
      <c r="QJW8" s="112"/>
      <c r="QJX8" s="112"/>
      <c r="QJY8" s="112"/>
      <c r="QJZ8" s="112"/>
      <c r="QKA8" s="112"/>
      <c r="QKB8" s="112"/>
      <c r="QKC8" s="112"/>
      <c r="QKD8" s="112"/>
      <c r="QKE8" s="112"/>
      <c r="QKF8" s="112"/>
      <c r="QKG8" s="112"/>
      <c r="QKH8" s="112"/>
      <c r="QKI8" s="112"/>
      <c r="QKJ8" s="112"/>
      <c r="QKK8" s="112"/>
      <c r="QKL8" s="112"/>
      <c r="QKM8" s="112"/>
      <c r="QKN8" s="112"/>
      <c r="QKO8" s="112"/>
      <c r="QKP8" s="112"/>
      <c r="QKQ8" s="112"/>
      <c r="QKR8" s="112"/>
      <c r="QKS8" s="112"/>
      <c r="QKT8" s="112"/>
      <c r="QKU8" s="112"/>
      <c r="QKV8" s="112"/>
      <c r="QKW8" s="112"/>
      <c r="QKX8" s="112"/>
      <c r="QKY8" s="112"/>
      <c r="QKZ8" s="112"/>
      <c r="QLA8" s="112"/>
      <c r="QLB8" s="112"/>
      <c r="QLC8" s="112"/>
      <c r="QLD8" s="112"/>
      <c r="QLE8" s="112"/>
      <c r="QLF8" s="112"/>
      <c r="QLG8" s="112"/>
      <c r="QLH8" s="112"/>
      <c r="QLI8" s="112"/>
      <c r="QLJ8" s="112"/>
      <c r="QLK8" s="112"/>
      <c r="QLL8" s="112"/>
      <c r="QLM8" s="112"/>
      <c r="QLN8" s="112"/>
      <c r="QLO8" s="112"/>
      <c r="QLP8" s="112"/>
      <c r="QLQ8" s="112"/>
      <c r="QLR8" s="112"/>
      <c r="QLS8" s="112"/>
      <c r="QLT8" s="112"/>
      <c r="QLU8" s="112"/>
      <c r="QLV8" s="112"/>
      <c r="QLW8" s="112"/>
      <c r="QLX8" s="112"/>
      <c r="QLY8" s="112"/>
      <c r="QLZ8" s="112"/>
      <c r="QMA8" s="112"/>
      <c r="QMB8" s="112"/>
      <c r="QMC8" s="112"/>
      <c r="QMD8" s="112"/>
      <c r="QME8" s="112"/>
      <c r="QMF8" s="112"/>
      <c r="QMG8" s="112"/>
      <c r="QMH8" s="112"/>
      <c r="QMI8" s="112"/>
      <c r="QMJ8" s="112"/>
      <c r="QMK8" s="112"/>
      <c r="QML8" s="112"/>
      <c r="QMM8" s="112"/>
      <c r="QMN8" s="112"/>
      <c r="QMO8" s="112"/>
      <c r="QMP8" s="112"/>
      <c r="QMQ8" s="112"/>
      <c r="QMR8" s="112"/>
      <c r="QMS8" s="112"/>
      <c r="QMT8" s="112"/>
      <c r="QMU8" s="112"/>
      <c r="QMV8" s="112"/>
      <c r="QMW8" s="112"/>
      <c r="QMX8" s="112"/>
      <c r="QMY8" s="112"/>
      <c r="QMZ8" s="112"/>
      <c r="QNA8" s="112"/>
      <c r="QNB8" s="112"/>
      <c r="QNC8" s="112"/>
      <c r="QND8" s="112"/>
      <c r="QNE8" s="112"/>
      <c r="QNF8" s="112"/>
      <c r="QNG8" s="112"/>
      <c r="QNH8" s="112"/>
      <c r="QNI8" s="112"/>
      <c r="QNJ8" s="112"/>
      <c r="QNK8" s="112"/>
      <c r="QNL8" s="112"/>
      <c r="QNM8" s="112"/>
      <c r="QNN8" s="112"/>
      <c r="QNO8" s="112"/>
      <c r="QNP8" s="112"/>
      <c r="QNQ8" s="112"/>
      <c r="QNR8" s="112"/>
      <c r="QNS8" s="112"/>
      <c r="QNT8" s="112"/>
      <c r="QNU8" s="112"/>
      <c r="QNV8" s="112"/>
      <c r="QNW8" s="112"/>
      <c r="QNX8" s="112"/>
      <c r="QNY8" s="112"/>
      <c r="QNZ8" s="112"/>
      <c r="QOA8" s="112"/>
      <c r="QOB8" s="112"/>
      <c r="QOC8" s="112"/>
      <c r="QOD8" s="112"/>
      <c r="QOE8" s="112"/>
      <c r="QOF8" s="112"/>
      <c r="QOG8" s="112"/>
      <c r="QOH8" s="112"/>
      <c r="QOI8" s="112"/>
      <c r="QOJ8" s="112"/>
      <c r="QOK8" s="112"/>
      <c r="QOL8" s="112"/>
      <c r="QOM8" s="112"/>
      <c r="QON8" s="112"/>
      <c r="QOO8" s="112"/>
      <c r="QOP8" s="112"/>
      <c r="QOQ8" s="112"/>
      <c r="QOR8" s="112"/>
      <c r="QOS8" s="112"/>
      <c r="QOT8" s="112"/>
      <c r="QOU8" s="112"/>
      <c r="QOV8" s="112"/>
      <c r="QOW8" s="112"/>
      <c r="QOX8" s="112"/>
      <c r="QOY8" s="112"/>
      <c r="QOZ8" s="112"/>
      <c r="QPA8" s="112"/>
      <c r="QPB8" s="112"/>
      <c r="QPC8" s="112"/>
      <c r="QPD8" s="112"/>
      <c r="QPE8" s="112"/>
      <c r="QPF8" s="112"/>
      <c r="QPG8" s="112"/>
      <c r="QPH8" s="112"/>
      <c r="QPI8" s="112"/>
      <c r="QPJ8" s="112"/>
      <c r="QPK8" s="112"/>
      <c r="QPL8" s="112"/>
      <c r="QPM8" s="112"/>
      <c r="QPN8" s="112"/>
      <c r="QPO8" s="112"/>
      <c r="QPP8" s="112"/>
      <c r="QPQ8" s="112"/>
      <c r="QPR8" s="112"/>
      <c r="QPS8" s="112"/>
      <c r="QPT8" s="112"/>
      <c r="QPU8" s="112"/>
      <c r="QPV8" s="112"/>
      <c r="QPW8" s="112"/>
      <c r="QPX8" s="112"/>
      <c r="QPY8" s="112"/>
      <c r="QPZ8" s="112"/>
      <c r="QQA8" s="112"/>
      <c r="QQB8" s="112"/>
      <c r="QQC8" s="112"/>
      <c r="QQD8" s="112"/>
      <c r="QQE8" s="112"/>
      <c r="QQF8" s="112"/>
      <c r="QQG8" s="112"/>
      <c r="QQH8" s="112"/>
      <c r="QQI8" s="112"/>
      <c r="QQJ8" s="112"/>
      <c r="QQK8" s="112"/>
      <c r="QQL8" s="112"/>
      <c r="QQM8" s="112"/>
      <c r="QQN8" s="112"/>
      <c r="QQO8" s="112"/>
      <c r="QQP8" s="112"/>
      <c r="QQQ8" s="112"/>
      <c r="QQR8" s="112"/>
      <c r="QQS8" s="112"/>
      <c r="QQT8" s="112"/>
      <c r="QQU8" s="112"/>
      <c r="QQV8" s="112"/>
      <c r="QQW8" s="112"/>
      <c r="QQX8" s="112"/>
      <c r="QQY8" s="112"/>
      <c r="QQZ8" s="112"/>
      <c r="QRA8" s="112"/>
      <c r="QRB8" s="112"/>
      <c r="QRC8" s="112"/>
      <c r="QRD8" s="112"/>
      <c r="QRE8" s="112"/>
      <c r="QRF8" s="112"/>
      <c r="QRG8" s="112"/>
      <c r="QRH8" s="112"/>
      <c r="QRI8" s="112"/>
      <c r="QRJ8" s="112"/>
      <c r="QRK8" s="112"/>
      <c r="QRL8" s="112"/>
      <c r="QRM8" s="112"/>
      <c r="QRN8" s="112"/>
      <c r="QRO8" s="112"/>
      <c r="QRP8" s="112"/>
      <c r="QRQ8" s="112"/>
      <c r="QRR8" s="112"/>
      <c r="QRS8" s="112"/>
      <c r="QRT8" s="112"/>
      <c r="QRU8" s="112"/>
      <c r="QRV8" s="112"/>
      <c r="QRW8" s="112"/>
      <c r="QRX8" s="112"/>
      <c r="QRY8" s="112"/>
      <c r="QRZ8" s="112"/>
      <c r="QSA8" s="112"/>
      <c r="QSB8" s="112"/>
      <c r="QSC8" s="112"/>
      <c r="QSD8" s="112"/>
      <c r="QSE8" s="112"/>
      <c r="QSF8" s="112"/>
      <c r="QSG8" s="112"/>
      <c r="QSH8" s="112"/>
      <c r="QSI8" s="112"/>
      <c r="QSJ8" s="112"/>
      <c r="QSK8" s="112"/>
      <c r="QSL8" s="112"/>
      <c r="QSM8" s="112"/>
      <c r="QSN8" s="112"/>
      <c r="QSO8" s="112"/>
      <c r="QSP8" s="112"/>
      <c r="QSQ8" s="112"/>
      <c r="QSR8" s="112"/>
      <c r="QSS8" s="112"/>
      <c r="QST8" s="112"/>
      <c r="QSU8" s="112"/>
      <c r="QSV8" s="112"/>
      <c r="QSW8" s="112"/>
      <c r="QSX8" s="112"/>
      <c r="QSY8" s="112"/>
      <c r="QSZ8" s="112"/>
      <c r="QTA8" s="112"/>
      <c r="QTB8" s="112"/>
      <c r="QTC8" s="112"/>
      <c r="QTD8" s="112"/>
      <c r="QTE8" s="112"/>
      <c r="QTF8" s="112"/>
      <c r="QTG8" s="112"/>
      <c r="QTH8" s="112"/>
      <c r="QTI8" s="112"/>
      <c r="QTJ8" s="112"/>
      <c r="QTK8" s="112"/>
      <c r="QTL8" s="112"/>
      <c r="QTM8" s="112"/>
      <c r="QTN8" s="112"/>
      <c r="QTO8" s="112"/>
      <c r="QTP8" s="112"/>
      <c r="QTQ8" s="112"/>
      <c r="QTR8" s="112"/>
      <c r="QTS8" s="112"/>
      <c r="QTT8" s="112"/>
      <c r="QTU8" s="112"/>
      <c r="QTV8" s="112"/>
      <c r="QTW8" s="112"/>
      <c r="QTX8" s="112"/>
      <c r="QTY8" s="112"/>
      <c r="QTZ8" s="112"/>
      <c r="QUA8" s="112"/>
      <c r="QUB8" s="112"/>
      <c r="QUC8" s="112"/>
      <c r="QUD8" s="112"/>
      <c r="QUE8" s="112"/>
      <c r="QUF8" s="112"/>
      <c r="QUG8" s="112"/>
      <c r="QUH8" s="112"/>
      <c r="QUI8" s="112"/>
      <c r="QUJ8" s="112"/>
      <c r="QUK8" s="112"/>
      <c r="QUL8" s="112"/>
      <c r="QUM8" s="112"/>
      <c r="QUN8" s="112"/>
      <c r="QUO8" s="112"/>
      <c r="QUP8" s="112"/>
      <c r="QUQ8" s="112"/>
      <c r="QUR8" s="112"/>
      <c r="QUS8" s="112"/>
      <c r="QUT8" s="112"/>
      <c r="QUU8" s="112"/>
      <c r="QUV8" s="112"/>
      <c r="QUW8" s="112"/>
      <c r="QUX8" s="112"/>
      <c r="QUY8" s="112"/>
      <c r="QUZ8" s="112"/>
      <c r="QVA8" s="112"/>
      <c r="QVB8" s="112"/>
      <c r="QVC8" s="112"/>
      <c r="QVD8" s="112"/>
      <c r="QVE8" s="112"/>
      <c r="QVF8" s="112"/>
      <c r="QVG8" s="112"/>
      <c r="QVH8" s="112"/>
      <c r="QVI8" s="112"/>
      <c r="QVJ8" s="112"/>
      <c r="QVK8" s="112"/>
      <c r="QVL8" s="112"/>
      <c r="QVM8" s="112"/>
      <c r="QVN8" s="112"/>
      <c r="QVO8" s="112"/>
      <c r="QVP8" s="112"/>
      <c r="QVQ8" s="112"/>
      <c r="QVR8" s="112"/>
      <c r="QVS8" s="112"/>
      <c r="QVT8" s="112"/>
      <c r="QVU8" s="112"/>
      <c r="QVV8" s="112"/>
      <c r="QVW8" s="112"/>
      <c r="QVX8" s="112"/>
      <c r="QVY8" s="112"/>
      <c r="QVZ8" s="112"/>
      <c r="QWA8" s="112"/>
      <c r="QWB8" s="112"/>
      <c r="QWC8" s="112"/>
      <c r="QWD8" s="112"/>
      <c r="QWE8" s="112"/>
      <c r="QWF8" s="112"/>
      <c r="QWG8" s="112"/>
      <c r="QWH8" s="112"/>
      <c r="QWI8" s="112"/>
      <c r="QWJ8" s="112"/>
      <c r="QWK8" s="112"/>
      <c r="QWL8" s="112"/>
      <c r="QWM8" s="112"/>
      <c r="QWN8" s="112"/>
      <c r="QWO8" s="112"/>
      <c r="QWP8" s="112"/>
      <c r="QWQ8" s="112"/>
      <c r="QWR8" s="112"/>
      <c r="QWS8" s="112"/>
      <c r="QWT8" s="112"/>
      <c r="QWU8" s="112"/>
      <c r="QWV8" s="112"/>
      <c r="QWW8" s="112"/>
      <c r="QWX8" s="112"/>
      <c r="QWY8" s="112"/>
      <c r="QWZ8" s="112"/>
      <c r="QXA8" s="112"/>
      <c r="QXB8" s="112"/>
      <c r="QXC8" s="112"/>
      <c r="QXD8" s="112"/>
      <c r="QXE8" s="112"/>
      <c r="QXF8" s="112"/>
      <c r="QXG8" s="112"/>
      <c r="QXH8" s="112"/>
      <c r="QXI8" s="112"/>
      <c r="QXJ8" s="112"/>
      <c r="QXK8" s="112"/>
      <c r="QXL8" s="112"/>
      <c r="QXM8" s="112"/>
      <c r="QXN8" s="112"/>
      <c r="QXO8" s="112"/>
      <c r="QXP8" s="112"/>
      <c r="QXQ8" s="112"/>
      <c r="QXR8" s="112"/>
      <c r="QXS8" s="112"/>
      <c r="QXT8" s="112"/>
      <c r="QXU8" s="112"/>
      <c r="QXV8" s="112"/>
      <c r="QXW8" s="112"/>
      <c r="QXX8" s="112"/>
      <c r="QXY8" s="112"/>
      <c r="QXZ8" s="112"/>
      <c r="QYA8" s="112"/>
      <c r="QYB8" s="112"/>
      <c r="QYC8" s="112"/>
      <c r="QYD8" s="112"/>
      <c r="QYE8" s="112"/>
      <c r="QYF8" s="112"/>
      <c r="QYG8" s="112"/>
      <c r="QYH8" s="112"/>
      <c r="QYI8" s="112"/>
      <c r="QYJ8" s="112"/>
      <c r="QYK8" s="112"/>
      <c r="QYL8" s="112"/>
      <c r="QYM8" s="112"/>
      <c r="QYN8" s="112"/>
      <c r="QYO8" s="112"/>
      <c r="QYP8" s="112"/>
      <c r="QYQ8" s="112"/>
      <c r="QYR8" s="112"/>
      <c r="QYS8" s="112"/>
      <c r="QYT8" s="112"/>
      <c r="QYU8" s="112"/>
      <c r="QYV8" s="112"/>
      <c r="QYW8" s="112"/>
      <c r="QYX8" s="112"/>
      <c r="QYY8" s="112"/>
      <c r="QYZ8" s="112"/>
      <c r="QZA8" s="112"/>
      <c r="QZB8" s="112"/>
      <c r="QZC8" s="112"/>
      <c r="QZD8" s="112"/>
      <c r="QZE8" s="112"/>
      <c r="QZF8" s="112"/>
      <c r="QZG8" s="112"/>
      <c r="QZH8" s="112"/>
      <c r="QZI8" s="112"/>
      <c r="QZJ8" s="112"/>
      <c r="QZK8" s="112"/>
      <c r="QZL8" s="112"/>
      <c r="QZM8" s="112"/>
      <c r="QZN8" s="112"/>
      <c r="QZO8" s="112"/>
      <c r="QZP8" s="112"/>
      <c r="QZQ8" s="112"/>
      <c r="QZR8" s="112"/>
      <c r="QZS8" s="112"/>
      <c r="QZT8" s="112"/>
      <c r="QZU8" s="112"/>
      <c r="QZV8" s="112"/>
      <c r="QZW8" s="112"/>
      <c r="QZX8" s="112"/>
      <c r="QZY8" s="112"/>
      <c r="QZZ8" s="112"/>
      <c r="RAA8" s="112"/>
      <c r="RAB8" s="112"/>
      <c r="RAC8" s="112"/>
      <c r="RAD8" s="112"/>
      <c r="RAE8" s="112"/>
      <c r="RAF8" s="112"/>
      <c r="RAG8" s="112"/>
      <c r="RAH8" s="112"/>
      <c r="RAI8" s="112"/>
      <c r="RAJ8" s="112"/>
      <c r="RAK8" s="112"/>
      <c r="RAL8" s="112"/>
      <c r="RAM8" s="112"/>
      <c r="RAN8" s="112"/>
      <c r="RAO8" s="112"/>
      <c r="RAP8" s="112"/>
      <c r="RAQ8" s="112"/>
      <c r="RAR8" s="112"/>
      <c r="RAS8" s="112"/>
      <c r="RAT8" s="112"/>
      <c r="RAU8" s="112"/>
      <c r="RAV8" s="112"/>
      <c r="RAW8" s="112"/>
      <c r="RAX8" s="112"/>
      <c r="RAY8" s="112"/>
      <c r="RAZ8" s="112"/>
      <c r="RBA8" s="112"/>
      <c r="RBB8" s="112"/>
      <c r="RBC8" s="112"/>
      <c r="RBD8" s="112"/>
      <c r="RBE8" s="112"/>
      <c r="RBF8" s="112"/>
      <c r="RBG8" s="112"/>
      <c r="RBH8" s="112"/>
      <c r="RBI8" s="112"/>
      <c r="RBJ8" s="112"/>
      <c r="RBK8" s="112"/>
      <c r="RBL8" s="112"/>
      <c r="RBM8" s="112"/>
      <c r="RBN8" s="112"/>
      <c r="RBO8" s="112"/>
      <c r="RBP8" s="112"/>
      <c r="RBQ8" s="112"/>
      <c r="RBR8" s="112"/>
      <c r="RBS8" s="112"/>
      <c r="RBT8" s="112"/>
      <c r="RBU8" s="112"/>
      <c r="RBV8" s="112"/>
      <c r="RBW8" s="112"/>
      <c r="RBX8" s="112"/>
      <c r="RBY8" s="112"/>
      <c r="RBZ8" s="112"/>
      <c r="RCA8" s="112"/>
      <c r="RCB8" s="112"/>
      <c r="RCC8" s="112"/>
      <c r="RCD8" s="112"/>
      <c r="RCE8" s="112"/>
      <c r="RCF8" s="112"/>
      <c r="RCG8" s="112"/>
      <c r="RCH8" s="112"/>
      <c r="RCI8" s="112"/>
      <c r="RCJ8" s="112"/>
      <c r="RCK8" s="112"/>
      <c r="RCL8" s="112"/>
      <c r="RCM8" s="112"/>
      <c r="RCN8" s="112"/>
      <c r="RCO8" s="112"/>
      <c r="RCP8" s="112"/>
      <c r="RCQ8" s="112"/>
      <c r="RCR8" s="112"/>
      <c r="RCS8" s="112"/>
      <c r="RCT8" s="112"/>
      <c r="RCU8" s="112"/>
      <c r="RCV8" s="112"/>
      <c r="RCW8" s="112"/>
      <c r="RCX8" s="112"/>
      <c r="RCY8" s="112"/>
      <c r="RCZ8" s="112"/>
      <c r="RDA8" s="112"/>
      <c r="RDB8" s="112"/>
      <c r="RDC8" s="112"/>
      <c r="RDD8" s="112"/>
      <c r="RDE8" s="112"/>
      <c r="RDF8" s="112"/>
      <c r="RDG8" s="112"/>
      <c r="RDH8" s="112"/>
      <c r="RDI8" s="112"/>
      <c r="RDJ8" s="112"/>
      <c r="RDK8" s="112"/>
      <c r="RDL8" s="112"/>
      <c r="RDM8" s="112"/>
      <c r="RDN8" s="112"/>
      <c r="RDO8" s="112"/>
      <c r="RDP8" s="112"/>
      <c r="RDQ8" s="112"/>
      <c r="RDR8" s="112"/>
      <c r="RDS8" s="112"/>
      <c r="RDT8" s="112"/>
      <c r="RDU8" s="112"/>
      <c r="RDV8" s="112"/>
      <c r="RDW8" s="112"/>
      <c r="RDX8" s="112"/>
      <c r="RDY8" s="112"/>
      <c r="RDZ8" s="112"/>
      <c r="REA8" s="112"/>
      <c r="REB8" s="112"/>
      <c r="REC8" s="112"/>
      <c r="RED8" s="112"/>
      <c r="REE8" s="112"/>
      <c r="REF8" s="112"/>
      <c r="REG8" s="112"/>
      <c r="REH8" s="112"/>
      <c r="REI8" s="112"/>
      <c r="REJ8" s="112"/>
      <c r="REK8" s="112"/>
      <c r="REL8" s="112"/>
      <c r="REM8" s="112"/>
      <c r="REN8" s="112"/>
      <c r="REO8" s="112"/>
      <c r="REP8" s="112"/>
      <c r="REQ8" s="112"/>
      <c r="RER8" s="112"/>
      <c r="RES8" s="112"/>
      <c r="RET8" s="112"/>
      <c r="REU8" s="112"/>
      <c r="REV8" s="112"/>
      <c r="REW8" s="112"/>
      <c r="REX8" s="112"/>
      <c r="REY8" s="112"/>
      <c r="REZ8" s="112"/>
      <c r="RFA8" s="112"/>
      <c r="RFB8" s="112"/>
      <c r="RFC8" s="112"/>
      <c r="RFD8" s="112"/>
      <c r="RFE8" s="112"/>
      <c r="RFF8" s="112"/>
      <c r="RFG8" s="112"/>
      <c r="RFH8" s="112"/>
      <c r="RFI8" s="112"/>
      <c r="RFJ8" s="112"/>
      <c r="RFK8" s="112"/>
      <c r="RFL8" s="112"/>
      <c r="RFM8" s="112"/>
      <c r="RFN8" s="112"/>
      <c r="RFO8" s="112"/>
      <c r="RFP8" s="112"/>
      <c r="RFQ8" s="112"/>
      <c r="RFR8" s="112"/>
      <c r="RFS8" s="112"/>
      <c r="RFT8" s="112"/>
      <c r="RFU8" s="112"/>
      <c r="RFV8" s="112"/>
      <c r="RFW8" s="112"/>
      <c r="RFX8" s="112"/>
      <c r="RFY8" s="112"/>
      <c r="RFZ8" s="112"/>
      <c r="RGA8" s="112"/>
      <c r="RGB8" s="112"/>
      <c r="RGC8" s="112"/>
      <c r="RGD8" s="112"/>
      <c r="RGE8" s="112"/>
      <c r="RGF8" s="112"/>
      <c r="RGG8" s="112"/>
      <c r="RGH8" s="112"/>
      <c r="RGI8" s="112"/>
      <c r="RGJ8" s="112"/>
      <c r="RGK8" s="112"/>
      <c r="RGL8" s="112"/>
      <c r="RGM8" s="112"/>
      <c r="RGN8" s="112"/>
      <c r="RGO8" s="112"/>
      <c r="RGP8" s="112"/>
      <c r="RGQ8" s="112"/>
      <c r="RGR8" s="112"/>
      <c r="RGS8" s="112"/>
      <c r="RGT8" s="112"/>
      <c r="RGU8" s="112"/>
      <c r="RGV8" s="112"/>
      <c r="RGW8" s="112"/>
      <c r="RGX8" s="112"/>
      <c r="RGY8" s="112"/>
      <c r="RGZ8" s="112"/>
      <c r="RHA8" s="112"/>
      <c r="RHB8" s="112"/>
      <c r="RHC8" s="112"/>
      <c r="RHD8" s="112"/>
      <c r="RHE8" s="112"/>
      <c r="RHF8" s="112"/>
      <c r="RHG8" s="112"/>
      <c r="RHH8" s="112"/>
      <c r="RHI8" s="112"/>
      <c r="RHJ8" s="112"/>
      <c r="RHK8" s="112"/>
      <c r="RHL8" s="112"/>
      <c r="RHM8" s="112"/>
      <c r="RHN8" s="112"/>
      <c r="RHO8" s="112"/>
      <c r="RHP8" s="112"/>
      <c r="RHQ8" s="112"/>
      <c r="RHR8" s="112"/>
      <c r="RHS8" s="112"/>
      <c r="RHT8" s="112"/>
      <c r="RHU8" s="112"/>
      <c r="RHV8" s="112"/>
      <c r="RHW8" s="112"/>
      <c r="RHX8" s="112"/>
      <c r="RHY8" s="112"/>
      <c r="RHZ8" s="112"/>
      <c r="RIA8" s="112"/>
      <c r="RIB8" s="112"/>
      <c r="RIC8" s="112"/>
      <c r="RID8" s="112"/>
      <c r="RIE8" s="112"/>
      <c r="RIF8" s="112"/>
      <c r="RIG8" s="112"/>
      <c r="RIH8" s="112"/>
      <c r="RII8" s="112"/>
      <c r="RIJ8" s="112"/>
      <c r="RIK8" s="112"/>
      <c r="RIL8" s="112"/>
      <c r="RIM8" s="112"/>
      <c r="RIN8" s="112"/>
      <c r="RIO8" s="112"/>
      <c r="RIP8" s="112"/>
      <c r="RIQ8" s="112"/>
      <c r="RIR8" s="112"/>
      <c r="RIS8" s="112"/>
      <c r="RIT8" s="112"/>
      <c r="RIU8" s="112"/>
      <c r="RIV8" s="112"/>
      <c r="RIW8" s="112"/>
      <c r="RIX8" s="112"/>
      <c r="RIY8" s="112"/>
      <c r="RIZ8" s="112"/>
      <c r="RJA8" s="112"/>
      <c r="RJB8" s="112"/>
      <c r="RJC8" s="112"/>
      <c r="RJD8" s="112"/>
      <c r="RJE8" s="112"/>
      <c r="RJF8" s="112"/>
      <c r="RJG8" s="112"/>
      <c r="RJH8" s="112"/>
      <c r="RJI8" s="112"/>
      <c r="RJJ8" s="112"/>
      <c r="RJK8" s="112"/>
      <c r="RJL8" s="112"/>
      <c r="RJM8" s="112"/>
      <c r="RJN8" s="112"/>
      <c r="RJO8" s="112"/>
      <c r="RJP8" s="112"/>
      <c r="RJQ8" s="112"/>
      <c r="RJR8" s="112"/>
      <c r="RJS8" s="112"/>
      <c r="RJT8" s="112"/>
      <c r="RJU8" s="112"/>
      <c r="RJV8" s="112"/>
      <c r="RJW8" s="112"/>
      <c r="RJX8" s="112"/>
      <c r="RJY8" s="112"/>
      <c r="RJZ8" s="112"/>
      <c r="RKA8" s="112"/>
      <c r="RKB8" s="112"/>
      <c r="RKC8" s="112"/>
      <c r="RKD8" s="112"/>
      <c r="RKE8" s="112"/>
      <c r="RKF8" s="112"/>
      <c r="RKG8" s="112"/>
      <c r="RKH8" s="112"/>
      <c r="RKI8" s="112"/>
      <c r="RKJ8" s="112"/>
      <c r="RKK8" s="112"/>
      <c r="RKL8" s="112"/>
      <c r="RKM8" s="112"/>
      <c r="RKN8" s="112"/>
      <c r="RKO8" s="112"/>
      <c r="RKP8" s="112"/>
      <c r="RKQ8" s="112"/>
      <c r="RKR8" s="112"/>
      <c r="RKS8" s="112"/>
      <c r="RKT8" s="112"/>
      <c r="RKU8" s="112"/>
      <c r="RKV8" s="112"/>
      <c r="RKW8" s="112"/>
      <c r="RKX8" s="112"/>
      <c r="RKY8" s="112"/>
      <c r="RKZ8" s="112"/>
      <c r="RLA8" s="112"/>
      <c r="RLB8" s="112"/>
      <c r="RLC8" s="112"/>
      <c r="RLD8" s="112"/>
      <c r="RLE8" s="112"/>
      <c r="RLF8" s="112"/>
      <c r="RLG8" s="112"/>
      <c r="RLH8" s="112"/>
      <c r="RLI8" s="112"/>
      <c r="RLJ8" s="112"/>
      <c r="RLK8" s="112"/>
      <c r="RLL8" s="112"/>
      <c r="RLM8" s="112"/>
      <c r="RLN8" s="112"/>
      <c r="RLO8" s="112"/>
      <c r="RLP8" s="112"/>
      <c r="RLQ8" s="112"/>
      <c r="RLR8" s="112"/>
      <c r="RLS8" s="112"/>
      <c r="RLT8" s="112"/>
      <c r="RLU8" s="112"/>
      <c r="RLV8" s="112"/>
      <c r="RLW8" s="112"/>
      <c r="RLX8" s="112"/>
      <c r="RLY8" s="112"/>
      <c r="RLZ8" s="112"/>
      <c r="RMA8" s="112"/>
      <c r="RMB8" s="112"/>
      <c r="RMC8" s="112"/>
      <c r="RMD8" s="112"/>
      <c r="RME8" s="112"/>
      <c r="RMF8" s="112"/>
      <c r="RMG8" s="112"/>
      <c r="RMH8" s="112"/>
      <c r="RMI8" s="112"/>
      <c r="RMJ8" s="112"/>
      <c r="RMK8" s="112"/>
      <c r="RML8" s="112"/>
      <c r="RMM8" s="112"/>
      <c r="RMN8" s="112"/>
      <c r="RMO8" s="112"/>
      <c r="RMP8" s="112"/>
      <c r="RMQ8" s="112"/>
      <c r="RMR8" s="112"/>
      <c r="RMS8" s="112"/>
      <c r="RMT8" s="112"/>
      <c r="RMU8" s="112"/>
      <c r="RMV8" s="112"/>
      <c r="RMW8" s="112"/>
      <c r="RMX8" s="112"/>
      <c r="RMY8" s="112"/>
      <c r="RMZ8" s="112"/>
      <c r="RNA8" s="112"/>
      <c r="RNB8" s="112"/>
      <c r="RNC8" s="112"/>
      <c r="RND8" s="112"/>
      <c r="RNE8" s="112"/>
      <c r="RNF8" s="112"/>
      <c r="RNG8" s="112"/>
      <c r="RNH8" s="112"/>
      <c r="RNI8" s="112"/>
      <c r="RNJ8" s="112"/>
      <c r="RNK8" s="112"/>
      <c r="RNL8" s="112"/>
      <c r="RNM8" s="112"/>
      <c r="RNN8" s="112"/>
      <c r="RNO8" s="112"/>
      <c r="RNP8" s="112"/>
      <c r="RNQ8" s="112"/>
      <c r="RNR8" s="112"/>
      <c r="RNS8" s="112"/>
      <c r="RNT8" s="112"/>
      <c r="RNU8" s="112"/>
      <c r="RNV8" s="112"/>
      <c r="RNW8" s="112"/>
      <c r="RNX8" s="112"/>
      <c r="RNY8" s="112"/>
      <c r="RNZ8" s="112"/>
      <c r="ROA8" s="112"/>
      <c r="ROB8" s="112"/>
      <c r="ROC8" s="112"/>
      <c r="ROD8" s="112"/>
      <c r="ROE8" s="112"/>
      <c r="ROF8" s="112"/>
      <c r="ROG8" s="112"/>
      <c r="ROH8" s="112"/>
      <c r="ROI8" s="112"/>
      <c r="ROJ8" s="112"/>
      <c r="ROK8" s="112"/>
      <c r="ROL8" s="112"/>
      <c r="ROM8" s="112"/>
      <c r="RON8" s="112"/>
      <c r="ROO8" s="112"/>
      <c r="ROP8" s="112"/>
      <c r="ROQ8" s="112"/>
      <c r="ROR8" s="112"/>
      <c r="ROS8" s="112"/>
      <c r="ROT8" s="112"/>
      <c r="ROU8" s="112"/>
      <c r="ROV8" s="112"/>
      <c r="ROW8" s="112"/>
      <c r="ROX8" s="112"/>
      <c r="ROY8" s="112"/>
      <c r="ROZ8" s="112"/>
      <c r="RPA8" s="112"/>
      <c r="RPB8" s="112"/>
      <c r="RPC8" s="112"/>
      <c r="RPD8" s="112"/>
      <c r="RPE8" s="112"/>
      <c r="RPF8" s="112"/>
      <c r="RPG8" s="112"/>
      <c r="RPH8" s="112"/>
      <c r="RPI8" s="112"/>
      <c r="RPJ8" s="112"/>
      <c r="RPK8" s="112"/>
      <c r="RPL8" s="112"/>
      <c r="RPM8" s="112"/>
      <c r="RPN8" s="112"/>
      <c r="RPO8" s="112"/>
      <c r="RPP8" s="112"/>
      <c r="RPQ8" s="112"/>
      <c r="RPR8" s="112"/>
      <c r="RPS8" s="112"/>
      <c r="RPT8" s="112"/>
      <c r="RPU8" s="112"/>
      <c r="RPV8" s="112"/>
      <c r="RPW8" s="112"/>
      <c r="RPX8" s="112"/>
      <c r="RPY8" s="112"/>
      <c r="RPZ8" s="112"/>
      <c r="RQA8" s="112"/>
      <c r="RQB8" s="112"/>
      <c r="RQC8" s="112"/>
      <c r="RQD8" s="112"/>
      <c r="RQE8" s="112"/>
      <c r="RQF8" s="112"/>
      <c r="RQG8" s="112"/>
      <c r="RQH8" s="112"/>
      <c r="RQI8" s="112"/>
      <c r="RQJ8" s="112"/>
      <c r="RQK8" s="112"/>
      <c r="RQL8" s="112"/>
      <c r="RQM8" s="112"/>
      <c r="RQN8" s="112"/>
      <c r="RQO8" s="112"/>
      <c r="RQP8" s="112"/>
      <c r="RQQ8" s="112"/>
      <c r="RQR8" s="112"/>
      <c r="RQS8" s="112"/>
      <c r="RQT8" s="112"/>
      <c r="RQU8" s="112"/>
      <c r="RQV8" s="112"/>
      <c r="RQW8" s="112"/>
      <c r="RQX8" s="112"/>
      <c r="RQY8" s="112"/>
      <c r="RQZ8" s="112"/>
      <c r="RRA8" s="112"/>
      <c r="RRB8" s="112"/>
      <c r="RRC8" s="112"/>
      <c r="RRD8" s="112"/>
      <c r="RRE8" s="112"/>
      <c r="RRF8" s="112"/>
      <c r="RRG8" s="112"/>
      <c r="RRH8" s="112"/>
      <c r="RRI8" s="112"/>
      <c r="RRJ8" s="112"/>
      <c r="RRK8" s="112"/>
      <c r="RRL8" s="112"/>
      <c r="RRM8" s="112"/>
      <c r="RRN8" s="112"/>
      <c r="RRO8" s="112"/>
      <c r="RRP8" s="112"/>
      <c r="RRQ8" s="112"/>
      <c r="RRR8" s="112"/>
      <c r="RRS8" s="112"/>
      <c r="RRT8" s="112"/>
      <c r="RRU8" s="112"/>
      <c r="RRV8" s="112"/>
      <c r="RRW8" s="112"/>
      <c r="RRX8" s="112"/>
      <c r="RRY8" s="112"/>
      <c r="RRZ8" s="112"/>
      <c r="RSA8" s="112"/>
      <c r="RSB8" s="112"/>
      <c r="RSC8" s="112"/>
      <c r="RSD8" s="112"/>
      <c r="RSE8" s="112"/>
      <c r="RSF8" s="112"/>
      <c r="RSG8" s="112"/>
      <c r="RSH8" s="112"/>
      <c r="RSI8" s="112"/>
      <c r="RSJ8" s="112"/>
      <c r="RSK8" s="112"/>
      <c r="RSL8" s="112"/>
      <c r="RSM8" s="112"/>
      <c r="RSN8" s="112"/>
      <c r="RSO8" s="112"/>
      <c r="RSP8" s="112"/>
      <c r="RSQ8" s="112"/>
      <c r="RSR8" s="112"/>
      <c r="RSS8" s="112"/>
      <c r="RST8" s="112"/>
      <c r="RSU8" s="112"/>
      <c r="RSV8" s="112"/>
      <c r="RSW8" s="112"/>
      <c r="RSX8" s="112"/>
      <c r="RSY8" s="112"/>
      <c r="RSZ8" s="112"/>
      <c r="RTA8" s="112"/>
      <c r="RTB8" s="112"/>
      <c r="RTC8" s="112"/>
      <c r="RTD8" s="112"/>
      <c r="RTE8" s="112"/>
      <c r="RTF8" s="112"/>
      <c r="RTG8" s="112"/>
      <c r="RTH8" s="112"/>
      <c r="RTI8" s="112"/>
      <c r="RTJ8" s="112"/>
      <c r="RTK8" s="112"/>
      <c r="RTL8" s="112"/>
      <c r="RTM8" s="112"/>
      <c r="RTN8" s="112"/>
      <c r="RTO8" s="112"/>
      <c r="RTP8" s="112"/>
      <c r="RTQ8" s="112"/>
      <c r="RTR8" s="112"/>
      <c r="RTS8" s="112"/>
      <c r="RTT8" s="112"/>
      <c r="RTU8" s="112"/>
      <c r="RTV8" s="112"/>
      <c r="RTW8" s="112"/>
      <c r="RTX8" s="112"/>
      <c r="RTY8" s="112"/>
      <c r="RTZ8" s="112"/>
      <c r="RUA8" s="112"/>
      <c r="RUB8" s="112"/>
      <c r="RUC8" s="112"/>
      <c r="RUD8" s="112"/>
      <c r="RUE8" s="112"/>
      <c r="RUF8" s="112"/>
      <c r="RUG8" s="112"/>
      <c r="RUH8" s="112"/>
      <c r="RUI8" s="112"/>
      <c r="RUJ8" s="112"/>
      <c r="RUK8" s="112"/>
      <c r="RUL8" s="112"/>
      <c r="RUM8" s="112"/>
      <c r="RUN8" s="112"/>
      <c r="RUO8" s="112"/>
      <c r="RUP8" s="112"/>
      <c r="RUQ8" s="112"/>
      <c r="RUR8" s="112"/>
      <c r="RUS8" s="112"/>
      <c r="RUT8" s="112"/>
      <c r="RUU8" s="112"/>
      <c r="RUV8" s="112"/>
      <c r="RUW8" s="112"/>
      <c r="RUX8" s="112"/>
      <c r="RUY8" s="112"/>
      <c r="RUZ8" s="112"/>
      <c r="RVA8" s="112"/>
      <c r="RVB8" s="112"/>
      <c r="RVC8" s="112"/>
      <c r="RVD8" s="112"/>
      <c r="RVE8" s="112"/>
      <c r="RVF8" s="112"/>
      <c r="RVG8" s="112"/>
      <c r="RVH8" s="112"/>
      <c r="RVI8" s="112"/>
      <c r="RVJ8" s="112"/>
      <c r="RVK8" s="112"/>
      <c r="RVL8" s="112"/>
      <c r="RVM8" s="112"/>
      <c r="RVN8" s="112"/>
      <c r="RVO8" s="112"/>
      <c r="RVP8" s="112"/>
      <c r="RVQ8" s="112"/>
      <c r="RVR8" s="112"/>
      <c r="RVS8" s="112"/>
      <c r="RVT8" s="112"/>
      <c r="RVU8" s="112"/>
      <c r="RVV8" s="112"/>
      <c r="RVW8" s="112"/>
      <c r="RVX8" s="112"/>
      <c r="RVY8" s="112"/>
      <c r="RVZ8" s="112"/>
      <c r="RWA8" s="112"/>
      <c r="RWB8" s="112"/>
      <c r="RWC8" s="112"/>
      <c r="RWD8" s="112"/>
      <c r="RWE8" s="112"/>
      <c r="RWF8" s="112"/>
      <c r="RWG8" s="112"/>
      <c r="RWH8" s="112"/>
      <c r="RWI8" s="112"/>
      <c r="RWJ8" s="112"/>
      <c r="RWK8" s="112"/>
      <c r="RWL8" s="112"/>
      <c r="RWM8" s="112"/>
      <c r="RWN8" s="112"/>
      <c r="RWO8" s="112"/>
      <c r="RWP8" s="112"/>
      <c r="RWQ8" s="112"/>
      <c r="RWR8" s="112"/>
      <c r="RWS8" s="112"/>
      <c r="RWT8" s="112"/>
      <c r="RWU8" s="112"/>
      <c r="RWV8" s="112"/>
      <c r="RWW8" s="112"/>
      <c r="RWX8" s="112"/>
      <c r="RWY8" s="112"/>
      <c r="RWZ8" s="112"/>
      <c r="RXA8" s="112"/>
      <c r="RXB8" s="112"/>
      <c r="RXC8" s="112"/>
      <c r="RXD8" s="112"/>
      <c r="RXE8" s="112"/>
      <c r="RXF8" s="112"/>
      <c r="RXG8" s="112"/>
      <c r="RXH8" s="112"/>
      <c r="RXI8" s="112"/>
      <c r="RXJ8" s="112"/>
      <c r="RXK8" s="112"/>
      <c r="RXL8" s="112"/>
      <c r="RXM8" s="112"/>
      <c r="RXN8" s="112"/>
      <c r="RXO8" s="112"/>
      <c r="RXP8" s="112"/>
      <c r="RXQ8" s="112"/>
      <c r="RXR8" s="112"/>
      <c r="RXS8" s="112"/>
      <c r="RXT8" s="112"/>
      <c r="RXU8" s="112"/>
      <c r="RXV8" s="112"/>
      <c r="RXW8" s="112"/>
      <c r="RXX8" s="112"/>
      <c r="RXY8" s="112"/>
      <c r="RXZ8" s="112"/>
      <c r="RYA8" s="112"/>
      <c r="RYB8" s="112"/>
      <c r="RYC8" s="112"/>
      <c r="RYD8" s="112"/>
      <c r="RYE8" s="112"/>
      <c r="RYF8" s="112"/>
      <c r="RYG8" s="112"/>
      <c r="RYH8" s="112"/>
      <c r="RYI8" s="112"/>
      <c r="RYJ8" s="112"/>
      <c r="RYK8" s="112"/>
      <c r="RYL8" s="112"/>
      <c r="RYM8" s="112"/>
      <c r="RYN8" s="112"/>
      <c r="RYO8" s="112"/>
      <c r="RYP8" s="112"/>
      <c r="RYQ8" s="112"/>
      <c r="RYR8" s="112"/>
      <c r="RYS8" s="112"/>
      <c r="RYT8" s="112"/>
      <c r="RYU8" s="112"/>
      <c r="RYV8" s="112"/>
      <c r="RYW8" s="112"/>
      <c r="RYX8" s="112"/>
      <c r="RYY8" s="112"/>
      <c r="RYZ8" s="112"/>
      <c r="RZA8" s="112"/>
      <c r="RZB8" s="112"/>
      <c r="RZC8" s="112"/>
      <c r="RZD8" s="112"/>
      <c r="RZE8" s="112"/>
      <c r="RZF8" s="112"/>
      <c r="RZG8" s="112"/>
      <c r="RZH8" s="112"/>
      <c r="RZI8" s="112"/>
      <c r="RZJ8" s="112"/>
      <c r="RZK8" s="112"/>
      <c r="RZL8" s="112"/>
      <c r="RZM8" s="112"/>
      <c r="RZN8" s="112"/>
      <c r="RZO8" s="112"/>
      <c r="RZP8" s="112"/>
      <c r="RZQ8" s="112"/>
      <c r="RZR8" s="112"/>
      <c r="RZS8" s="112"/>
      <c r="RZT8" s="112"/>
      <c r="RZU8" s="112"/>
      <c r="RZV8" s="112"/>
      <c r="RZW8" s="112"/>
      <c r="RZX8" s="112"/>
      <c r="RZY8" s="112"/>
      <c r="RZZ8" s="112"/>
      <c r="SAA8" s="112"/>
      <c r="SAB8" s="112"/>
      <c r="SAC8" s="112"/>
      <c r="SAD8" s="112"/>
      <c r="SAE8" s="112"/>
      <c r="SAF8" s="112"/>
      <c r="SAG8" s="112"/>
      <c r="SAH8" s="112"/>
      <c r="SAI8" s="112"/>
      <c r="SAJ8" s="112"/>
      <c r="SAK8" s="112"/>
      <c r="SAL8" s="112"/>
      <c r="SAM8" s="112"/>
      <c r="SAN8" s="112"/>
      <c r="SAO8" s="112"/>
      <c r="SAP8" s="112"/>
      <c r="SAQ8" s="112"/>
      <c r="SAR8" s="112"/>
      <c r="SAS8" s="112"/>
      <c r="SAT8" s="112"/>
      <c r="SAU8" s="112"/>
      <c r="SAV8" s="112"/>
      <c r="SAW8" s="112"/>
      <c r="SAX8" s="112"/>
      <c r="SAY8" s="112"/>
      <c r="SAZ8" s="112"/>
      <c r="SBA8" s="112"/>
      <c r="SBB8" s="112"/>
      <c r="SBC8" s="112"/>
      <c r="SBD8" s="112"/>
      <c r="SBE8" s="112"/>
      <c r="SBF8" s="112"/>
      <c r="SBG8" s="112"/>
      <c r="SBH8" s="112"/>
      <c r="SBI8" s="112"/>
      <c r="SBJ8" s="112"/>
      <c r="SBK8" s="112"/>
      <c r="SBL8" s="112"/>
      <c r="SBM8" s="112"/>
      <c r="SBN8" s="112"/>
      <c r="SBO8" s="112"/>
      <c r="SBP8" s="112"/>
      <c r="SBQ8" s="112"/>
      <c r="SBR8" s="112"/>
      <c r="SBS8" s="112"/>
      <c r="SBT8" s="112"/>
      <c r="SBU8" s="112"/>
      <c r="SBV8" s="112"/>
      <c r="SBW8" s="112"/>
      <c r="SBX8" s="112"/>
      <c r="SBY8" s="112"/>
      <c r="SBZ8" s="112"/>
      <c r="SCA8" s="112"/>
      <c r="SCB8" s="112"/>
      <c r="SCC8" s="112"/>
      <c r="SCD8" s="112"/>
      <c r="SCE8" s="112"/>
      <c r="SCF8" s="112"/>
      <c r="SCG8" s="112"/>
      <c r="SCH8" s="112"/>
      <c r="SCI8" s="112"/>
      <c r="SCJ8" s="112"/>
      <c r="SCK8" s="112"/>
      <c r="SCL8" s="112"/>
      <c r="SCM8" s="112"/>
      <c r="SCN8" s="112"/>
      <c r="SCO8" s="112"/>
      <c r="SCP8" s="112"/>
      <c r="SCQ8" s="112"/>
      <c r="SCR8" s="112"/>
      <c r="SCS8" s="112"/>
      <c r="SCT8" s="112"/>
      <c r="SCU8" s="112"/>
      <c r="SCV8" s="112"/>
      <c r="SCW8" s="112"/>
      <c r="SCX8" s="112"/>
      <c r="SCY8" s="112"/>
      <c r="SCZ8" s="112"/>
      <c r="SDA8" s="112"/>
      <c r="SDB8" s="112"/>
      <c r="SDC8" s="112"/>
      <c r="SDD8" s="112"/>
      <c r="SDE8" s="112"/>
      <c r="SDF8" s="112"/>
      <c r="SDG8" s="112"/>
      <c r="SDH8" s="112"/>
      <c r="SDI8" s="112"/>
      <c r="SDJ8" s="112"/>
      <c r="SDK8" s="112"/>
      <c r="SDL8" s="112"/>
      <c r="SDM8" s="112"/>
      <c r="SDN8" s="112"/>
      <c r="SDO8" s="112"/>
      <c r="SDP8" s="112"/>
      <c r="SDQ8" s="112"/>
      <c r="SDR8" s="112"/>
      <c r="SDS8" s="112"/>
      <c r="SDT8" s="112"/>
      <c r="SDU8" s="112"/>
      <c r="SDV8" s="112"/>
      <c r="SDW8" s="112"/>
      <c r="SDX8" s="112"/>
      <c r="SDY8" s="112"/>
      <c r="SDZ8" s="112"/>
      <c r="SEA8" s="112"/>
      <c r="SEB8" s="112"/>
      <c r="SEC8" s="112"/>
      <c r="SED8" s="112"/>
      <c r="SEE8" s="112"/>
      <c r="SEF8" s="112"/>
      <c r="SEG8" s="112"/>
      <c r="SEH8" s="112"/>
      <c r="SEI8" s="112"/>
      <c r="SEJ8" s="112"/>
      <c r="SEK8" s="112"/>
      <c r="SEL8" s="112"/>
      <c r="SEM8" s="112"/>
      <c r="SEN8" s="112"/>
      <c r="SEO8" s="112"/>
      <c r="SEP8" s="112"/>
      <c r="SEQ8" s="112"/>
      <c r="SER8" s="112"/>
      <c r="SES8" s="112"/>
      <c r="SET8" s="112"/>
      <c r="SEU8" s="112"/>
      <c r="SEV8" s="112"/>
      <c r="SEW8" s="112"/>
      <c r="SEX8" s="112"/>
      <c r="SEY8" s="112"/>
      <c r="SEZ8" s="112"/>
      <c r="SFA8" s="112"/>
      <c r="SFB8" s="112"/>
      <c r="SFC8" s="112"/>
      <c r="SFD8" s="112"/>
      <c r="SFE8" s="112"/>
      <c r="SFF8" s="112"/>
      <c r="SFG8" s="112"/>
      <c r="SFH8" s="112"/>
      <c r="SFI8" s="112"/>
      <c r="SFJ8" s="112"/>
      <c r="SFK8" s="112"/>
      <c r="SFL8" s="112"/>
      <c r="SFM8" s="112"/>
      <c r="SFN8" s="112"/>
      <c r="SFO8" s="112"/>
      <c r="SFP8" s="112"/>
      <c r="SFQ8" s="112"/>
      <c r="SFR8" s="112"/>
      <c r="SFS8" s="112"/>
      <c r="SFT8" s="112"/>
      <c r="SFU8" s="112"/>
      <c r="SFV8" s="112"/>
      <c r="SFW8" s="112"/>
      <c r="SFX8" s="112"/>
      <c r="SFY8" s="112"/>
      <c r="SFZ8" s="112"/>
      <c r="SGA8" s="112"/>
      <c r="SGB8" s="112"/>
      <c r="SGC8" s="112"/>
      <c r="SGD8" s="112"/>
      <c r="SGE8" s="112"/>
      <c r="SGF8" s="112"/>
      <c r="SGG8" s="112"/>
      <c r="SGH8" s="112"/>
      <c r="SGI8" s="112"/>
      <c r="SGJ8" s="112"/>
      <c r="SGK8" s="112"/>
      <c r="SGL8" s="112"/>
      <c r="SGM8" s="112"/>
      <c r="SGN8" s="112"/>
      <c r="SGO8" s="112"/>
      <c r="SGP8" s="112"/>
      <c r="SGQ8" s="112"/>
      <c r="SGR8" s="112"/>
      <c r="SGS8" s="112"/>
      <c r="SGT8" s="112"/>
      <c r="SGU8" s="112"/>
      <c r="SGV8" s="112"/>
      <c r="SGW8" s="112"/>
      <c r="SGX8" s="112"/>
      <c r="SGY8" s="112"/>
      <c r="SGZ8" s="112"/>
      <c r="SHA8" s="112"/>
      <c r="SHB8" s="112"/>
      <c r="SHC8" s="112"/>
      <c r="SHD8" s="112"/>
      <c r="SHE8" s="112"/>
      <c r="SHF8" s="112"/>
      <c r="SHG8" s="112"/>
      <c r="SHH8" s="112"/>
      <c r="SHI8" s="112"/>
      <c r="SHJ8" s="112"/>
      <c r="SHK8" s="112"/>
      <c r="SHL8" s="112"/>
      <c r="SHM8" s="112"/>
      <c r="SHN8" s="112"/>
      <c r="SHO8" s="112"/>
      <c r="SHP8" s="112"/>
      <c r="SHQ8" s="112"/>
      <c r="SHR8" s="112"/>
      <c r="SHS8" s="112"/>
      <c r="SHT8" s="112"/>
      <c r="SHU8" s="112"/>
      <c r="SHV8" s="112"/>
      <c r="SHW8" s="112"/>
      <c r="SHX8" s="112"/>
      <c r="SHY8" s="112"/>
      <c r="SHZ8" s="112"/>
      <c r="SIA8" s="112"/>
      <c r="SIB8" s="112"/>
      <c r="SIC8" s="112"/>
      <c r="SID8" s="112"/>
      <c r="SIE8" s="112"/>
      <c r="SIF8" s="112"/>
      <c r="SIG8" s="112"/>
      <c r="SIH8" s="112"/>
      <c r="SII8" s="112"/>
      <c r="SIJ8" s="112"/>
      <c r="SIK8" s="112"/>
      <c r="SIL8" s="112"/>
      <c r="SIM8" s="112"/>
      <c r="SIN8" s="112"/>
      <c r="SIO8" s="112"/>
      <c r="SIP8" s="112"/>
      <c r="SIQ8" s="112"/>
      <c r="SIR8" s="112"/>
      <c r="SIS8" s="112"/>
      <c r="SIT8" s="112"/>
      <c r="SIU8" s="112"/>
      <c r="SIV8" s="112"/>
      <c r="SIW8" s="112"/>
      <c r="SIX8" s="112"/>
      <c r="SIY8" s="112"/>
      <c r="SIZ8" s="112"/>
      <c r="SJA8" s="112"/>
      <c r="SJB8" s="112"/>
      <c r="SJC8" s="112"/>
      <c r="SJD8" s="112"/>
      <c r="SJE8" s="112"/>
      <c r="SJF8" s="112"/>
      <c r="SJG8" s="112"/>
      <c r="SJH8" s="112"/>
      <c r="SJI8" s="112"/>
      <c r="SJJ8" s="112"/>
      <c r="SJK8" s="112"/>
      <c r="SJL8" s="112"/>
      <c r="SJM8" s="112"/>
      <c r="SJN8" s="112"/>
      <c r="SJO8" s="112"/>
      <c r="SJP8" s="112"/>
      <c r="SJQ8" s="112"/>
      <c r="SJR8" s="112"/>
      <c r="SJS8" s="112"/>
      <c r="SJT8" s="112"/>
      <c r="SJU8" s="112"/>
      <c r="SJV8" s="112"/>
      <c r="SJW8" s="112"/>
      <c r="SJX8" s="112"/>
      <c r="SJY8" s="112"/>
      <c r="SJZ8" s="112"/>
      <c r="SKA8" s="112"/>
      <c r="SKB8" s="112"/>
      <c r="SKC8" s="112"/>
      <c r="SKD8" s="112"/>
      <c r="SKE8" s="112"/>
      <c r="SKF8" s="112"/>
      <c r="SKG8" s="112"/>
      <c r="SKH8" s="112"/>
      <c r="SKI8" s="112"/>
      <c r="SKJ8" s="112"/>
      <c r="SKK8" s="112"/>
      <c r="SKL8" s="112"/>
      <c r="SKM8" s="112"/>
      <c r="SKN8" s="112"/>
      <c r="SKO8" s="112"/>
      <c r="SKP8" s="112"/>
      <c r="SKQ8" s="112"/>
      <c r="SKR8" s="112"/>
      <c r="SKS8" s="112"/>
      <c r="SKT8" s="112"/>
      <c r="SKU8" s="112"/>
      <c r="SKV8" s="112"/>
      <c r="SKW8" s="112"/>
      <c r="SKX8" s="112"/>
      <c r="SKY8" s="112"/>
      <c r="SKZ8" s="112"/>
      <c r="SLA8" s="112"/>
      <c r="SLB8" s="112"/>
      <c r="SLC8" s="112"/>
      <c r="SLD8" s="112"/>
      <c r="SLE8" s="112"/>
      <c r="SLF8" s="112"/>
      <c r="SLG8" s="112"/>
      <c r="SLH8" s="112"/>
      <c r="SLI8" s="112"/>
      <c r="SLJ8" s="112"/>
      <c r="SLK8" s="112"/>
      <c r="SLL8" s="112"/>
      <c r="SLM8" s="112"/>
      <c r="SLN8" s="112"/>
      <c r="SLO8" s="112"/>
      <c r="SLP8" s="112"/>
      <c r="SLQ8" s="112"/>
      <c r="SLR8" s="112"/>
      <c r="SLS8" s="112"/>
      <c r="SLT8" s="112"/>
      <c r="SLU8" s="112"/>
      <c r="SLV8" s="112"/>
      <c r="SLW8" s="112"/>
      <c r="SLX8" s="112"/>
      <c r="SLY8" s="112"/>
      <c r="SLZ8" s="112"/>
      <c r="SMA8" s="112"/>
      <c r="SMB8" s="112"/>
      <c r="SMC8" s="112"/>
      <c r="SMD8" s="112"/>
      <c r="SME8" s="112"/>
      <c r="SMF8" s="112"/>
      <c r="SMG8" s="112"/>
      <c r="SMH8" s="112"/>
      <c r="SMI8" s="112"/>
      <c r="SMJ8" s="112"/>
      <c r="SMK8" s="112"/>
      <c r="SML8" s="112"/>
      <c r="SMM8" s="112"/>
      <c r="SMN8" s="112"/>
      <c r="SMO8" s="112"/>
      <c r="SMP8" s="112"/>
      <c r="SMQ8" s="112"/>
      <c r="SMR8" s="112"/>
      <c r="SMS8" s="112"/>
      <c r="SMT8" s="112"/>
      <c r="SMU8" s="112"/>
      <c r="SMV8" s="112"/>
      <c r="SMW8" s="112"/>
      <c r="SMX8" s="112"/>
      <c r="SMY8" s="112"/>
      <c r="SMZ8" s="112"/>
      <c r="SNA8" s="112"/>
      <c r="SNB8" s="112"/>
      <c r="SNC8" s="112"/>
      <c r="SND8" s="112"/>
      <c r="SNE8" s="112"/>
      <c r="SNF8" s="112"/>
      <c r="SNG8" s="112"/>
      <c r="SNH8" s="112"/>
      <c r="SNI8" s="112"/>
      <c r="SNJ8" s="112"/>
      <c r="SNK8" s="112"/>
      <c r="SNL8" s="112"/>
      <c r="SNM8" s="112"/>
      <c r="SNN8" s="112"/>
      <c r="SNO8" s="112"/>
      <c r="SNP8" s="112"/>
      <c r="SNQ8" s="112"/>
      <c r="SNR8" s="112"/>
      <c r="SNS8" s="112"/>
      <c r="SNT8" s="112"/>
      <c r="SNU8" s="112"/>
      <c r="SNV8" s="112"/>
      <c r="SNW8" s="112"/>
      <c r="SNX8" s="112"/>
      <c r="SNY8" s="112"/>
      <c r="SNZ8" s="112"/>
      <c r="SOA8" s="112"/>
      <c r="SOB8" s="112"/>
      <c r="SOC8" s="112"/>
      <c r="SOD8" s="112"/>
      <c r="SOE8" s="112"/>
      <c r="SOF8" s="112"/>
      <c r="SOG8" s="112"/>
      <c r="SOH8" s="112"/>
      <c r="SOI8" s="112"/>
      <c r="SOJ8" s="112"/>
      <c r="SOK8" s="112"/>
      <c r="SOL8" s="112"/>
      <c r="SOM8" s="112"/>
      <c r="SON8" s="112"/>
      <c r="SOO8" s="112"/>
      <c r="SOP8" s="112"/>
      <c r="SOQ8" s="112"/>
      <c r="SOR8" s="112"/>
      <c r="SOS8" s="112"/>
      <c r="SOT8" s="112"/>
      <c r="SOU8" s="112"/>
      <c r="SOV8" s="112"/>
      <c r="SOW8" s="112"/>
      <c r="SOX8" s="112"/>
      <c r="SOY8" s="112"/>
      <c r="SOZ8" s="112"/>
      <c r="SPA8" s="112"/>
      <c r="SPB8" s="112"/>
      <c r="SPC8" s="112"/>
      <c r="SPD8" s="112"/>
      <c r="SPE8" s="112"/>
      <c r="SPF8" s="112"/>
      <c r="SPG8" s="112"/>
      <c r="SPH8" s="112"/>
      <c r="SPI8" s="112"/>
      <c r="SPJ8" s="112"/>
      <c r="SPK8" s="112"/>
      <c r="SPL8" s="112"/>
      <c r="SPM8" s="112"/>
      <c r="SPN8" s="112"/>
      <c r="SPO8" s="112"/>
      <c r="SPP8" s="112"/>
      <c r="SPQ8" s="112"/>
      <c r="SPR8" s="112"/>
      <c r="SPS8" s="112"/>
      <c r="SPT8" s="112"/>
      <c r="SPU8" s="112"/>
      <c r="SPV8" s="112"/>
      <c r="SPW8" s="112"/>
      <c r="SPX8" s="112"/>
      <c r="SPY8" s="112"/>
      <c r="SPZ8" s="112"/>
      <c r="SQA8" s="112"/>
      <c r="SQB8" s="112"/>
      <c r="SQC8" s="112"/>
      <c r="SQD8" s="112"/>
      <c r="SQE8" s="112"/>
      <c r="SQF8" s="112"/>
      <c r="SQG8" s="112"/>
      <c r="SQH8" s="112"/>
      <c r="SQI8" s="112"/>
      <c r="SQJ8" s="112"/>
      <c r="SQK8" s="112"/>
      <c r="SQL8" s="112"/>
      <c r="SQM8" s="112"/>
      <c r="SQN8" s="112"/>
      <c r="SQO8" s="112"/>
      <c r="SQP8" s="112"/>
      <c r="SQQ8" s="112"/>
      <c r="SQR8" s="112"/>
      <c r="SQS8" s="112"/>
      <c r="SQT8" s="112"/>
      <c r="SQU8" s="112"/>
      <c r="SQV8" s="112"/>
      <c r="SQW8" s="112"/>
      <c r="SQX8" s="112"/>
      <c r="SQY8" s="112"/>
      <c r="SQZ8" s="112"/>
      <c r="SRA8" s="112"/>
      <c r="SRB8" s="112"/>
      <c r="SRC8" s="112"/>
      <c r="SRD8" s="112"/>
      <c r="SRE8" s="112"/>
      <c r="SRF8" s="112"/>
      <c r="SRG8" s="112"/>
      <c r="SRH8" s="112"/>
      <c r="SRI8" s="112"/>
      <c r="SRJ8" s="112"/>
      <c r="SRK8" s="112"/>
      <c r="SRL8" s="112"/>
      <c r="SRM8" s="112"/>
      <c r="SRN8" s="112"/>
      <c r="SRO8" s="112"/>
      <c r="SRP8" s="112"/>
      <c r="SRQ8" s="112"/>
      <c r="SRR8" s="112"/>
      <c r="SRS8" s="112"/>
      <c r="SRT8" s="112"/>
      <c r="SRU8" s="112"/>
      <c r="SRV8" s="112"/>
      <c r="SRW8" s="112"/>
      <c r="SRX8" s="112"/>
      <c r="SRY8" s="112"/>
      <c r="SRZ8" s="112"/>
      <c r="SSA8" s="112"/>
      <c r="SSB8" s="112"/>
      <c r="SSC8" s="112"/>
      <c r="SSD8" s="112"/>
      <c r="SSE8" s="112"/>
      <c r="SSF8" s="112"/>
      <c r="SSG8" s="112"/>
      <c r="SSH8" s="112"/>
      <c r="SSI8" s="112"/>
      <c r="SSJ8" s="112"/>
      <c r="SSK8" s="112"/>
      <c r="SSL8" s="112"/>
      <c r="SSM8" s="112"/>
      <c r="SSN8" s="112"/>
      <c r="SSO8" s="112"/>
      <c r="SSP8" s="112"/>
      <c r="SSQ8" s="112"/>
      <c r="SSR8" s="112"/>
      <c r="SSS8" s="112"/>
      <c r="SST8" s="112"/>
      <c r="SSU8" s="112"/>
      <c r="SSV8" s="112"/>
      <c r="SSW8" s="112"/>
      <c r="SSX8" s="112"/>
      <c r="SSY8" s="112"/>
      <c r="SSZ8" s="112"/>
      <c r="STA8" s="112"/>
      <c r="STB8" s="112"/>
      <c r="STC8" s="112"/>
      <c r="STD8" s="112"/>
      <c r="STE8" s="112"/>
      <c r="STF8" s="112"/>
      <c r="STG8" s="112"/>
      <c r="STH8" s="112"/>
      <c r="STI8" s="112"/>
      <c r="STJ8" s="112"/>
      <c r="STK8" s="112"/>
      <c r="STL8" s="112"/>
      <c r="STM8" s="112"/>
      <c r="STN8" s="112"/>
      <c r="STO8" s="112"/>
      <c r="STP8" s="112"/>
      <c r="STQ8" s="112"/>
      <c r="STR8" s="112"/>
      <c r="STS8" s="112"/>
      <c r="STT8" s="112"/>
      <c r="STU8" s="112"/>
      <c r="STV8" s="112"/>
      <c r="STW8" s="112"/>
      <c r="STX8" s="112"/>
      <c r="STY8" s="112"/>
      <c r="STZ8" s="112"/>
      <c r="SUA8" s="112"/>
      <c r="SUB8" s="112"/>
      <c r="SUC8" s="112"/>
      <c r="SUD8" s="112"/>
      <c r="SUE8" s="112"/>
      <c r="SUF8" s="112"/>
      <c r="SUG8" s="112"/>
      <c r="SUH8" s="112"/>
      <c r="SUI8" s="112"/>
      <c r="SUJ8" s="112"/>
      <c r="SUK8" s="112"/>
      <c r="SUL8" s="112"/>
      <c r="SUM8" s="112"/>
      <c r="SUN8" s="112"/>
      <c r="SUO8" s="112"/>
      <c r="SUP8" s="112"/>
      <c r="SUQ8" s="112"/>
      <c r="SUR8" s="112"/>
      <c r="SUS8" s="112"/>
      <c r="SUT8" s="112"/>
      <c r="SUU8" s="112"/>
      <c r="SUV8" s="112"/>
      <c r="SUW8" s="112"/>
      <c r="SUX8" s="112"/>
      <c r="SUY8" s="112"/>
      <c r="SUZ8" s="112"/>
      <c r="SVA8" s="112"/>
      <c r="SVB8" s="112"/>
      <c r="SVC8" s="112"/>
      <c r="SVD8" s="112"/>
      <c r="SVE8" s="112"/>
      <c r="SVF8" s="112"/>
      <c r="SVG8" s="112"/>
      <c r="SVH8" s="112"/>
      <c r="SVI8" s="112"/>
      <c r="SVJ8" s="112"/>
      <c r="SVK8" s="112"/>
      <c r="SVL8" s="112"/>
      <c r="SVM8" s="112"/>
      <c r="SVN8" s="112"/>
      <c r="SVO8" s="112"/>
      <c r="SVP8" s="112"/>
      <c r="SVQ8" s="112"/>
      <c r="SVR8" s="112"/>
      <c r="SVS8" s="112"/>
      <c r="SVT8" s="112"/>
      <c r="SVU8" s="112"/>
      <c r="SVV8" s="112"/>
      <c r="SVW8" s="112"/>
      <c r="SVX8" s="112"/>
      <c r="SVY8" s="112"/>
      <c r="SVZ8" s="112"/>
      <c r="SWA8" s="112"/>
      <c r="SWB8" s="112"/>
      <c r="SWC8" s="112"/>
      <c r="SWD8" s="112"/>
      <c r="SWE8" s="112"/>
      <c r="SWF8" s="112"/>
      <c r="SWG8" s="112"/>
      <c r="SWH8" s="112"/>
      <c r="SWI8" s="112"/>
      <c r="SWJ8" s="112"/>
      <c r="SWK8" s="112"/>
      <c r="SWL8" s="112"/>
      <c r="SWM8" s="112"/>
      <c r="SWN8" s="112"/>
      <c r="SWO8" s="112"/>
      <c r="SWP8" s="112"/>
      <c r="SWQ8" s="112"/>
      <c r="SWR8" s="112"/>
      <c r="SWS8" s="112"/>
      <c r="SWT8" s="112"/>
      <c r="SWU8" s="112"/>
      <c r="SWV8" s="112"/>
      <c r="SWW8" s="112"/>
      <c r="SWX8" s="112"/>
      <c r="SWY8" s="112"/>
      <c r="SWZ8" s="112"/>
      <c r="SXA8" s="112"/>
      <c r="SXB8" s="112"/>
      <c r="SXC8" s="112"/>
      <c r="SXD8" s="112"/>
      <c r="SXE8" s="112"/>
      <c r="SXF8" s="112"/>
      <c r="SXG8" s="112"/>
      <c r="SXH8" s="112"/>
      <c r="SXI8" s="112"/>
      <c r="SXJ8" s="112"/>
      <c r="SXK8" s="112"/>
      <c r="SXL8" s="112"/>
      <c r="SXM8" s="112"/>
      <c r="SXN8" s="112"/>
      <c r="SXO8" s="112"/>
      <c r="SXP8" s="112"/>
      <c r="SXQ8" s="112"/>
      <c r="SXR8" s="112"/>
      <c r="SXS8" s="112"/>
      <c r="SXT8" s="112"/>
      <c r="SXU8" s="112"/>
      <c r="SXV8" s="112"/>
      <c r="SXW8" s="112"/>
      <c r="SXX8" s="112"/>
      <c r="SXY8" s="112"/>
      <c r="SXZ8" s="112"/>
      <c r="SYA8" s="112"/>
      <c r="SYB8" s="112"/>
      <c r="SYC8" s="112"/>
      <c r="SYD8" s="112"/>
      <c r="SYE8" s="112"/>
      <c r="SYF8" s="112"/>
      <c r="SYG8" s="112"/>
      <c r="SYH8" s="112"/>
      <c r="SYI8" s="112"/>
      <c r="SYJ8" s="112"/>
      <c r="SYK8" s="112"/>
      <c r="SYL8" s="112"/>
      <c r="SYM8" s="112"/>
      <c r="SYN8" s="112"/>
      <c r="SYO8" s="112"/>
      <c r="SYP8" s="112"/>
      <c r="SYQ8" s="112"/>
      <c r="SYR8" s="112"/>
      <c r="SYS8" s="112"/>
      <c r="SYT8" s="112"/>
      <c r="SYU8" s="112"/>
      <c r="SYV8" s="112"/>
      <c r="SYW8" s="112"/>
      <c r="SYX8" s="112"/>
      <c r="SYY8" s="112"/>
      <c r="SYZ8" s="112"/>
      <c r="SZA8" s="112"/>
      <c r="SZB8" s="112"/>
      <c r="SZC8" s="112"/>
      <c r="SZD8" s="112"/>
      <c r="SZE8" s="112"/>
      <c r="SZF8" s="112"/>
      <c r="SZG8" s="112"/>
      <c r="SZH8" s="112"/>
      <c r="SZI8" s="112"/>
      <c r="SZJ8" s="112"/>
      <c r="SZK8" s="112"/>
      <c r="SZL8" s="112"/>
      <c r="SZM8" s="112"/>
      <c r="SZN8" s="112"/>
      <c r="SZO8" s="112"/>
      <c r="SZP8" s="112"/>
      <c r="SZQ8" s="112"/>
      <c r="SZR8" s="112"/>
      <c r="SZS8" s="112"/>
      <c r="SZT8" s="112"/>
      <c r="SZU8" s="112"/>
      <c r="SZV8" s="112"/>
      <c r="SZW8" s="112"/>
      <c r="SZX8" s="112"/>
      <c r="SZY8" s="112"/>
      <c r="SZZ8" s="112"/>
      <c r="TAA8" s="112"/>
      <c r="TAB8" s="112"/>
      <c r="TAC8" s="112"/>
      <c r="TAD8" s="112"/>
      <c r="TAE8" s="112"/>
      <c r="TAF8" s="112"/>
      <c r="TAG8" s="112"/>
      <c r="TAH8" s="112"/>
      <c r="TAI8" s="112"/>
      <c r="TAJ8" s="112"/>
      <c r="TAK8" s="112"/>
      <c r="TAL8" s="112"/>
      <c r="TAM8" s="112"/>
      <c r="TAN8" s="112"/>
      <c r="TAO8" s="112"/>
      <c r="TAP8" s="112"/>
      <c r="TAQ8" s="112"/>
      <c r="TAR8" s="112"/>
      <c r="TAS8" s="112"/>
      <c r="TAT8" s="112"/>
      <c r="TAU8" s="112"/>
      <c r="TAV8" s="112"/>
      <c r="TAW8" s="112"/>
      <c r="TAX8" s="112"/>
      <c r="TAY8" s="112"/>
      <c r="TAZ8" s="112"/>
      <c r="TBA8" s="112"/>
      <c r="TBB8" s="112"/>
      <c r="TBC8" s="112"/>
      <c r="TBD8" s="112"/>
      <c r="TBE8" s="112"/>
      <c r="TBF8" s="112"/>
      <c r="TBG8" s="112"/>
      <c r="TBH8" s="112"/>
      <c r="TBI8" s="112"/>
      <c r="TBJ8" s="112"/>
      <c r="TBK8" s="112"/>
      <c r="TBL8" s="112"/>
      <c r="TBM8" s="112"/>
      <c r="TBN8" s="112"/>
      <c r="TBO8" s="112"/>
      <c r="TBP8" s="112"/>
      <c r="TBQ8" s="112"/>
      <c r="TBR8" s="112"/>
      <c r="TBS8" s="112"/>
      <c r="TBT8" s="112"/>
      <c r="TBU8" s="112"/>
      <c r="TBV8" s="112"/>
      <c r="TBW8" s="112"/>
      <c r="TBX8" s="112"/>
      <c r="TBY8" s="112"/>
      <c r="TBZ8" s="112"/>
      <c r="TCA8" s="112"/>
      <c r="TCB8" s="112"/>
      <c r="TCC8" s="112"/>
      <c r="TCD8" s="112"/>
      <c r="TCE8" s="112"/>
      <c r="TCF8" s="112"/>
      <c r="TCG8" s="112"/>
      <c r="TCH8" s="112"/>
      <c r="TCI8" s="112"/>
      <c r="TCJ8" s="112"/>
      <c r="TCK8" s="112"/>
      <c r="TCL8" s="112"/>
      <c r="TCM8" s="112"/>
      <c r="TCN8" s="112"/>
      <c r="TCO8" s="112"/>
      <c r="TCP8" s="112"/>
      <c r="TCQ8" s="112"/>
      <c r="TCR8" s="112"/>
      <c r="TCS8" s="112"/>
      <c r="TCT8" s="112"/>
      <c r="TCU8" s="112"/>
      <c r="TCV8" s="112"/>
      <c r="TCW8" s="112"/>
      <c r="TCX8" s="112"/>
      <c r="TCY8" s="112"/>
      <c r="TCZ8" s="112"/>
      <c r="TDA8" s="112"/>
      <c r="TDB8" s="112"/>
      <c r="TDC8" s="112"/>
      <c r="TDD8" s="112"/>
      <c r="TDE8" s="112"/>
      <c r="TDF8" s="112"/>
      <c r="TDG8" s="112"/>
      <c r="TDH8" s="112"/>
      <c r="TDI8" s="112"/>
      <c r="TDJ8" s="112"/>
      <c r="TDK8" s="112"/>
      <c r="TDL8" s="112"/>
      <c r="TDM8" s="112"/>
      <c r="TDN8" s="112"/>
      <c r="TDO8" s="112"/>
      <c r="TDP8" s="112"/>
      <c r="TDQ8" s="112"/>
      <c r="TDR8" s="112"/>
      <c r="TDS8" s="112"/>
      <c r="TDT8" s="112"/>
      <c r="TDU8" s="112"/>
      <c r="TDV8" s="112"/>
      <c r="TDW8" s="112"/>
      <c r="TDX8" s="112"/>
      <c r="TDY8" s="112"/>
      <c r="TDZ8" s="112"/>
      <c r="TEA8" s="112"/>
      <c r="TEB8" s="112"/>
      <c r="TEC8" s="112"/>
      <c r="TED8" s="112"/>
      <c r="TEE8" s="112"/>
      <c r="TEF8" s="112"/>
      <c r="TEG8" s="112"/>
      <c r="TEH8" s="112"/>
      <c r="TEI8" s="112"/>
      <c r="TEJ8" s="112"/>
      <c r="TEK8" s="112"/>
      <c r="TEL8" s="112"/>
      <c r="TEM8" s="112"/>
      <c r="TEN8" s="112"/>
      <c r="TEO8" s="112"/>
      <c r="TEP8" s="112"/>
      <c r="TEQ8" s="112"/>
      <c r="TER8" s="112"/>
      <c r="TES8" s="112"/>
      <c r="TET8" s="112"/>
      <c r="TEU8" s="112"/>
      <c r="TEV8" s="112"/>
      <c r="TEW8" s="112"/>
      <c r="TEX8" s="112"/>
      <c r="TEY8" s="112"/>
      <c r="TEZ8" s="112"/>
      <c r="TFA8" s="112"/>
      <c r="TFB8" s="112"/>
      <c r="TFC8" s="112"/>
      <c r="TFD8" s="112"/>
      <c r="TFE8" s="112"/>
      <c r="TFF8" s="112"/>
      <c r="TFG8" s="112"/>
      <c r="TFH8" s="112"/>
      <c r="TFI8" s="112"/>
      <c r="TFJ8" s="112"/>
      <c r="TFK8" s="112"/>
      <c r="TFL8" s="112"/>
      <c r="TFM8" s="112"/>
      <c r="TFN8" s="112"/>
      <c r="TFO8" s="112"/>
      <c r="TFP8" s="112"/>
      <c r="TFQ8" s="112"/>
      <c r="TFR8" s="112"/>
      <c r="TFS8" s="112"/>
      <c r="TFT8" s="112"/>
      <c r="TFU8" s="112"/>
      <c r="TFV8" s="112"/>
      <c r="TFW8" s="112"/>
      <c r="TFX8" s="112"/>
      <c r="TFY8" s="112"/>
      <c r="TFZ8" s="112"/>
      <c r="TGA8" s="112"/>
      <c r="TGB8" s="112"/>
      <c r="TGC8" s="112"/>
      <c r="TGD8" s="112"/>
      <c r="TGE8" s="112"/>
      <c r="TGF8" s="112"/>
      <c r="TGG8" s="112"/>
      <c r="TGH8" s="112"/>
      <c r="TGI8" s="112"/>
      <c r="TGJ8" s="112"/>
      <c r="TGK8" s="112"/>
      <c r="TGL8" s="112"/>
      <c r="TGM8" s="112"/>
      <c r="TGN8" s="112"/>
      <c r="TGO8" s="112"/>
      <c r="TGP8" s="112"/>
      <c r="TGQ8" s="112"/>
      <c r="TGR8" s="112"/>
      <c r="TGS8" s="112"/>
      <c r="TGT8" s="112"/>
      <c r="TGU8" s="112"/>
      <c r="TGV8" s="112"/>
      <c r="TGW8" s="112"/>
      <c r="TGX8" s="112"/>
      <c r="TGY8" s="112"/>
      <c r="TGZ8" s="112"/>
      <c r="THA8" s="112"/>
      <c r="THB8" s="112"/>
      <c r="THC8" s="112"/>
      <c r="THD8" s="112"/>
      <c r="THE8" s="112"/>
      <c r="THF8" s="112"/>
      <c r="THG8" s="112"/>
      <c r="THH8" s="112"/>
      <c r="THI8" s="112"/>
      <c r="THJ8" s="112"/>
      <c r="THK8" s="112"/>
      <c r="THL8" s="112"/>
      <c r="THM8" s="112"/>
      <c r="THN8" s="112"/>
      <c r="THO8" s="112"/>
      <c r="THP8" s="112"/>
      <c r="THQ8" s="112"/>
      <c r="THR8" s="112"/>
      <c r="THS8" s="112"/>
      <c r="THT8" s="112"/>
      <c r="THU8" s="112"/>
      <c r="THV8" s="112"/>
      <c r="THW8" s="112"/>
      <c r="THX8" s="112"/>
      <c r="THY8" s="112"/>
      <c r="THZ8" s="112"/>
      <c r="TIA8" s="112"/>
      <c r="TIB8" s="112"/>
      <c r="TIC8" s="112"/>
      <c r="TID8" s="112"/>
      <c r="TIE8" s="112"/>
      <c r="TIF8" s="112"/>
      <c r="TIG8" s="112"/>
      <c r="TIH8" s="112"/>
      <c r="TII8" s="112"/>
      <c r="TIJ8" s="112"/>
      <c r="TIK8" s="112"/>
      <c r="TIL8" s="112"/>
      <c r="TIM8" s="112"/>
      <c r="TIN8" s="112"/>
      <c r="TIO8" s="112"/>
      <c r="TIP8" s="112"/>
      <c r="TIQ8" s="112"/>
      <c r="TIR8" s="112"/>
      <c r="TIS8" s="112"/>
      <c r="TIT8" s="112"/>
      <c r="TIU8" s="112"/>
      <c r="TIV8" s="112"/>
      <c r="TIW8" s="112"/>
      <c r="TIX8" s="112"/>
      <c r="TIY8" s="112"/>
      <c r="TIZ8" s="112"/>
      <c r="TJA8" s="112"/>
      <c r="TJB8" s="112"/>
      <c r="TJC8" s="112"/>
      <c r="TJD8" s="112"/>
      <c r="TJE8" s="112"/>
      <c r="TJF8" s="112"/>
      <c r="TJG8" s="112"/>
      <c r="TJH8" s="112"/>
      <c r="TJI8" s="112"/>
      <c r="TJJ8" s="112"/>
      <c r="TJK8" s="112"/>
      <c r="TJL8" s="112"/>
      <c r="TJM8" s="112"/>
      <c r="TJN8" s="112"/>
      <c r="TJO8" s="112"/>
      <c r="TJP8" s="112"/>
      <c r="TJQ8" s="112"/>
      <c r="TJR8" s="112"/>
      <c r="TJS8" s="112"/>
      <c r="TJT8" s="112"/>
      <c r="TJU8" s="112"/>
      <c r="TJV8" s="112"/>
      <c r="TJW8" s="112"/>
      <c r="TJX8" s="112"/>
      <c r="TJY8" s="112"/>
      <c r="TJZ8" s="112"/>
      <c r="TKA8" s="112"/>
      <c r="TKB8" s="112"/>
      <c r="TKC8" s="112"/>
      <c r="TKD8" s="112"/>
      <c r="TKE8" s="112"/>
      <c r="TKF8" s="112"/>
      <c r="TKG8" s="112"/>
      <c r="TKH8" s="112"/>
      <c r="TKI8" s="112"/>
      <c r="TKJ8" s="112"/>
      <c r="TKK8" s="112"/>
      <c r="TKL8" s="112"/>
      <c r="TKM8" s="112"/>
      <c r="TKN8" s="112"/>
      <c r="TKO8" s="112"/>
      <c r="TKP8" s="112"/>
      <c r="TKQ8" s="112"/>
      <c r="TKR8" s="112"/>
      <c r="TKS8" s="112"/>
      <c r="TKT8" s="112"/>
      <c r="TKU8" s="112"/>
      <c r="TKV8" s="112"/>
      <c r="TKW8" s="112"/>
      <c r="TKX8" s="112"/>
      <c r="TKY8" s="112"/>
      <c r="TKZ8" s="112"/>
      <c r="TLA8" s="112"/>
      <c r="TLB8" s="112"/>
      <c r="TLC8" s="112"/>
      <c r="TLD8" s="112"/>
      <c r="TLE8" s="112"/>
      <c r="TLF8" s="112"/>
      <c r="TLG8" s="112"/>
      <c r="TLH8" s="112"/>
      <c r="TLI8" s="112"/>
      <c r="TLJ8" s="112"/>
      <c r="TLK8" s="112"/>
      <c r="TLL8" s="112"/>
      <c r="TLM8" s="112"/>
      <c r="TLN8" s="112"/>
      <c r="TLO8" s="112"/>
      <c r="TLP8" s="112"/>
      <c r="TLQ8" s="112"/>
      <c r="TLR8" s="112"/>
      <c r="TLS8" s="112"/>
      <c r="TLT8" s="112"/>
      <c r="TLU8" s="112"/>
      <c r="TLV8" s="112"/>
      <c r="TLW8" s="112"/>
      <c r="TLX8" s="112"/>
      <c r="TLY8" s="112"/>
      <c r="TLZ8" s="112"/>
      <c r="TMA8" s="112"/>
      <c r="TMB8" s="112"/>
      <c r="TMC8" s="112"/>
      <c r="TMD8" s="112"/>
      <c r="TME8" s="112"/>
      <c r="TMF8" s="112"/>
      <c r="TMG8" s="112"/>
      <c r="TMH8" s="112"/>
      <c r="TMI8" s="112"/>
      <c r="TMJ8" s="112"/>
      <c r="TMK8" s="112"/>
      <c r="TML8" s="112"/>
      <c r="TMM8" s="112"/>
      <c r="TMN8" s="112"/>
      <c r="TMO8" s="112"/>
      <c r="TMP8" s="112"/>
      <c r="TMQ8" s="112"/>
      <c r="TMR8" s="112"/>
      <c r="TMS8" s="112"/>
      <c r="TMT8" s="112"/>
      <c r="TMU8" s="112"/>
      <c r="TMV8" s="112"/>
      <c r="TMW8" s="112"/>
      <c r="TMX8" s="112"/>
      <c r="TMY8" s="112"/>
      <c r="TMZ8" s="112"/>
      <c r="TNA8" s="112"/>
      <c r="TNB8" s="112"/>
      <c r="TNC8" s="112"/>
      <c r="TND8" s="112"/>
      <c r="TNE8" s="112"/>
      <c r="TNF8" s="112"/>
      <c r="TNG8" s="112"/>
      <c r="TNH8" s="112"/>
      <c r="TNI8" s="112"/>
      <c r="TNJ8" s="112"/>
      <c r="TNK8" s="112"/>
      <c r="TNL8" s="112"/>
      <c r="TNM8" s="112"/>
      <c r="TNN8" s="112"/>
      <c r="TNO8" s="112"/>
      <c r="TNP8" s="112"/>
      <c r="TNQ8" s="112"/>
      <c r="TNR8" s="112"/>
      <c r="TNS8" s="112"/>
      <c r="TNT8" s="112"/>
      <c r="TNU8" s="112"/>
      <c r="TNV8" s="112"/>
      <c r="TNW8" s="112"/>
      <c r="TNX8" s="112"/>
      <c r="TNY8" s="112"/>
      <c r="TNZ8" s="112"/>
      <c r="TOA8" s="112"/>
      <c r="TOB8" s="112"/>
      <c r="TOC8" s="112"/>
      <c r="TOD8" s="112"/>
      <c r="TOE8" s="112"/>
      <c r="TOF8" s="112"/>
      <c r="TOG8" s="112"/>
      <c r="TOH8" s="112"/>
      <c r="TOI8" s="112"/>
      <c r="TOJ8" s="112"/>
      <c r="TOK8" s="112"/>
      <c r="TOL8" s="112"/>
      <c r="TOM8" s="112"/>
      <c r="TON8" s="112"/>
      <c r="TOO8" s="112"/>
      <c r="TOP8" s="112"/>
      <c r="TOQ8" s="112"/>
      <c r="TOR8" s="112"/>
      <c r="TOS8" s="112"/>
      <c r="TOT8" s="112"/>
      <c r="TOU8" s="112"/>
      <c r="TOV8" s="112"/>
      <c r="TOW8" s="112"/>
      <c r="TOX8" s="112"/>
      <c r="TOY8" s="112"/>
      <c r="TOZ8" s="112"/>
      <c r="TPA8" s="112"/>
      <c r="TPB8" s="112"/>
      <c r="TPC8" s="112"/>
      <c r="TPD8" s="112"/>
      <c r="TPE8" s="112"/>
      <c r="TPF8" s="112"/>
      <c r="TPG8" s="112"/>
      <c r="TPH8" s="112"/>
      <c r="TPI8" s="112"/>
      <c r="TPJ8" s="112"/>
      <c r="TPK8" s="112"/>
      <c r="TPL8" s="112"/>
      <c r="TPM8" s="112"/>
      <c r="TPN8" s="112"/>
      <c r="TPO8" s="112"/>
      <c r="TPP8" s="112"/>
      <c r="TPQ8" s="112"/>
      <c r="TPR8" s="112"/>
      <c r="TPS8" s="112"/>
      <c r="TPT8" s="112"/>
      <c r="TPU8" s="112"/>
      <c r="TPV8" s="112"/>
      <c r="TPW8" s="112"/>
      <c r="TPX8" s="112"/>
      <c r="TPY8" s="112"/>
      <c r="TPZ8" s="112"/>
      <c r="TQA8" s="112"/>
      <c r="TQB8" s="112"/>
      <c r="TQC8" s="112"/>
      <c r="TQD8" s="112"/>
      <c r="TQE8" s="112"/>
      <c r="TQF8" s="112"/>
      <c r="TQG8" s="112"/>
      <c r="TQH8" s="112"/>
      <c r="TQI8" s="112"/>
      <c r="TQJ8" s="112"/>
      <c r="TQK8" s="112"/>
      <c r="TQL8" s="112"/>
      <c r="TQM8" s="112"/>
      <c r="TQN8" s="112"/>
      <c r="TQO8" s="112"/>
      <c r="TQP8" s="112"/>
      <c r="TQQ8" s="112"/>
      <c r="TQR8" s="112"/>
      <c r="TQS8" s="112"/>
      <c r="TQT8" s="112"/>
      <c r="TQU8" s="112"/>
      <c r="TQV8" s="112"/>
      <c r="TQW8" s="112"/>
      <c r="TQX8" s="112"/>
      <c r="TQY8" s="112"/>
      <c r="TQZ8" s="112"/>
      <c r="TRA8" s="112"/>
      <c r="TRB8" s="112"/>
      <c r="TRC8" s="112"/>
      <c r="TRD8" s="112"/>
      <c r="TRE8" s="112"/>
      <c r="TRF8" s="112"/>
      <c r="TRG8" s="112"/>
      <c r="TRH8" s="112"/>
      <c r="TRI8" s="112"/>
      <c r="TRJ8" s="112"/>
      <c r="TRK8" s="112"/>
      <c r="TRL8" s="112"/>
      <c r="TRM8" s="112"/>
      <c r="TRN8" s="112"/>
      <c r="TRO8" s="112"/>
      <c r="TRP8" s="112"/>
      <c r="TRQ8" s="112"/>
      <c r="TRR8" s="112"/>
      <c r="TRS8" s="112"/>
      <c r="TRT8" s="112"/>
      <c r="TRU8" s="112"/>
      <c r="TRV8" s="112"/>
      <c r="TRW8" s="112"/>
      <c r="TRX8" s="112"/>
      <c r="TRY8" s="112"/>
      <c r="TRZ8" s="112"/>
      <c r="TSA8" s="112"/>
      <c r="TSB8" s="112"/>
      <c r="TSC8" s="112"/>
      <c r="TSD8" s="112"/>
      <c r="TSE8" s="112"/>
      <c r="TSF8" s="112"/>
      <c r="TSG8" s="112"/>
      <c r="TSH8" s="112"/>
      <c r="TSI8" s="112"/>
      <c r="TSJ8" s="112"/>
      <c r="TSK8" s="112"/>
      <c r="TSL8" s="112"/>
      <c r="TSM8" s="112"/>
      <c r="TSN8" s="112"/>
      <c r="TSO8" s="112"/>
      <c r="TSP8" s="112"/>
      <c r="TSQ8" s="112"/>
      <c r="TSR8" s="112"/>
      <c r="TSS8" s="112"/>
      <c r="TST8" s="112"/>
      <c r="TSU8" s="112"/>
      <c r="TSV8" s="112"/>
      <c r="TSW8" s="112"/>
      <c r="TSX8" s="112"/>
      <c r="TSY8" s="112"/>
      <c r="TSZ8" s="112"/>
      <c r="TTA8" s="112"/>
      <c r="TTB8" s="112"/>
      <c r="TTC8" s="112"/>
      <c r="TTD8" s="112"/>
      <c r="TTE8" s="112"/>
      <c r="TTF8" s="112"/>
      <c r="TTG8" s="112"/>
      <c r="TTH8" s="112"/>
      <c r="TTI8" s="112"/>
      <c r="TTJ8" s="112"/>
      <c r="TTK8" s="112"/>
      <c r="TTL8" s="112"/>
      <c r="TTM8" s="112"/>
      <c r="TTN8" s="112"/>
      <c r="TTO8" s="112"/>
      <c r="TTP8" s="112"/>
      <c r="TTQ8" s="112"/>
      <c r="TTR8" s="112"/>
      <c r="TTS8" s="112"/>
      <c r="TTT8" s="112"/>
      <c r="TTU8" s="112"/>
      <c r="TTV8" s="112"/>
      <c r="TTW8" s="112"/>
      <c r="TTX8" s="112"/>
      <c r="TTY8" s="112"/>
      <c r="TTZ8" s="112"/>
      <c r="TUA8" s="112"/>
      <c r="TUB8" s="112"/>
      <c r="TUC8" s="112"/>
      <c r="TUD8" s="112"/>
      <c r="TUE8" s="112"/>
      <c r="TUF8" s="112"/>
      <c r="TUG8" s="112"/>
      <c r="TUH8" s="112"/>
      <c r="TUI8" s="112"/>
      <c r="TUJ8" s="112"/>
      <c r="TUK8" s="112"/>
      <c r="TUL8" s="112"/>
      <c r="TUM8" s="112"/>
      <c r="TUN8" s="112"/>
      <c r="TUO8" s="112"/>
      <c r="TUP8" s="112"/>
      <c r="TUQ8" s="112"/>
      <c r="TUR8" s="112"/>
      <c r="TUS8" s="112"/>
      <c r="TUT8" s="112"/>
      <c r="TUU8" s="112"/>
      <c r="TUV8" s="112"/>
      <c r="TUW8" s="112"/>
      <c r="TUX8" s="112"/>
      <c r="TUY8" s="112"/>
      <c r="TUZ8" s="112"/>
      <c r="TVA8" s="112"/>
      <c r="TVB8" s="112"/>
      <c r="TVC8" s="112"/>
      <c r="TVD8" s="112"/>
      <c r="TVE8" s="112"/>
      <c r="TVF8" s="112"/>
      <c r="TVG8" s="112"/>
      <c r="TVH8" s="112"/>
      <c r="TVI8" s="112"/>
      <c r="TVJ8" s="112"/>
      <c r="TVK8" s="112"/>
      <c r="TVL8" s="112"/>
      <c r="TVM8" s="112"/>
      <c r="TVN8" s="112"/>
      <c r="TVO8" s="112"/>
      <c r="TVP8" s="112"/>
      <c r="TVQ8" s="112"/>
      <c r="TVR8" s="112"/>
      <c r="TVS8" s="112"/>
      <c r="TVT8" s="112"/>
      <c r="TVU8" s="112"/>
      <c r="TVV8" s="112"/>
      <c r="TVW8" s="112"/>
      <c r="TVX8" s="112"/>
      <c r="TVY8" s="112"/>
      <c r="TVZ8" s="112"/>
      <c r="TWA8" s="112"/>
      <c r="TWB8" s="112"/>
      <c r="TWC8" s="112"/>
      <c r="TWD8" s="112"/>
      <c r="TWE8" s="112"/>
      <c r="TWF8" s="112"/>
      <c r="TWG8" s="112"/>
      <c r="TWH8" s="112"/>
      <c r="TWI8" s="112"/>
      <c r="TWJ8" s="112"/>
      <c r="TWK8" s="112"/>
      <c r="TWL8" s="112"/>
      <c r="TWM8" s="112"/>
      <c r="TWN8" s="112"/>
      <c r="TWO8" s="112"/>
      <c r="TWP8" s="112"/>
      <c r="TWQ8" s="112"/>
      <c r="TWR8" s="112"/>
      <c r="TWS8" s="112"/>
      <c r="TWT8" s="112"/>
      <c r="TWU8" s="112"/>
      <c r="TWV8" s="112"/>
      <c r="TWW8" s="112"/>
      <c r="TWX8" s="112"/>
      <c r="TWY8" s="112"/>
      <c r="TWZ8" s="112"/>
      <c r="TXA8" s="112"/>
      <c r="TXB8" s="112"/>
      <c r="TXC8" s="112"/>
      <c r="TXD8" s="112"/>
      <c r="TXE8" s="112"/>
      <c r="TXF8" s="112"/>
      <c r="TXG8" s="112"/>
      <c r="TXH8" s="112"/>
      <c r="TXI8" s="112"/>
      <c r="TXJ8" s="112"/>
      <c r="TXK8" s="112"/>
      <c r="TXL8" s="112"/>
      <c r="TXM8" s="112"/>
      <c r="TXN8" s="112"/>
      <c r="TXO8" s="112"/>
      <c r="TXP8" s="112"/>
      <c r="TXQ8" s="112"/>
      <c r="TXR8" s="112"/>
      <c r="TXS8" s="112"/>
      <c r="TXT8" s="112"/>
      <c r="TXU8" s="112"/>
      <c r="TXV8" s="112"/>
      <c r="TXW8" s="112"/>
      <c r="TXX8" s="112"/>
      <c r="TXY8" s="112"/>
      <c r="TXZ8" s="112"/>
      <c r="TYA8" s="112"/>
      <c r="TYB8" s="112"/>
      <c r="TYC8" s="112"/>
      <c r="TYD8" s="112"/>
      <c r="TYE8" s="112"/>
      <c r="TYF8" s="112"/>
      <c r="TYG8" s="112"/>
      <c r="TYH8" s="112"/>
      <c r="TYI8" s="112"/>
      <c r="TYJ8" s="112"/>
      <c r="TYK8" s="112"/>
      <c r="TYL8" s="112"/>
      <c r="TYM8" s="112"/>
      <c r="TYN8" s="112"/>
      <c r="TYO8" s="112"/>
      <c r="TYP8" s="112"/>
      <c r="TYQ8" s="112"/>
      <c r="TYR8" s="112"/>
      <c r="TYS8" s="112"/>
      <c r="TYT8" s="112"/>
      <c r="TYU8" s="112"/>
      <c r="TYV8" s="112"/>
      <c r="TYW8" s="112"/>
      <c r="TYX8" s="112"/>
      <c r="TYY8" s="112"/>
      <c r="TYZ8" s="112"/>
      <c r="TZA8" s="112"/>
      <c r="TZB8" s="112"/>
      <c r="TZC8" s="112"/>
      <c r="TZD8" s="112"/>
      <c r="TZE8" s="112"/>
      <c r="TZF8" s="112"/>
      <c r="TZG8" s="112"/>
      <c r="TZH8" s="112"/>
      <c r="TZI8" s="112"/>
      <c r="TZJ8" s="112"/>
      <c r="TZK8" s="112"/>
      <c r="TZL8" s="112"/>
      <c r="TZM8" s="112"/>
      <c r="TZN8" s="112"/>
      <c r="TZO8" s="112"/>
      <c r="TZP8" s="112"/>
      <c r="TZQ8" s="112"/>
      <c r="TZR8" s="112"/>
      <c r="TZS8" s="112"/>
      <c r="TZT8" s="112"/>
      <c r="TZU8" s="112"/>
      <c r="TZV8" s="112"/>
      <c r="TZW8" s="112"/>
      <c r="TZX8" s="112"/>
      <c r="TZY8" s="112"/>
      <c r="TZZ8" s="112"/>
      <c r="UAA8" s="112"/>
      <c r="UAB8" s="112"/>
      <c r="UAC8" s="112"/>
      <c r="UAD8" s="112"/>
      <c r="UAE8" s="112"/>
      <c r="UAF8" s="112"/>
      <c r="UAG8" s="112"/>
      <c r="UAH8" s="112"/>
      <c r="UAI8" s="112"/>
      <c r="UAJ8" s="112"/>
      <c r="UAK8" s="112"/>
      <c r="UAL8" s="112"/>
      <c r="UAM8" s="112"/>
      <c r="UAN8" s="112"/>
      <c r="UAO8" s="112"/>
      <c r="UAP8" s="112"/>
      <c r="UAQ8" s="112"/>
      <c r="UAR8" s="112"/>
      <c r="UAS8" s="112"/>
      <c r="UAT8" s="112"/>
      <c r="UAU8" s="112"/>
      <c r="UAV8" s="112"/>
      <c r="UAW8" s="112"/>
      <c r="UAX8" s="112"/>
      <c r="UAY8" s="112"/>
      <c r="UAZ8" s="112"/>
      <c r="UBA8" s="112"/>
      <c r="UBB8" s="112"/>
      <c r="UBC8" s="112"/>
      <c r="UBD8" s="112"/>
      <c r="UBE8" s="112"/>
      <c r="UBF8" s="112"/>
      <c r="UBG8" s="112"/>
      <c r="UBH8" s="112"/>
      <c r="UBI8" s="112"/>
      <c r="UBJ8" s="112"/>
      <c r="UBK8" s="112"/>
      <c r="UBL8" s="112"/>
      <c r="UBM8" s="112"/>
      <c r="UBN8" s="112"/>
      <c r="UBO8" s="112"/>
      <c r="UBP8" s="112"/>
      <c r="UBQ8" s="112"/>
      <c r="UBR8" s="112"/>
      <c r="UBS8" s="112"/>
      <c r="UBT8" s="112"/>
      <c r="UBU8" s="112"/>
      <c r="UBV8" s="112"/>
      <c r="UBW8" s="112"/>
      <c r="UBX8" s="112"/>
      <c r="UBY8" s="112"/>
      <c r="UBZ8" s="112"/>
      <c r="UCA8" s="112"/>
      <c r="UCB8" s="112"/>
      <c r="UCC8" s="112"/>
      <c r="UCD8" s="112"/>
      <c r="UCE8" s="112"/>
      <c r="UCF8" s="112"/>
      <c r="UCG8" s="112"/>
      <c r="UCH8" s="112"/>
      <c r="UCI8" s="112"/>
      <c r="UCJ8" s="112"/>
      <c r="UCK8" s="112"/>
      <c r="UCL8" s="112"/>
      <c r="UCM8" s="112"/>
      <c r="UCN8" s="112"/>
      <c r="UCO8" s="112"/>
      <c r="UCP8" s="112"/>
      <c r="UCQ8" s="112"/>
      <c r="UCR8" s="112"/>
      <c r="UCS8" s="112"/>
      <c r="UCT8" s="112"/>
      <c r="UCU8" s="112"/>
      <c r="UCV8" s="112"/>
      <c r="UCW8" s="112"/>
      <c r="UCX8" s="112"/>
      <c r="UCY8" s="112"/>
      <c r="UCZ8" s="112"/>
      <c r="UDA8" s="112"/>
      <c r="UDB8" s="112"/>
      <c r="UDC8" s="112"/>
      <c r="UDD8" s="112"/>
      <c r="UDE8" s="112"/>
      <c r="UDF8" s="112"/>
      <c r="UDG8" s="112"/>
      <c r="UDH8" s="112"/>
      <c r="UDI8" s="112"/>
      <c r="UDJ8" s="112"/>
      <c r="UDK8" s="112"/>
      <c r="UDL8" s="112"/>
      <c r="UDM8" s="112"/>
      <c r="UDN8" s="112"/>
      <c r="UDO8" s="112"/>
      <c r="UDP8" s="112"/>
      <c r="UDQ8" s="112"/>
      <c r="UDR8" s="112"/>
      <c r="UDS8" s="112"/>
      <c r="UDT8" s="112"/>
      <c r="UDU8" s="112"/>
      <c r="UDV8" s="112"/>
      <c r="UDW8" s="112"/>
      <c r="UDX8" s="112"/>
      <c r="UDY8" s="112"/>
      <c r="UDZ8" s="112"/>
      <c r="UEA8" s="112"/>
      <c r="UEB8" s="112"/>
      <c r="UEC8" s="112"/>
      <c r="UED8" s="112"/>
      <c r="UEE8" s="112"/>
      <c r="UEF8" s="112"/>
      <c r="UEG8" s="112"/>
      <c r="UEH8" s="112"/>
      <c r="UEI8" s="112"/>
      <c r="UEJ8" s="112"/>
      <c r="UEK8" s="112"/>
      <c r="UEL8" s="112"/>
      <c r="UEM8" s="112"/>
      <c r="UEN8" s="112"/>
      <c r="UEO8" s="112"/>
      <c r="UEP8" s="112"/>
      <c r="UEQ8" s="112"/>
      <c r="UER8" s="112"/>
      <c r="UES8" s="112"/>
      <c r="UET8" s="112"/>
      <c r="UEU8" s="112"/>
      <c r="UEV8" s="112"/>
      <c r="UEW8" s="112"/>
      <c r="UEX8" s="112"/>
      <c r="UEY8" s="112"/>
      <c r="UEZ8" s="112"/>
      <c r="UFA8" s="112"/>
      <c r="UFB8" s="112"/>
      <c r="UFC8" s="112"/>
      <c r="UFD8" s="112"/>
      <c r="UFE8" s="112"/>
      <c r="UFF8" s="112"/>
      <c r="UFG8" s="112"/>
      <c r="UFH8" s="112"/>
      <c r="UFI8" s="112"/>
      <c r="UFJ8" s="112"/>
      <c r="UFK8" s="112"/>
      <c r="UFL8" s="112"/>
      <c r="UFM8" s="112"/>
      <c r="UFN8" s="112"/>
      <c r="UFO8" s="112"/>
      <c r="UFP8" s="112"/>
      <c r="UFQ8" s="112"/>
      <c r="UFR8" s="112"/>
      <c r="UFS8" s="112"/>
      <c r="UFT8" s="112"/>
      <c r="UFU8" s="112"/>
      <c r="UFV8" s="112"/>
      <c r="UFW8" s="112"/>
      <c r="UFX8" s="112"/>
      <c r="UFY8" s="112"/>
      <c r="UFZ8" s="112"/>
      <c r="UGA8" s="112"/>
      <c r="UGB8" s="112"/>
      <c r="UGC8" s="112"/>
      <c r="UGD8" s="112"/>
      <c r="UGE8" s="112"/>
      <c r="UGF8" s="112"/>
      <c r="UGG8" s="112"/>
      <c r="UGH8" s="112"/>
      <c r="UGI8" s="112"/>
      <c r="UGJ8" s="112"/>
      <c r="UGK8" s="112"/>
      <c r="UGL8" s="112"/>
      <c r="UGM8" s="112"/>
      <c r="UGN8" s="112"/>
      <c r="UGO8" s="112"/>
      <c r="UGP8" s="112"/>
      <c r="UGQ8" s="112"/>
      <c r="UGR8" s="112"/>
      <c r="UGS8" s="112"/>
      <c r="UGT8" s="112"/>
      <c r="UGU8" s="112"/>
      <c r="UGV8" s="112"/>
      <c r="UGW8" s="112"/>
      <c r="UGX8" s="112"/>
      <c r="UGY8" s="112"/>
      <c r="UGZ8" s="112"/>
      <c r="UHA8" s="112"/>
      <c r="UHB8" s="112"/>
      <c r="UHC8" s="112"/>
      <c r="UHD8" s="112"/>
      <c r="UHE8" s="112"/>
      <c r="UHF8" s="112"/>
      <c r="UHG8" s="112"/>
      <c r="UHH8" s="112"/>
      <c r="UHI8" s="112"/>
      <c r="UHJ8" s="112"/>
      <c r="UHK8" s="112"/>
      <c r="UHL8" s="112"/>
      <c r="UHM8" s="112"/>
      <c r="UHN8" s="112"/>
      <c r="UHO8" s="112"/>
      <c r="UHP8" s="112"/>
      <c r="UHQ8" s="112"/>
      <c r="UHR8" s="112"/>
      <c r="UHS8" s="112"/>
      <c r="UHT8" s="112"/>
      <c r="UHU8" s="112"/>
      <c r="UHV8" s="112"/>
      <c r="UHW8" s="112"/>
      <c r="UHX8" s="112"/>
      <c r="UHY8" s="112"/>
      <c r="UHZ8" s="112"/>
      <c r="UIA8" s="112"/>
      <c r="UIB8" s="112"/>
      <c r="UIC8" s="112"/>
      <c r="UID8" s="112"/>
      <c r="UIE8" s="112"/>
      <c r="UIF8" s="112"/>
      <c r="UIG8" s="112"/>
      <c r="UIH8" s="112"/>
      <c r="UII8" s="112"/>
      <c r="UIJ8" s="112"/>
      <c r="UIK8" s="112"/>
      <c r="UIL8" s="112"/>
      <c r="UIM8" s="112"/>
      <c r="UIN8" s="112"/>
      <c r="UIO8" s="112"/>
      <c r="UIP8" s="112"/>
      <c r="UIQ8" s="112"/>
      <c r="UIR8" s="112"/>
      <c r="UIS8" s="112"/>
      <c r="UIT8" s="112"/>
      <c r="UIU8" s="112"/>
      <c r="UIV8" s="112"/>
      <c r="UIW8" s="112"/>
      <c r="UIX8" s="112"/>
      <c r="UIY8" s="112"/>
      <c r="UIZ8" s="112"/>
      <c r="UJA8" s="112"/>
      <c r="UJB8" s="112"/>
      <c r="UJC8" s="112"/>
      <c r="UJD8" s="112"/>
      <c r="UJE8" s="112"/>
      <c r="UJF8" s="112"/>
      <c r="UJG8" s="112"/>
      <c r="UJH8" s="112"/>
      <c r="UJI8" s="112"/>
      <c r="UJJ8" s="112"/>
      <c r="UJK8" s="112"/>
      <c r="UJL8" s="112"/>
      <c r="UJM8" s="112"/>
      <c r="UJN8" s="112"/>
      <c r="UJO8" s="112"/>
      <c r="UJP8" s="112"/>
      <c r="UJQ8" s="112"/>
      <c r="UJR8" s="112"/>
      <c r="UJS8" s="112"/>
      <c r="UJT8" s="112"/>
      <c r="UJU8" s="112"/>
      <c r="UJV8" s="112"/>
      <c r="UJW8" s="112"/>
      <c r="UJX8" s="112"/>
      <c r="UJY8" s="112"/>
      <c r="UJZ8" s="112"/>
      <c r="UKA8" s="112"/>
      <c r="UKB8" s="112"/>
      <c r="UKC8" s="112"/>
      <c r="UKD8" s="112"/>
      <c r="UKE8" s="112"/>
      <c r="UKF8" s="112"/>
      <c r="UKG8" s="112"/>
      <c r="UKH8" s="112"/>
      <c r="UKI8" s="112"/>
      <c r="UKJ8" s="112"/>
      <c r="UKK8" s="112"/>
      <c r="UKL8" s="112"/>
      <c r="UKM8" s="112"/>
      <c r="UKN8" s="112"/>
      <c r="UKO8" s="112"/>
      <c r="UKP8" s="112"/>
      <c r="UKQ8" s="112"/>
      <c r="UKR8" s="112"/>
      <c r="UKS8" s="112"/>
      <c r="UKT8" s="112"/>
      <c r="UKU8" s="112"/>
      <c r="UKV8" s="112"/>
      <c r="UKW8" s="112"/>
      <c r="UKX8" s="112"/>
      <c r="UKY8" s="112"/>
      <c r="UKZ8" s="112"/>
      <c r="ULA8" s="112"/>
      <c r="ULB8" s="112"/>
      <c r="ULC8" s="112"/>
      <c r="ULD8" s="112"/>
      <c r="ULE8" s="112"/>
      <c r="ULF8" s="112"/>
      <c r="ULG8" s="112"/>
      <c r="ULH8" s="112"/>
      <c r="ULI8" s="112"/>
      <c r="ULJ8" s="112"/>
      <c r="ULK8" s="112"/>
      <c r="ULL8" s="112"/>
      <c r="ULM8" s="112"/>
      <c r="ULN8" s="112"/>
      <c r="ULO8" s="112"/>
      <c r="ULP8" s="112"/>
      <c r="ULQ8" s="112"/>
      <c r="ULR8" s="112"/>
      <c r="ULS8" s="112"/>
      <c r="ULT8" s="112"/>
      <c r="ULU8" s="112"/>
      <c r="ULV8" s="112"/>
      <c r="ULW8" s="112"/>
      <c r="ULX8" s="112"/>
      <c r="ULY8" s="112"/>
      <c r="ULZ8" s="112"/>
      <c r="UMA8" s="112"/>
      <c r="UMB8" s="112"/>
      <c r="UMC8" s="112"/>
      <c r="UMD8" s="112"/>
      <c r="UME8" s="112"/>
      <c r="UMF8" s="112"/>
      <c r="UMG8" s="112"/>
      <c r="UMH8" s="112"/>
      <c r="UMI8" s="112"/>
      <c r="UMJ8" s="112"/>
      <c r="UMK8" s="112"/>
      <c r="UML8" s="112"/>
      <c r="UMM8" s="112"/>
      <c r="UMN8" s="112"/>
      <c r="UMO8" s="112"/>
      <c r="UMP8" s="112"/>
      <c r="UMQ8" s="112"/>
      <c r="UMR8" s="112"/>
      <c r="UMS8" s="112"/>
      <c r="UMT8" s="112"/>
      <c r="UMU8" s="112"/>
      <c r="UMV8" s="112"/>
      <c r="UMW8" s="112"/>
      <c r="UMX8" s="112"/>
      <c r="UMY8" s="112"/>
      <c r="UMZ8" s="112"/>
      <c r="UNA8" s="112"/>
      <c r="UNB8" s="112"/>
      <c r="UNC8" s="112"/>
      <c r="UND8" s="112"/>
      <c r="UNE8" s="112"/>
      <c r="UNF8" s="112"/>
      <c r="UNG8" s="112"/>
      <c r="UNH8" s="112"/>
      <c r="UNI8" s="112"/>
      <c r="UNJ8" s="112"/>
      <c r="UNK8" s="112"/>
      <c r="UNL8" s="112"/>
      <c r="UNM8" s="112"/>
      <c r="UNN8" s="112"/>
      <c r="UNO8" s="112"/>
      <c r="UNP8" s="112"/>
      <c r="UNQ8" s="112"/>
      <c r="UNR8" s="112"/>
      <c r="UNS8" s="112"/>
      <c r="UNT8" s="112"/>
      <c r="UNU8" s="112"/>
      <c r="UNV8" s="112"/>
      <c r="UNW8" s="112"/>
      <c r="UNX8" s="112"/>
      <c r="UNY8" s="112"/>
      <c r="UNZ8" s="112"/>
      <c r="UOA8" s="112"/>
      <c r="UOB8" s="112"/>
      <c r="UOC8" s="112"/>
      <c r="UOD8" s="112"/>
      <c r="UOE8" s="112"/>
      <c r="UOF8" s="112"/>
      <c r="UOG8" s="112"/>
      <c r="UOH8" s="112"/>
      <c r="UOI8" s="112"/>
      <c r="UOJ8" s="112"/>
      <c r="UOK8" s="112"/>
      <c r="UOL8" s="112"/>
      <c r="UOM8" s="112"/>
      <c r="UON8" s="112"/>
      <c r="UOO8" s="112"/>
      <c r="UOP8" s="112"/>
      <c r="UOQ8" s="112"/>
      <c r="UOR8" s="112"/>
      <c r="UOS8" s="112"/>
      <c r="UOT8" s="112"/>
      <c r="UOU8" s="112"/>
      <c r="UOV8" s="112"/>
      <c r="UOW8" s="112"/>
      <c r="UOX8" s="112"/>
      <c r="UOY8" s="112"/>
      <c r="UOZ8" s="112"/>
      <c r="UPA8" s="112"/>
      <c r="UPB8" s="112"/>
      <c r="UPC8" s="112"/>
      <c r="UPD8" s="112"/>
      <c r="UPE8" s="112"/>
      <c r="UPF8" s="112"/>
      <c r="UPG8" s="112"/>
      <c r="UPH8" s="112"/>
      <c r="UPI8" s="112"/>
      <c r="UPJ8" s="112"/>
      <c r="UPK8" s="112"/>
      <c r="UPL8" s="112"/>
      <c r="UPM8" s="112"/>
      <c r="UPN8" s="112"/>
      <c r="UPO8" s="112"/>
      <c r="UPP8" s="112"/>
      <c r="UPQ8" s="112"/>
      <c r="UPR8" s="112"/>
      <c r="UPS8" s="112"/>
      <c r="UPT8" s="112"/>
      <c r="UPU8" s="112"/>
      <c r="UPV8" s="112"/>
      <c r="UPW8" s="112"/>
      <c r="UPX8" s="112"/>
      <c r="UPY8" s="112"/>
      <c r="UPZ8" s="112"/>
      <c r="UQA8" s="112"/>
      <c r="UQB8" s="112"/>
      <c r="UQC8" s="112"/>
      <c r="UQD8" s="112"/>
      <c r="UQE8" s="112"/>
      <c r="UQF8" s="112"/>
      <c r="UQG8" s="112"/>
      <c r="UQH8" s="112"/>
      <c r="UQI8" s="112"/>
      <c r="UQJ8" s="112"/>
      <c r="UQK8" s="112"/>
      <c r="UQL8" s="112"/>
      <c r="UQM8" s="112"/>
      <c r="UQN8" s="112"/>
      <c r="UQO8" s="112"/>
      <c r="UQP8" s="112"/>
      <c r="UQQ8" s="112"/>
      <c r="UQR8" s="112"/>
      <c r="UQS8" s="112"/>
      <c r="UQT8" s="112"/>
      <c r="UQU8" s="112"/>
      <c r="UQV8" s="112"/>
      <c r="UQW8" s="112"/>
      <c r="UQX8" s="112"/>
      <c r="UQY8" s="112"/>
      <c r="UQZ8" s="112"/>
      <c r="URA8" s="112"/>
      <c r="URB8" s="112"/>
      <c r="URC8" s="112"/>
      <c r="URD8" s="112"/>
      <c r="URE8" s="112"/>
      <c r="URF8" s="112"/>
      <c r="URG8" s="112"/>
      <c r="URH8" s="112"/>
      <c r="URI8" s="112"/>
      <c r="URJ8" s="112"/>
      <c r="URK8" s="112"/>
      <c r="URL8" s="112"/>
      <c r="URM8" s="112"/>
      <c r="URN8" s="112"/>
      <c r="URO8" s="112"/>
      <c r="URP8" s="112"/>
      <c r="URQ8" s="112"/>
      <c r="URR8" s="112"/>
      <c r="URS8" s="112"/>
      <c r="URT8" s="112"/>
      <c r="URU8" s="112"/>
      <c r="URV8" s="112"/>
      <c r="URW8" s="112"/>
      <c r="URX8" s="112"/>
      <c r="URY8" s="112"/>
      <c r="URZ8" s="112"/>
      <c r="USA8" s="112"/>
      <c r="USB8" s="112"/>
      <c r="USC8" s="112"/>
      <c r="USD8" s="112"/>
      <c r="USE8" s="112"/>
      <c r="USF8" s="112"/>
      <c r="USG8" s="112"/>
      <c r="USH8" s="112"/>
      <c r="USI8" s="112"/>
      <c r="USJ8" s="112"/>
      <c r="USK8" s="112"/>
      <c r="USL8" s="112"/>
      <c r="USM8" s="112"/>
      <c r="USN8" s="112"/>
      <c r="USO8" s="112"/>
      <c r="USP8" s="112"/>
      <c r="USQ8" s="112"/>
      <c r="USR8" s="112"/>
      <c r="USS8" s="112"/>
      <c r="UST8" s="112"/>
      <c r="USU8" s="112"/>
      <c r="USV8" s="112"/>
      <c r="USW8" s="112"/>
      <c r="USX8" s="112"/>
      <c r="USY8" s="112"/>
      <c r="USZ8" s="112"/>
      <c r="UTA8" s="112"/>
      <c r="UTB8" s="112"/>
      <c r="UTC8" s="112"/>
      <c r="UTD8" s="112"/>
      <c r="UTE8" s="112"/>
      <c r="UTF8" s="112"/>
      <c r="UTG8" s="112"/>
      <c r="UTH8" s="112"/>
      <c r="UTI8" s="112"/>
      <c r="UTJ8" s="112"/>
      <c r="UTK8" s="112"/>
      <c r="UTL8" s="112"/>
      <c r="UTM8" s="112"/>
      <c r="UTN8" s="112"/>
      <c r="UTO8" s="112"/>
      <c r="UTP8" s="112"/>
      <c r="UTQ8" s="112"/>
      <c r="UTR8" s="112"/>
      <c r="UTS8" s="112"/>
      <c r="UTT8" s="112"/>
      <c r="UTU8" s="112"/>
      <c r="UTV8" s="112"/>
      <c r="UTW8" s="112"/>
      <c r="UTX8" s="112"/>
      <c r="UTY8" s="112"/>
      <c r="UTZ8" s="112"/>
      <c r="UUA8" s="112"/>
      <c r="UUB8" s="112"/>
      <c r="UUC8" s="112"/>
      <c r="UUD8" s="112"/>
      <c r="UUE8" s="112"/>
      <c r="UUF8" s="112"/>
      <c r="UUG8" s="112"/>
      <c r="UUH8" s="112"/>
      <c r="UUI8" s="112"/>
      <c r="UUJ8" s="112"/>
      <c r="UUK8" s="112"/>
      <c r="UUL8" s="112"/>
      <c r="UUM8" s="112"/>
      <c r="UUN8" s="112"/>
      <c r="UUO8" s="112"/>
      <c r="UUP8" s="112"/>
      <c r="UUQ8" s="112"/>
      <c r="UUR8" s="112"/>
      <c r="UUS8" s="112"/>
      <c r="UUT8" s="112"/>
      <c r="UUU8" s="112"/>
      <c r="UUV8" s="112"/>
      <c r="UUW8" s="112"/>
      <c r="UUX8" s="112"/>
      <c r="UUY8" s="112"/>
      <c r="UUZ8" s="112"/>
      <c r="UVA8" s="112"/>
      <c r="UVB8" s="112"/>
      <c r="UVC8" s="112"/>
      <c r="UVD8" s="112"/>
      <c r="UVE8" s="112"/>
      <c r="UVF8" s="112"/>
      <c r="UVG8" s="112"/>
      <c r="UVH8" s="112"/>
      <c r="UVI8" s="112"/>
      <c r="UVJ8" s="112"/>
      <c r="UVK8" s="112"/>
      <c r="UVL8" s="112"/>
      <c r="UVM8" s="112"/>
      <c r="UVN8" s="112"/>
      <c r="UVO8" s="112"/>
      <c r="UVP8" s="112"/>
      <c r="UVQ8" s="112"/>
      <c r="UVR8" s="112"/>
      <c r="UVS8" s="112"/>
      <c r="UVT8" s="112"/>
      <c r="UVU8" s="112"/>
      <c r="UVV8" s="112"/>
      <c r="UVW8" s="112"/>
      <c r="UVX8" s="112"/>
      <c r="UVY8" s="112"/>
      <c r="UVZ8" s="112"/>
      <c r="UWA8" s="112"/>
      <c r="UWB8" s="112"/>
      <c r="UWC8" s="112"/>
      <c r="UWD8" s="112"/>
      <c r="UWE8" s="112"/>
      <c r="UWF8" s="112"/>
      <c r="UWG8" s="112"/>
      <c r="UWH8" s="112"/>
      <c r="UWI8" s="112"/>
      <c r="UWJ8" s="112"/>
      <c r="UWK8" s="112"/>
      <c r="UWL8" s="112"/>
      <c r="UWM8" s="112"/>
      <c r="UWN8" s="112"/>
      <c r="UWO8" s="112"/>
      <c r="UWP8" s="112"/>
      <c r="UWQ8" s="112"/>
      <c r="UWR8" s="112"/>
      <c r="UWS8" s="112"/>
      <c r="UWT8" s="112"/>
      <c r="UWU8" s="112"/>
      <c r="UWV8" s="112"/>
      <c r="UWW8" s="112"/>
      <c r="UWX8" s="112"/>
      <c r="UWY8" s="112"/>
      <c r="UWZ8" s="112"/>
      <c r="UXA8" s="112"/>
      <c r="UXB8" s="112"/>
      <c r="UXC8" s="112"/>
      <c r="UXD8" s="112"/>
      <c r="UXE8" s="112"/>
      <c r="UXF8" s="112"/>
      <c r="UXG8" s="112"/>
      <c r="UXH8" s="112"/>
      <c r="UXI8" s="112"/>
      <c r="UXJ8" s="112"/>
      <c r="UXK8" s="112"/>
      <c r="UXL8" s="112"/>
      <c r="UXM8" s="112"/>
      <c r="UXN8" s="112"/>
      <c r="UXO8" s="112"/>
      <c r="UXP8" s="112"/>
      <c r="UXQ8" s="112"/>
      <c r="UXR8" s="112"/>
      <c r="UXS8" s="112"/>
      <c r="UXT8" s="112"/>
      <c r="UXU8" s="112"/>
      <c r="UXV8" s="112"/>
      <c r="UXW8" s="112"/>
      <c r="UXX8" s="112"/>
      <c r="UXY8" s="112"/>
      <c r="UXZ8" s="112"/>
      <c r="UYA8" s="112"/>
      <c r="UYB8" s="112"/>
      <c r="UYC8" s="112"/>
      <c r="UYD8" s="112"/>
      <c r="UYE8" s="112"/>
      <c r="UYF8" s="112"/>
      <c r="UYG8" s="112"/>
      <c r="UYH8" s="112"/>
      <c r="UYI8" s="112"/>
      <c r="UYJ8" s="112"/>
      <c r="UYK8" s="112"/>
      <c r="UYL8" s="112"/>
      <c r="UYM8" s="112"/>
      <c r="UYN8" s="112"/>
      <c r="UYO8" s="112"/>
      <c r="UYP8" s="112"/>
      <c r="UYQ8" s="112"/>
      <c r="UYR8" s="112"/>
      <c r="UYS8" s="112"/>
      <c r="UYT8" s="112"/>
      <c r="UYU8" s="112"/>
      <c r="UYV8" s="112"/>
      <c r="UYW8" s="112"/>
      <c r="UYX8" s="112"/>
      <c r="UYY8" s="112"/>
      <c r="UYZ8" s="112"/>
      <c r="UZA8" s="112"/>
      <c r="UZB8" s="112"/>
      <c r="UZC8" s="112"/>
      <c r="UZD8" s="112"/>
      <c r="UZE8" s="112"/>
      <c r="UZF8" s="112"/>
      <c r="UZG8" s="112"/>
      <c r="UZH8" s="112"/>
      <c r="UZI8" s="112"/>
      <c r="UZJ8" s="112"/>
      <c r="UZK8" s="112"/>
      <c r="UZL8" s="112"/>
      <c r="UZM8" s="112"/>
      <c r="UZN8" s="112"/>
      <c r="UZO8" s="112"/>
      <c r="UZP8" s="112"/>
      <c r="UZQ8" s="112"/>
      <c r="UZR8" s="112"/>
      <c r="UZS8" s="112"/>
      <c r="UZT8" s="112"/>
      <c r="UZU8" s="112"/>
      <c r="UZV8" s="112"/>
      <c r="UZW8" s="112"/>
      <c r="UZX8" s="112"/>
      <c r="UZY8" s="112"/>
      <c r="UZZ8" s="112"/>
      <c r="VAA8" s="112"/>
      <c r="VAB8" s="112"/>
      <c r="VAC8" s="112"/>
      <c r="VAD8" s="112"/>
      <c r="VAE8" s="112"/>
      <c r="VAF8" s="112"/>
      <c r="VAG8" s="112"/>
      <c r="VAH8" s="112"/>
      <c r="VAI8" s="112"/>
      <c r="VAJ8" s="112"/>
      <c r="VAK8" s="112"/>
      <c r="VAL8" s="112"/>
      <c r="VAM8" s="112"/>
      <c r="VAN8" s="112"/>
      <c r="VAO8" s="112"/>
      <c r="VAP8" s="112"/>
      <c r="VAQ8" s="112"/>
      <c r="VAR8" s="112"/>
      <c r="VAS8" s="112"/>
      <c r="VAT8" s="112"/>
      <c r="VAU8" s="112"/>
      <c r="VAV8" s="112"/>
      <c r="VAW8" s="112"/>
      <c r="VAX8" s="112"/>
      <c r="VAY8" s="112"/>
      <c r="VAZ8" s="112"/>
      <c r="VBA8" s="112"/>
      <c r="VBB8" s="112"/>
      <c r="VBC8" s="112"/>
      <c r="VBD8" s="112"/>
      <c r="VBE8" s="112"/>
      <c r="VBF8" s="112"/>
      <c r="VBG8" s="112"/>
      <c r="VBH8" s="112"/>
      <c r="VBI8" s="112"/>
      <c r="VBJ8" s="112"/>
      <c r="VBK8" s="112"/>
      <c r="VBL8" s="112"/>
      <c r="VBM8" s="112"/>
      <c r="VBN8" s="112"/>
      <c r="VBO8" s="112"/>
      <c r="VBP8" s="112"/>
      <c r="VBQ8" s="112"/>
      <c r="VBR8" s="112"/>
      <c r="VBS8" s="112"/>
      <c r="VBT8" s="112"/>
      <c r="VBU8" s="112"/>
      <c r="VBV8" s="112"/>
      <c r="VBW8" s="112"/>
      <c r="VBX8" s="112"/>
      <c r="VBY8" s="112"/>
      <c r="VBZ8" s="112"/>
      <c r="VCA8" s="112"/>
      <c r="VCB8" s="112"/>
      <c r="VCC8" s="112"/>
      <c r="VCD8" s="112"/>
      <c r="VCE8" s="112"/>
      <c r="VCF8" s="112"/>
      <c r="VCG8" s="112"/>
      <c r="VCH8" s="112"/>
      <c r="VCI8" s="112"/>
      <c r="VCJ8" s="112"/>
      <c r="VCK8" s="112"/>
      <c r="VCL8" s="112"/>
      <c r="VCM8" s="112"/>
      <c r="VCN8" s="112"/>
      <c r="VCO8" s="112"/>
      <c r="VCP8" s="112"/>
      <c r="VCQ8" s="112"/>
      <c r="VCR8" s="112"/>
      <c r="VCS8" s="112"/>
      <c r="VCT8" s="112"/>
      <c r="VCU8" s="112"/>
      <c r="VCV8" s="112"/>
      <c r="VCW8" s="112"/>
      <c r="VCX8" s="112"/>
      <c r="VCY8" s="112"/>
      <c r="VCZ8" s="112"/>
      <c r="VDA8" s="112"/>
      <c r="VDB8" s="112"/>
      <c r="VDC8" s="112"/>
      <c r="VDD8" s="112"/>
      <c r="VDE8" s="112"/>
      <c r="VDF8" s="112"/>
      <c r="VDG8" s="112"/>
      <c r="VDH8" s="112"/>
      <c r="VDI8" s="112"/>
      <c r="VDJ8" s="112"/>
      <c r="VDK8" s="112"/>
      <c r="VDL8" s="112"/>
      <c r="VDM8" s="112"/>
      <c r="VDN8" s="112"/>
      <c r="VDO8" s="112"/>
      <c r="VDP8" s="112"/>
      <c r="VDQ8" s="112"/>
      <c r="VDR8" s="112"/>
      <c r="VDS8" s="112"/>
      <c r="VDT8" s="112"/>
      <c r="VDU8" s="112"/>
      <c r="VDV8" s="112"/>
      <c r="VDW8" s="112"/>
      <c r="VDX8" s="112"/>
      <c r="VDY8" s="112"/>
      <c r="VDZ8" s="112"/>
      <c r="VEA8" s="112"/>
      <c r="VEB8" s="112"/>
      <c r="VEC8" s="112"/>
      <c r="VED8" s="112"/>
      <c r="VEE8" s="112"/>
      <c r="VEF8" s="112"/>
      <c r="VEG8" s="112"/>
      <c r="VEH8" s="112"/>
      <c r="VEI8" s="112"/>
      <c r="VEJ8" s="112"/>
      <c r="VEK8" s="112"/>
      <c r="VEL8" s="112"/>
      <c r="VEM8" s="112"/>
      <c r="VEN8" s="112"/>
      <c r="VEO8" s="112"/>
      <c r="VEP8" s="112"/>
      <c r="VEQ8" s="112"/>
      <c r="VER8" s="112"/>
      <c r="VES8" s="112"/>
      <c r="VET8" s="112"/>
      <c r="VEU8" s="112"/>
      <c r="VEV8" s="112"/>
      <c r="VEW8" s="112"/>
      <c r="VEX8" s="112"/>
      <c r="VEY8" s="112"/>
      <c r="VEZ8" s="112"/>
      <c r="VFA8" s="112"/>
      <c r="VFB8" s="112"/>
      <c r="VFC8" s="112"/>
      <c r="VFD8" s="112"/>
      <c r="VFE8" s="112"/>
      <c r="VFF8" s="112"/>
      <c r="VFG8" s="112"/>
      <c r="VFH8" s="112"/>
      <c r="VFI8" s="112"/>
      <c r="VFJ8" s="112"/>
      <c r="VFK8" s="112"/>
      <c r="VFL8" s="112"/>
      <c r="VFM8" s="112"/>
      <c r="VFN8" s="112"/>
      <c r="VFO8" s="112"/>
      <c r="VFP8" s="112"/>
      <c r="VFQ8" s="112"/>
      <c r="VFR8" s="112"/>
      <c r="VFS8" s="112"/>
      <c r="VFT8" s="112"/>
      <c r="VFU8" s="112"/>
      <c r="VFV8" s="112"/>
      <c r="VFW8" s="112"/>
      <c r="VFX8" s="112"/>
      <c r="VFY8" s="112"/>
      <c r="VFZ8" s="112"/>
      <c r="VGA8" s="112"/>
      <c r="VGB8" s="112"/>
      <c r="VGC8" s="112"/>
      <c r="VGD8" s="112"/>
      <c r="VGE8" s="112"/>
      <c r="VGF8" s="112"/>
      <c r="VGG8" s="112"/>
      <c r="VGH8" s="112"/>
      <c r="VGI8" s="112"/>
      <c r="VGJ8" s="112"/>
      <c r="VGK8" s="112"/>
      <c r="VGL8" s="112"/>
      <c r="VGM8" s="112"/>
      <c r="VGN8" s="112"/>
      <c r="VGO8" s="112"/>
      <c r="VGP8" s="112"/>
      <c r="VGQ8" s="112"/>
      <c r="VGR8" s="112"/>
      <c r="VGS8" s="112"/>
      <c r="VGT8" s="112"/>
      <c r="VGU8" s="112"/>
      <c r="VGV8" s="112"/>
      <c r="VGW8" s="112"/>
      <c r="VGX8" s="112"/>
      <c r="VGY8" s="112"/>
      <c r="VGZ8" s="112"/>
      <c r="VHA8" s="112"/>
      <c r="VHB8" s="112"/>
      <c r="VHC8" s="112"/>
      <c r="VHD8" s="112"/>
      <c r="VHE8" s="112"/>
      <c r="VHF8" s="112"/>
      <c r="VHG8" s="112"/>
      <c r="VHH8" s="112"/>
      <c r="VHI8" s="112"/>
      <c r="VHJ8" s="112"/>
      <c r="VHK8" s="112"/>
      <c r="VHL8" s="112"/>
      <c r="VHM8" s="112"/>
      <c r="VHN8" s="112"/>
      <c r="VHO8" s="112"/>
      <c r="VHP8" s="112"/>
      <c r="VHQ8" s="112"/>
      <c r="VHR8" s="112"/>
      <c r="VHS8" s="112"/>
      <c r="VHT8" s="112"/>
      <c r="VHU8" s="112"/>
      <c r="VHV8" s="112"/>
      <c r="VHW8" s="112"/>
      <c r="VHX8" s="112"/>
      <c r="VHY8" s="112"/>
      <c r="VHZ8" s="112"/>
      <c r="VIA8" s="112"/>
      <c r="VIB8" s="112"/>
      <c r="VIC8" s="112"/>
      <c r="VID8" s="112"/>
      <c r="VIE8" s="112"/>
      <c r="VIF8" s="112"/>
      <c r="VIG8" s="112"/>
      <c r="VIH8" s="112"/>
      <c r="VII8" s="112"/>
      <c r="VIJ8" s="112"/>
      <c r="VIK8" s="112"/>
      <c r="VIL8" s="112"/>
      <c r="VIM8" s="112"/>
      <c r="VIN8" s="112"/>
      <c r="VIO8" s="112"/>
      <c r="VIP8" s="112"/>
      <c r="VIQ8" s="112"/>
      <c r="VIR8" s="112"/>
      <c r="VIS8" s="112"/>
      <c r="VIT8" s="112"/>
      <c r="VIU8" s="112"/>
      <c r="VIV8" s="112"/>
      <c r="VIW8" s="112"/>
      <c r="VIX8" s="112"/>
      <c r="VIY8" s="112"/>
      <c r="VIZ8" s="112"/>
      <c r="VJA8" s="112"/>
      <c r="VJB8" s="112"/>
      <c r="VJC8" s="112"/>
      <c r="VJD8" s="112"/>
      <c r="VJE8" s="112"/>
      <c r="VJF8" s="112"/>
      <c r="VJG8" s="112"/>
      <c r="VJH8" s="112"/>
      <c r="VJI8" s="112"/>
      <c r="VJJ8" s="112"/>
      <c r="VJK8" s="112"/>
      <c r="VJL8" s="112"/>
      <c r="VJM8" s="112"/>
      <c r="VJN8" s="112"/>
      <c r="VJO8" s="112"/>
      <c r="VJP8" s="112"/>
      <c r="VJQ8" s="112"/>
      <c r="VJR8" s="112"/>
      <c r="VJS8" s="112"/>
      <c r="VJT8" s="112"/>
      <c r="VJU8" s="112"/>
      <c r="VJV8" s="112"/>
      <c r="VJW8" s="112"/>
      <c r="VJX8" s="112"/>
      <c r="VJY8" s="112"/>
      <c r="VJZ8" s="112"/>
      <c r="VKA8" s="112"/>
      <c r="VKB8" s="112"/>
      <c r="VKC8" s="112"/>
      <c r="VKD8" s="112"/>
      <c r="VKE8" s="112"/>
      <c r="VKF8" s="112"/>
      <c r="VKG8" s="112"/>
      <c r="VKH8" s="112"/>
      <c r="VKI8" s="112"/>
      <c r="VKJ8" s="112"/>
      <c r="VKK8" s="112"/>
      <c r="VKL8" s="112"/>
      <c r="VKM8" s="112"/>
      <c r="VKN8" s="112"/>
      <c r="VKO8" s="112"/>
      <c r="VKP8" s="112"/>
      <c r="VKQ8" s="112"/>
      <c r="VKR8" s="112"/>
      <c r="VKS8" s="112"/>
      <c r="VKT8" s="112"/>
      <c r="VKU8" s="112"/>
      <c r="VKV8" s="112"/>
      <c r="VKW8" s="112"/>
      <c r="VKX8" s="112"/>
      <c r="VKY8" s="112"/>
      <c r="VKZ8" s="112"/>
      <c r="VLA8" s="112"/>
      <c r="VLB8" s="112"/>
      <c r="VLC8" s="112"/>
      <c r="VLD8" s="112"/>
      <c r="VLE8" s="112"/>
      <c r="VLF8" s="112"/>
      <c r="VLG8" s="112"/>
      <c r="VLH8" s="112"/>
      <c r="VLI8" s="112"/>
      <c r="VLJ8" s="112"/>
      <c r="VLK8" s="112"/>
      <c r="VLL8" s="112"/>
      <c r="VLM8" s="112"/>
      <c r="VLN8" s="112"/>
      <c r="VLO8" s="112"/>
      <c r="VLP8" s="112"/>
      <c r="VLQ8" s="112"/>
      <c r="VLR8" s="112"/>
      <c r="VLS8" s="112"/>
      <c r="VLT8" s="112"/>
      <c r="VLU8" s="112"/>
      <c r="VLV8" s="112"/>
      <c r="VLW8" s="112"/>
      <c r="VLX8" s="112"/>
      <c r="VLY8" s="112"/>
      <c r="VLZ8" s="112"/>
      <c r="VMA8" s="112"/>
      <c r="VMB8" s="112"/>
      <c r="VMC8" s="112"/>
      <c r="VMD8" s="112"/>
      <c r="VME8" s="112"/>
      <c r="VMF8" s="112"/>
      <c r="VMG8" s="112"/>
      <c r="VMH8" s="112"/>
      <c r="VMI8" s="112"/>
      <c r="VMJ8" s="112"/>
      <c r="VMK8" s="112"/>
      <c r="VML8" s="112"/>
      <c r="VMM8" s="112"/>
      <c r="VMN8" s="112"/>
      <c r="VMO8" s="112"/>
      <c r="VMP8" s="112"/>
      <c r="VMQ8" s="112"/>
      <c r="VMR8" s="112"/>
      <c r="VMS8" s="112"/>
      <c r="VMT8" s="112"/>
      <c r="VMU8" s="112"/>
      <c r="VMV8" s="112"/>
      <c r="VMW8" s="112"/>
      <c r="VMX8" s="112"/>
      <c r="VMY8" s="112"/>
      <c r="VMZ8" s="112"/>
      <c r="VNA8" s="112"/>
      <c r="VNB8" s="112"/>
      <c r="VNC8" s="112"/>
      <c r="VND8" s="112"/>
      <c r="VNE8" s="112"/>
      <c r="VNF8" s="112"/>
      <c r="VNG8" s="112"/>
      <c r="VNH8" s="112"/>
      <c r="VNI8" s="112"/>
      <c r="VNJ8" s="112"/>
      <c r="VNK8" s="112"/>
      <c r="VNL8" s="112"/>
      <c r="VNM8" s="112"/>
      <c r="VNN8" s="112"/>
      <c r="VNO8" s="112"/>
      <c r="VNP8" s="112"/>
      <c r="VNQ8" s="112"/>
      <c r="VNR8" s="112"/>
      <c r="VNS8" s="112"/>
      <c r="VNT8" s="112"/>
      <c r="VNU8" s="112"/>
      <c r="VNV8" s="112"/>
      <c r="VNW8" s="112"/>
      <c r="VNX8" s="112"/>
      <c r="VNY8" s="112"/>
      <c r="VNZ8" s="112"/>
      <c r="VOA8" s="112"/>
      <c r="VOB8" s="112"/>
      <c r="VOC8" s="112"/>
      <c r="VOD8" s="112"/>
      <c r="VOE8" s="112"/>
      <c r="VOF8" s="112"/>
      <c r="VOG8" s="112"/>
      <c r="VOH8" s="112"/>
      <c r="VOI8" s="112"/>
      <c r="VOJ8" s="112"/>
      <c r="VOK8" s="112"/>
      <c r="VOL8" s="112"/>
      <c r="VOM8" s="112"/>
      <c r="VON8" s="112"/>
      <c r="VOO8" s="112"/>
      <c r="VOP8" s="112"/>
      <c r="VOQ8" s="112"/>
      <c r="VOR8" s="112"/>
      <c r="VOS8" s="112"/>
      <c r="VOT8" s="112"/>
      <c r="VOU8" s="112"/>
      <c r="VOV8" s="112"/>
      <c r="VOW8" s="112"/>
      <c r="VOX8" s="112"/>
      <c r="VOY8" s="112"/>
      <c r="VOZ8" s="112"/>
      <c r="VPA8" s="112"/>
      <c r="VPB8" s="112"/>
      <c r="VPC8" s="112"/>
      <c r="VPD8" s="112"/>
      <c r="VPE8" s="112"/>
      <c r="VPF8" s="112"/>
      <c r="VPG8" s="112"/>
      <c r="VPH8" s="112"/>
      <c r="VPI8" s="112"/>
      <c r="VPJ8" s="112"/>
      <c r="VPK8" s="112"/>
      <c r="VPL8" s="112"/>
      <c r="VPM8" s="112"/>
      <c r="VPN8" s="112"/>
      <c r="VPO8" s="112"/>
      <c r="VPP8" s="112"/>
      <c r="VPQ8" s="112"/>
      <c r="VPR8" s="112"/>
      <c r="VPS8" s="112"/>
      <c r="VPT8" s="112"/>
      <c r="VPU8" s="112"/>
      <c r="VPV8" s="112"/>
      <c r="VPW8" s="112"/>
      <c r="VPX8" s="112"/>
      <c r="VPY8" s="112"/>
      <c r="VPZ8" s="112"/>
      <c r="VQA8" s="112"/>
      <c r="VQB8" s="112"/>
      <c r="VQC8" s="112"/>
      <c r="VQD8" s="112"/>
      <c r="VQE8" s="112"/>
      <c r="VQF8" s="112"/>
      <c r="VQG8" s="112"/>
      <c r="VQH8" s="112"/>
      <c r="VQI8" s="112"/>
      <c r="VQJ8" s="112"/>
      <c r="VQK8" s="112"/>
      <c r="VQL8" s="112"/>
      <c r="VQM8" s="112"/>
      <c r="VQN8" s="112"/>
      <c r="VQO8" s="112"/>
      <c r="VQP8" s="112"/>
      <c r="VQQ8" s="112"/>
      <c r="VQR8" s="112"/>
      <c r="VQS8" s="112"/>
      <c r="VQT8" s="112"/>
      <c r="VQU8" s="112"/>
      <c r="VQV8" s="112"/>
      <c r="VQW8" s="112"/>
      <c r="VQX8" s="112"/>
      <c r="VQY8" s="112"/>
      <c r="VQZ8" s="112"/>
      <c r="VRA8" s="112"/>
      <c r="VRB8" s="112"/>
      <c r="VRC8" s="112"/>
      <c r="VRD8" s="112"/>
      <c r="VRE8" s="112"/>
      <c r="VRF8" s="112"/>
      <c r="VRG8" s="112"/>
      <c r="VRH8" s="112"/>
      <c r="VRI8" s="112"/>
      <c r="VRJ8" s="112"/>
      <c r="VRK8" s="112"/>
      <c r="VRL8" s="112"/>
      <c r="VRM8" s="112"/>
      <c r="VRN8" s="112"/>
      <c r="VRO8" s="112"/>
      <c r="VRP8" s="112"/>
      <c r="VRQ8" s="112"/>
      <c r="VRR8" s="112"/>
      <c r="VRS8" s="112"/>
      <c r="VRT8" s="112"/>
      <c r="VRU8" s="112"/>
      <c r="VRV8" s="112"/>
      <c r="VRW8" s="112"/>
      <c r="VRX8" s="112"/>
      <c r="VRY8" s="112"/>
      <c r="VRZ8" s="112"/>
      <c r="VSA8" s="112"/>
      <c r="VSB8" s="112"/>
      <c r="VSC8" s="112"/>
      <c r="VSD8" s="112"/>
      <c r="VSE8" s="112"/>
      <c r="VSF8" s="112"/>
      <c r="VSG8" s="112"/>
      <c r="VSH8" s="112"/>
      <c r="VSI8" s="112"/>
      <c r="VSJ8" s="112"/>
      <c r="VSK8" s="112"/>
      <c r="VSL8" s="112"/>
      <c r="VSM8" s="112"/>
      <c r="VSN8" s="112"/>
      <c r="VSO8" s="112"/>
      <c r="VSP8" s="112"/>
      <c r="VSQ8" s="112"/>
      <c r="VSR8" s="112"/>
      <c r="VSS8" s="112"/>
      <c r="VST8" s="112"/>
      <c r="VSU8" s="112"/>
      <c r="VSV8" s="112"/>
      <c r="VSW8" s="112"/>
      <c r="VSX8" s="112"/>
      <c r="VSY8" s="112"/>
      <c r="VSZ8" s="112"/>
      <c r="VTA8" s="112"/>
      <c r="VTB8" s="112"/>
      <c r="VTC8" s="112"/>
      <c r="VTD8" s="112"/>
      <c r="VTE8" s="112"/>
      <c r="VTF8" s="112"/>
      <c r="VTG8" s="112"/>
      <c r="VTH8" s="112"/>
      <c r="VTI8" s="112"/>
      <c r="VTJ8" s="112"/>
      <c r="VTK8" s="112"/>
      <c r="VTL8" s="112"/>
      <c r="VTM8" s="112"/>
      <c r="VTN8" s="112"/>
      <c r="VTO8" s="112"/>
      <c r="VTP8" s="112"/>
      <c r="VTQ8" s="112"/>
      <c r="VTR8" s="112"/>
      <c r="VTS8" s="112"/>
      <c r="VTT8" s="112"/>
      <c r="VTU8" s="112"/>
      <c r="VTV8" s="112"/>
      <c r="VTW8" s="112"/>
      <c r="VTX8" s="112"/>
      <c r="VTY8" s="112"/>
      <c r="VTZ8" s="112"/>
      <c r="VUA8" s="112"/>
      <c r="VUB8" s="112"/>
      <c r="VUC8" s="112"/>
      <c r="VUD8" s="112"/>
      <c r="VUE8" s="112"/>
      <c r="VUF8" s="112"/>
      <c r="VUG8" s="112"/>
      <c r="VUH8" s="112"/>
      <c r="VUI8" s="112"/>
      <c r="VUJ8" s="112"/>
      <c r="VUK8" s="112"/>
      <c r="VUL8" s="112"/>
      <c r="VUM8" s="112"/>
      <c r="VUN8" s="112"/>
      <c r="VUO8" s="112"/>
      <c r="VUP8" s="112"/>
      <c r="VUQ8" s="112"/>
      <c r="VUR8" s="112"/>
      <c r="VUS8" s="112"/>
      <c r="VUT8" s="112"/>
      <c r="VUU8" s="112"/>
      <c r="VUV8" s="112"/>
      <c r="VUW8" s="112"/>
      <c r="VUX8" s="112"/>
      <c r="VUY8" s="112"/>
      <c r="VUZ8" s="112"/>
      <c r="VVA8" s="112"/>
      <c r="VVB8" s="112"/>
      <c r="VVC8" s="112"/>
      <c r="VVD8" s="112"/>
      <c r="VVE8" s="112"/>
      <c r="VVF8" s="112"/>
      <c r="VVG8" s="112"/>
      <c r="VVH8" s="112"/>
      <c r="VVI8" s="112"/>
      <c r="VVJ8" s="112"/>
      <c r="VVK8" s="112"/>
      <c r="VVL8" s="112"/>
      <c r="VVM8" s="112"/>
      <c r="VVN8" s="112"/>
      <c r="VVO8" s="112"/>
      <c r="VVP8" s="112"/>
      <c r="VVQ8" s="112"/>
      <c r="VVR8" s="112"/>
      <c r="VVS8" s="112"/>
      <c r="VVT8" s="112"/>
      <c r="VVU8" s="112"/>
      <c r="VVV8" s="112"/>
      <c r="VVW8" s="112"/>
      <c r="VVX8" s="112"/>
      <c r="VVY8" s="112"/>
      <c r="VVZ8" s="112"/>
      <c r="VWA8" s="112"/>
      <c r="VWB8" s="112"/>
      <c r="VWC8" s="112"/>
      <c r="VWD8" s="112"/>
      <c r="VWE8" s="112"/>
      <c r="VWF8" s="112"/>
      <c r="VWG8" s="112"/>
      <c r="VWH8" s="112"/>
      <c r="VWI8" s="112"/>
      <c r="VWJ8" s="112"/>
      <c r="VWK8" s="112"/>
      <c r="VWL8" s="112"/>
      <c r="VWM8" s="112"/>
      <c r="VWN8" s="112"/>
      <c r="VWO8" s="112"/>
      <c r="VWP8" s="112"/>
      <c r="VWQ8" s="112"/>
      <c r="VWR8" s="112"/>
      <c r="VWS8" s="112"/>
      <c r="VWT8" s="112"/>
      <c r="VWU8" s="112"/>
      <c r="VWV8" s="112"/>
      <c r="VWW8" s="112"/>
      <c r="VWX8" s="112"/>
      <c r="VWY8" s="112"/>
      <c r="VWZ8" s="112"/>
      <c r="VXA8" s="112"/>
      <c r="VXB8" s="112"/>
      <c r="VXC8" s="112"/>
      <c r="VXD8" s="112"/>
      <c r="VXE8" s="112"/>
      <c r="VXF8" s="112"/>
      <c r="VXG8" s="112"/>
      <c r="VXH8" s="112"/>
      <c r="VXI8" s="112"/>
      <c r="VXJ8" s="112"/>
      <c r="VXK8" s="112"/>
      <c r="VXL8" s="112"/>
      <c r="VXM8" s="112"/>
      <c r="VXN8" s="112"/>
      <c r="VXO8" s="112"/>
      <c r="VXP8" s="112"/>
      <c r="VXQ8" s="112"/>
      <c r="VXR8" s="112"/>
      <c r="VXS8" s="112"/>
      <c r="VXT8" s="112"/>
      <c r="VXU8" s="112"/>
      <c r="VXV8" s="112"/>
      <c r="VXW8" s="112"/>
      <c r="VXX8" s="112"/>
      <c r="VXY8" s="112"/>
      <c r="VXZ8" s="112"/>
      <c r="VYA8" s="112"/>
      <c r="VYB8" s="112"/>
      <c r="VYC8" s="112"/>
      <c r="VYD8" s="112"/>
      <c r="VYE8" s="112"/>
      <c r="VYF8" s="112"/>
      <c r="VYG8" s="112"/>
      <c r="VYH8" s="112"/>
      <c r="VYI8" s="112"/>
      <c r="VYJ8" s="112"/>
      <c r="VYK8" s="112"/>
      <c r="VYL8" s="112"/>
      <c r="VYM8" s="112"/>
      <c r="VYN8" s="112"/>
      <c r="VYO8" s="112"/>
      <c r="VYP8" s="112"/>
      <c r="VYQ8" s="112"/>
      <c r="VYR8" s="112"/>
      <c r="VYS8" s="112"/>
      <c r="VYT8" s="112"/>
      <c r="VYU8" s="112"/>
      <c r="VYV8" s="112"/>
      <c r="VYW8" s="112"/>
      <c r="VYX8" s="112"/>
      <c r="VYY8" s="112"/>
      <c r="VYZ8" s="112"/>
      <c r="VZA8" s="112"/>
      <c r="VZB8" s="112"/>
      <c r="VZC8" s="112"/>
      <c r="VZD8" s="112"/>
      <c r="VZE8" s="112"/>
      <c r="VZF8" s="112"/>
      <c r="VZG8" s="112"/>
      <c r="VZH8" s="112"/>
      <c r="VZI8" s="112"/>
      <c r="VZJ8" s="112"/>
      <c r="VZK8" s="112"/>
      <c r="VZL8" s="112"/>
      <c r="VZM8" s="112"/>
      <c r="VZN8" s="112"/>
      <c r="VZO8" s="112"/>
      <c r="VZP8" s="112"/>
      <c r="VZQ8" s="112"/>
      <c r="VZR8" s="112"/>
      <c r="VZS8" s="112"/>
      <c r="VZT8" s="112"/>
      <c r="VZU8" s="112"/>
      <c r="VZV8" s="112"/>
      <c r="VZW8" s="112"/>
      <c r="VZX8" s="112"/>
      <c r="VZY8" s="112"/>
      <c r="VZZ8" s="112"/>
      <c r="WAA8" s="112"/>
      <c r="WAB8" s="112"/>
      <c r="WAC8" s="112"/>
      <c r="WAD8" s="112"/>
      <c r="WAE8" s="112"/>
      <c r="WAF8" s="112"/>
      <c r="WAG8" s="112"/>
      <c r="WAH8" s="112"/>
      <c r="WAI8" s="112"/>
      <c r="WAJ8" s="112"/>
      <c r="WAK8" s="112"/>
      <c r="WAL8" s="112"/>
      <c r="WAM8" s="112"/>
      <c r="WAN8" s="112"/>
      <c r="WAO8" s="112"/>
      <c r="WAP8" s="112"/>
      <c r="WAQ8" s="112"/>
      <c r="WAR8" s="112"/>
      <c r="WAS8" s="112"/>
      <c r="WAT8" s="112"/>
      <c r="WAU8" s="112"/>
      <c r="WAV8" s="112"/>
      <c r="WAW8" s="112"/>
      <c r="WAX8" s="112"/>
      <c r="WAY8" s="112"/>
      <c r="WAZ8" s="112"/>
      <c r="WBA8" s="112"/>
      <c r="WBB8" s="112"/>
      <c r="WBC8" s="112"/>
      <c r="WBD8" s="112"/>
      <c r="WBE8" s="112"/>
      <c r="WBF8" s="112"/>
      <c r="WBG8" s="112"/>
      <c r="WBH8" s="112"/>
      <c r="WBI8" s="112"/>
      <c r="WBJ8" s="112"/>
      <c r="WBK8" s="112"/>
      <c r="WBL8" s="112"/>
      <c r="WBM8" s="112"/>
      <c r="WBN8" s="112"/>
      <c r="WBO8" s="112"/>
      <c r="WBP8" s="112"/>
      <c r="WBQ8" s="112"/>
      <c r="WBR8" s="112"/>
      <c r="WBS8" s="112"/>
      <c r="WBT8" s="112"/>
      <c r="WBU8" s="112"/>
      <c r="WBV8" s="112"/>
      <c r="WBW8" s="112"/>
      <c r="WBX8" s="112"/>
      <c r="WBY8" s="112"/>
      <c r="WBZ8" s="112"/>
      <c r="WCA8" s="112"/>
      <c r="WCB8" s="112"/>
      <c r="WCC8" s="112"/>
      <c r="WCD8" s="112"/>
      <c r="WCE8" s="112"/>
      <c r="WCF8" s="112"/>
      <c r="WCG8" s="112"/>
      <c r="WCH8" s="112"/>
      <c r="WCI8" s="112"/>
      <c r="WCJ8" s="112"/>
      <c r="WCK8" s="112"/>
      <c r="WCL8" s="112"/>
      <c r="WCM8" s="112"/>
      <c r="WCN8" s="112"/>
      <c r="WCO8" s="112"/>
      <c r="WCP8" s="112"/>
      <c r="WCQ8" s="112"/>
      <c r="WCR8" s="112"/>
      <c r="WCS8" s="112"/>
      <c r="WCT8" s="112"/>
      <c r="WCU8" s="112"/>
      <c r="WCV8" s="112"/>
      <c r="WCW8" s="112"/>
      <c r="WCX8" s="112"/>
      <c r="WCY8" s="112"/>
      <c r="WCZ8" s="112"/>
      <c r="WDA8" s="112"/>
      <c r="WDB8" s="112"/>
      <c r="WDC8" s="112"/>
      <c r="WDD8" s="112"/>
      <c r="WDE8" s="112"/>
      <c r="WDF8" s="112"/>
      <c r="WDG8" s="112"/>
      <c r="WDH8" s="112"/>
      <c r="WDI8" s="112"/>
      <c r="WDJ8" s="112"/>
      <c r="WDK8" s="112"/>
      <c r="WDL8" s="112"/>
      <c r="WDM8" s="112"/>
      <c r="WDN8" s="112"/>
      <c r="WDO8" s="112"/>
      <c r="WDP8" s="112"/>
      <c r="WDQ8" s="112"/>
      <c r="WDR8" s="112"/>
      <c r="WDS8" s="112"/>
      <c r="WDT8" s="112"/>
      <c r="WDU8" s="112"/>
      <c r="WDV8" s="112"/>
      <c r="WDW8" s="112"/>
      <c r="WDX8" s="112"/>
      <c r="WDY8" s="112"/>
      <c r="WDZ8" s="112"/>
      <c r="WEA8" s="112"/>
      <c r="WEB8" s="112"/>
      <c r="WEC8" s="112"/>
      <c r="WED8" s="112"/>
      <c r="WEE8" s="112"/>
      <c r="WEF8" s="112"/>
      <c r="WEG8" s="112"/>
      <c r="WEH8" s="112"/>
      <c r="WEI8" s="112"/>
      <c r="WEJ8" s="112"/>
      <c r="WEK8" s="112"/>
      <c r="WEL8" s="112"/>
      <c r="WEM8" s="112"/>
      <c r="WEN8" s="112"/>
      <c r="WEO8" s="112"/>
      <c r="WEP8" s="112"/>
      <c r="WEQ8" s="112"/>
      <c r="WER8" s="112"/>
      <c r="WES8" s="112"/>
      <c r="WET8" s="112"/>
      <c r="WEU8" s="112"/>
      <c r="WEV8" s="112"/>
      <c r="WEW8" s="112"/>
      <c r="WEX8" s="112"/>
      <c r="WEY8" s="112"/>
      <c r="WEZ8" s="112"/>
      <c r="WFA8" s="112"/>
      <c r="WFB8" s="112"/>
      <c r="WFC8" s="112"/>
      <c r="WFD8" s="112"/>
      <c r="WFE8" s="112"/>
      <c r="WFF8" s="112"/>
      <c r="WFG8" s="112"/>
      <c r="WFH8" s="112"/>
      <c r="WFI8" s="112"/>
      <c r="WFJ8" s="112"/>
      <c r="WFK8" s="112"/>
      <c r="WFL8" s="112"/>
      <c r="WFM8" s="112"/>
      <c r="WFN8" s="112"/>
      <c r="WFO8" s="112"/>
      <c r="WFP8" s="112"/>
      <c r="WFQ8" s="112"/>
      <c r="WFR8" s="112"/>
      <c r="WFS8" s="112"/>
      <c r="WFT8" s="112"/>
      <c r="WFU8" s="112"/>
      <c r="WFV8" s="112"/>
      <c r="WFW8" s="112"/>
      <c r="WFX8" s="112"/>
      <c r="WFY8" s="112"/>
      <c r="WFZ8" s="112"/>
      <c r="WGA8" s="112"/>
      <c r="WGB8" s="112"/>
      <c r="WGC8" s="112"/>
      <c r="WGD8" s="112"/>
      <c r="WGE8" s="112"/>
      <c r="WGF8" s="112"/>
      <c r="WGG8" s="112"/>
      <c r="WGH8" s="112"/>
      <c r="WGI8" s="112"/>
      <c r="WGJ8" s="112"/>
      <c r="WGK8" s="112"/>
      <c r="WGL8" s="112"/>
      <c r="WGM8" s="112"/>
      <c r="WGN8" s="112"/>
      <c r="WGO8" s="112"/>
      <c r="WGP8" s="112"/>
      <c r="WGQ8" s="112"/>
      <c r="WGR8" s="112"/>
      <c r="WGS8" s="112"/>
      <c r="WGT8" s="112"/>
      <c r="WGU8" s="112"/>
      <c r="WGV8" s="112"/>
      <c r="WGW8" s="112"/>
      <c r="WGX8" s="112"/>
      <c r="WGY8" s="112"/>
      <c r="WGZ8" s="112"/>
      <c r="WHA8" s="112"/>
      <c r="WHB8" s="112"/>
      <c r="WHC8" s="112"/>
      <c r="WHD8" s="112"/>
      <c r="WHE8" s="112"/>
      <c r="WHF8" s="112"/>
      <c r="WHG8" s="112"/>
      <c r="WHH8" s="112"/>
      <c r="WHI8" s="112"/>
      <c r="WHJ8" s="112"/>
      <c r="WHK8" s="112"/>
      <c r="WHL8" s="112"/>
      <c r="WHM8" s="112"/>
      <c r="WHN8" s="112"/>
      <c r="WHO8" s="112"/>
      <c r="WHP8" s="112"/>
      <c r="WHQ8" s="112"/>
      <c r="WHR8" s="112"/>
      <c r="WHS8" s="112"/>
      <c r="WHT8" s="112"/>
      <c r="WHU8" s="112"/>
      <c r="WHV8" s="112"/>
      <c r="WHW8" s="112"/>
      <c r="WHX8" s="112"/>
      <c r="WHY8" s="112"/>
      <c r="WHZ8" s="112"/>
      <c r="WIA8" s="112"/>
      <c r="WIB8" s="112"/>
      <c r="WIC8" s="112"/>
      <c r="WID8" s="112"/>
      <c r="WIE8" s="112"/>
      <c r="WIF8" s="112"/>
      <c r="WIG8" s="112"/>
      <c r="WIH8" s="112"/>
      <c r="WII8" s="112"/>
      <c r="WIJ8" s="112"/>
      <c r="WIK8" s="112"/>
      <c r="WIL8" s="112"/>
      <c r="WIM8" s="112"/>
      <c r="WIN8" s="112"/>
      <c r="WIO8" s="112"/>
      <c r="WIP8" s="112"/>
      <c r="WIQ8" s="112"/>
      <c r="WIR8" s="112"/>
      <c r="WIS8" s="112"/>
      <c r="WIT8" s="112"/>
      <c r="WIU8" s="112"/>
      <c r="WIV8" s="112"/>
      <c r="WIW8" s="112"/>
      <c r="WIX8" s="112"/>
      <c r="WIY8" s="112"/>
      <c r="WIZ8" s="112"/>
      <c r="WJA8" s="112"/>
      <c r="WJB8" s="112"/>
      <c r="WJC8" s="112"/>
      <c r="WJD8" s="112"/>
      <c r="WJE8" s="112"/>
      <c r="WJF8" s="112"/>
      <c r="WJG8" s="112"/>
      <c r="WJH8" s="112"/>
      <c r="WJI8" s="112"/>
      <c r="WJJ8" s="112"/>
      <c r="WJK8" s="112"/>
      <c r="WJL8" s="112"/>
      <c r="WJM8" s="112"/>
      <c r="WJN8" s="112"/>
      <c r="WJO8" s="112"/>
      <c r="WJP8" s="112"/>
      <c r="WJQ8" s="112"/>
      <c r="WJR8" s="112"/>
      <c r="WJS8" s="112"/>
      <c r="WJT8" s="112"/>
      <c r="WJU8" s="112"/>
      <c r="WJV8" s="112"/>
      <c r="WJW8" s="112"/>
      <c r="WJX8" s="112"/>
      <c r="WJY8" s="112"/>
      <c r="WJZ8" s="112"/>
      <c r="WKA8" s="112"/>
      <c r="WKB8" s="112"/>
      <c r="WKC8" s="112"/>
      <c r="WKD8" s="112"/>
      <c r="WKE8" s="112"/>
      <c r="WKF8" s="112"/>
      <c r="WKG8" s="112"/>
      <c r="WKH8" s="112"/>
      <c r="WKI8" s="112"/>
      <c r="WKJ8" s="112"/>
      <c r="WKK8" s="112"/>
      <c r="WKL8" s="112"/>
      <c r="WKM8" s="112"/>
      <c r="WKN8" s="112"/>
      <c r="WKO8" s="112"/>
      <c r="WKP8" s="112"/>
      <c r="WKQ8" s="112"/>
      <c r="WKR8" s="112"/>
      <c r="WKS8" s="112"/>
      <c r="WKT8" s="112"/>
      <c r="WKU8" s="112"/>
      <c r="WKV8" s="112"/>
      <c r="WKW8" s="112"/>
      <c r="WKX8" s="112"/>
      <c r="WKY8" s="112"/>
      <c r="WKZ8" s="112"/>
      <c r="WLA8" s="112"/>
      <c r="WLB8" s="112"/>
      <c r="WLC8" s="112"/>
      <c r="WLD8" s="112"/>
      <c r="WLE8" s="112"/>
      <c r="WLF8" s="112"/>
      <c r="WLG8" s="112"/>
      <c r="WLH8" s="112"/>
      <c r="WLI8" s="112"/>
      <c r="WLJ8" s="112"/>
      <c r="WLK8" s="112"/>
      <c r="WLL8" s="112"/>
      <c r="WLM8" s="112"/>
      <c r="WLN8" s="112"/>
      <c r="WLO8" s="112"/>
      <c r="WLP8" s="112"/>
      <c r="WLQ8" s="112"/>
      <c r="WLR8" s="112"/>
      <c r="WLS8" s="112"/>
      <c r="WLT8" s="112"/>
      <c r="WLU8" s="112"/>
      <c r="WLV8" s="112"/>
      <c r="WLW8" s="112"/>
      <c r="WLX8" s="112"/>
      <c r="WLY8" s="112"/>
      <c r="WLZ8" s="112"/>
      <c r="WMA8" s="112"/>
      <c r="WMB8" s="112"/>
      <c r="WMC8" s="112"/>
      <c r="WMD8" s="112"/>
      <c r="WME8" s="112"/>
      <c r="WMF8" s="112"/>
      <c r="WMG8" s="112"/>
      <c r="WMH8" s="112"/>
      <c r="WMI8" s="112"/>
      <c r="WMJ8" s="112"/>
      <c r="WMK8" s="112"/>
      <c r="WML8" s="112"/>
      <c r="WMM8" s="112"/>
      <c r="WMN8" s="112"/>
      <c r="WMO8" s="112"/>
      <c r="WMP8" s="112"/>
      <c r="WMQ8" s="112"/>
      <c r="WMR8" s="112"/>
      <c r="WMS8" s="112"/>
      <c r="WMT8" s="112"/>
      <c r="WMU8" s="112"/>
      <c r="WMV8" s="112"/>
      <c r="WMW8" s="112"/>
      <c r="WMX8" s="112"/>
      <c r="WMY8" s="112"/>
      <c r="WMZ8" s="112"/>
      <c r="WNA8" s="112"/>
      <c r="WNB8" s="112"/>
      <c r="WNC8" s="112"/>
      <c r="WND8" s="112"/>
      <c r="WNE8" s="112"/>
      <c r="WNF8" s="112"/>
      <c r="WNG8" s="112"/>
      <c r="WNH8" s="112"/>
      <c r="WNI8" s="112"/>
      <c r="WNJ8" s="112"/>
      <c r="WNK8" s="112"/>
      <c r="WNL8" s="112"/>
      <c r="WNM8" s="112"/>
      <c r="WNN8" s="112"/>
      <c r="WNO8" s="112"/>
      <c r="WNP8" s="112"/>
      <c r="WNQ8" s="112"/>
      <c r="WNR8" s="112"/>
      <c r="WNS8" s="112"/>
      <c r="WNT8" s="112"/>
      <c r="WNU8" s="112"/>
      <c r="WNV8" s="112"/>
      <c r="WNW8" s="112"/>
      <c r="WNX8" s="112"/>
      <c r="WNY8" s="112"/>
      <c r="WNZ8" s="112"/>
      <c r="WOA8" s="112"/>
      <c r="WOB8" s="112"/>
      <c r="WOC8" s="112"/>
      <c r="WOD8" s="112"/>
      <c r="WOE8" s="112"/>
      <c r="WOF8" s="112"/>
      <c r="WOG8" s="112"/>
      <c r="WOH8" s="112"/>
      <c r="WOI8" s="112"/>
      <c r="WOJ8" s="112"/>
      <c r="WOK8" s="112"/>
      <c r="WOL8" s="112"/>
      <c r="WOM8" s="112"/>
      <c r="WON8" s="112"/>
      <c r="WOO8" s="112"/>
      <c r="WOP8" s="112"/>
      <c r="WOQ8" s="112"/>
      <c r="WOR8" s="112"/>
      <c r="WOS8" s="112"/>
      <c r="WOT8" s="112"/>
      <c r="WOU8" s="112"/>
      <c r="WOV8" s="112"/>
      <c r="WOW8" s="112"/>
      <c r="WOX8" s="112"/>
      <c r="WOY8" s="112"/>
      <c r="WOZ8" s="112"/>
      <c r="WPA8" s="112"/>
      <c r="WPB8" s="112"/>
      <c r="WPC8" s="112"/>
      <c r="WPD8" s="112"/>
      <c r="WPE8" s="112"/>
      <c r="WPF8" s="112"/>
      <c r="WPG8" s="112"/>
      <c r="WPH8" s="112"/>
      <c r="WPI8" s="112"/>
      <c r="WPJ8" s="112"/>
      <c r="WPK8" s="112"/>
      <c r="WPL8" s="112"/>
      <c r="WPM8" s="112"/>
      <c r="WPN8" s="112"/>
      <c r="WPO8" s="112"/>
      <c r="WPP8" s="112"/>
      <c r="WPQ8" s="112"/>
      <c r="WPR8" s="112"/>
      <c r="WPS8" s="112"/>
      <c r="WPT8" s="112"/>
      <c r="WPU8" s="112"/>
      <c r="WPV8" s="112"/>
      <c r="WPW8" s="112"/>
      <c r="WPX8" s="112"/>
      <c r="WPY8" s="112"/>
      <c r="WPZ8" s="112"/>
      <c r="WQA8" s="112"/>
      <c r="WQB8" s="112"/>
      <c r="WQC8" s="112"/>
      <c r="WQD8" s="112"/>
      <c r="WQE8" s="112"/>
      <c r="WQF8" s="112"/>
      <c r="WQG8" s="112"/>
      <c r="WQH8" s="112"/>
      <c r="WQI8" s="112"/>
      <c r="WQJ8" s="112"/>
      <c r="WQK8" s="112"/>
      <c r="WQL8" s="112"/>
      <c r="WQM8" s="112"/>
      <c r="WQN8" s="112"/>
      <c r="WQO8" s="112"/>
      <c r="WQP8" s="112"/>
      <c r="WQQ8" s="112"/>
      <c r="WQR8" s="112"/>
      <c r="WQS8" s="112"/>
      <c r="WQT8" s="112"/>
      <c r="WQU8" s="112"/>
      <c r="WQV8" s="112"/>
      <c r="WQW8" s="112"/>
      <c r="WQX8" s="112"/>
      <c r="WQY8" s="112"/>
      <c r="WQZ8" s="112"/>
      <c r="WRA8" s="112"/>
      <c r="WRB8" s="112"/>
      <c r="WRC8" s="112"/>
      <c r="WRD8" s="112"/>
      <c r="WRE8" s="112"/>
      <c r="WRF8" s="112"/>
      <c r="WRG8" s="112"/>
      <c r="WRH8" s="112"/>
      <c r="WRI8" s="112"/>
      <c r="WRJ8" s="112"/>
      <c r="WRK8" s="112"/>
      <c r="WRL8" s="112"/>
      <c r="WRM8" s="112"/>
      <c r="WRN8" s="112"/>
      <c r="WRO8" s="112"/>
      <c r="WRP8" s="112"/>
      <c r="WRQ8" s="112"/>
      <c r="WRR8" s="112"/>
      <c r="WRS8" s="112"/>
      <c r="WRT8" s="112"/>
      <c r="WRU8" s="112"/>
      <c r="WRV8" s="112"/>
      <c r="WRW8" s="112"/>
      <c r="WRX8" s="112"/>
      <c r="WRY8" s="112"/>
      <c r="WRZ8" s="112"/>
      <c r="WSA8" s="112"/>
      <c r="WSB8" s="112"/>
      <c r="WSC8" s="112"/>
      <c r="WSD8" s="112"/>
      <c r="WSE8" s="112"/>
      <c r="WSF8" s="112"/>
      <c r="WSG8" s="112"/>
      <c r="WSH8" s="112"/>
      <c r="WSI8" s="112"/>
      <c r="WSJ8" s="112"/>
      <c r="WSK8" s="112"/>
      <c r="WSL8" s="112"/>
      <c r="WSM8" s="112"/>
      <c r="WSN8" s="112"/>
      <c r="WSO8" s="112"/>
      <c r="WSP8" s="112"/>
      <c r="WSQ8" s="112"/>
      <c r="WSR8" s="112"/>
      <c r="WSS8" s="112"/>
      <c r="WST8" s="112"/>
      <c r="WSU8" s="112"/>
      <c r="WSV8" s="112"/>
      <c r="WSW8" s="112"/>
      <c r="WSX8" s="112"/>
      <c r="WSY8" s="112"/>
      <c r="WSZ8" s="112"/>
      <c r="WTA8" s="112"/>
      <c r="WTB8" s="112"/>
      <c r="WTC8" s="112"/>
      <c r="WTD8" s="112"/>
      <c r="WTE8" s="112"/>
      <c r="WTF8" s="112"/>
      <c r="WTG8" s="112"/>
      <c r="WTH8" s="112"/>
      <c r="WTI8" s="112"/>
      <c r="WTJ8" s="112"/>
      <c r="WTK8" s="112"/>
      <c r="WTL8" s="112"/>
      <c r="WTM8" s="112"/>
      <c r="WTN8" s="112"/>
      <c r="WTO8" s="112"/>
      <c r="WTP8" s="112"/>
      <c r="WTQ8" s="112"/>
      <c r="WTR8" s="112"/>
      <c r="WTS8" s="112"/>
      <c r="WTT8" s="112"/>
      <c r="WTU8" s="112"/>
      <c r="WTV8" s="112"/>
      <c r="WTW8" s="112"/>
      <c r="WTX8" s="112"/>
      <c r="WTY8" s="112"/>
      <c r="WTZ8" s="112"/>
      <c r="WUA8" s="112"/>
      <c r="WUB8" s="112"/>
      <c r="WUC8" s="112"/>
      <c r="WUD8" s="112"/>
      <c r="WUE8" s="112"/>
      <c r="WUF8" s="112"/>
      <c r="WUG8" s="112"/>
      <c r="WUH8" s="112"/>
      <c r="WUI8" s="112"/>
      <c r="WUJ8" s="112"/>
      <c r="WUK8" s="112"/>
      <c r="WUL8" s="112"/>
      <c r="WUM8" s="112"/>
      <c r="WUN8" s="112"/>
      <c r="WUO8" s="112"/>
      <c r="WUP8" s="112"/>
      <c r="WUQ8" s="112"/>
      <c r="WUR8" s="112"/>
      <c r="WUS8" s="112"/>
      <c r="WUT8" s="112"/>
      <c r="WUU8" s="112"/>
      <c r="WUV8" s="112"/>
      <c r="WUW8" s="112"/>
      <c r="WUX8" s="112"/>
      <c r="WUY8" s="112"/>
      <c r="WUZ8" s="112"/>
      <c r="WVA8" s="112"/>
      <c r="WVB8" s="112"/>
      <c r="WVC8" s="112"/>
      <c r="WVD8" s="112"/>
      <c r="WVE8" s="112"/>
      <c r="WVF8" s="112"/>
      <c r="WVG8" s="112"/>
      <c r="WVH8" s="112"/>
      <c r="WVI8" s="112"/>
      <c r="WVJ8" s="112"/>
      <c r="WVK8" s="112"/>
      <c r="WVL8" s="112"/>
      <c r="WVM8" s="112"/>
      <c r="WVN8" s="112"/>
      <c r="WVO8" s="112"/>
      <c r="WVP8" s="112"/>
      <c r="WVQ8" s="112"/>
      <c r="WVR8" s="112"/>
      <c r="WVS8" s="112"/>
      <c r="WVT8" s="112"/>
      <c r="WVU8" s="112"/>
      <c r="WVV8" s="112"/>
      <c r="WVW8" s="112"/>
      <c r="WVX8" s="112"/>
      <c r="WVY8" s="112"/>
      <c r="WVZ8" s="112"/>
      <c r="WWA8" s="112"/>
      <c r="WWB8" s="112"/>
      <c r="WWC8" s="112"/>
      <c r="WWD8" s="112"/>
      <c r="WWE8" s="112"/>
      <c r="WWF8" s="112"/>
      <c r="WWG8" s="112"/>
      <c r="WWH8" s="112"/>
      <c r="WWI8" s="112"/>
      <c r="WWJ8" s="112"/>
      <c r="WWK8" s="112"/>
      <c r="WWL8" s="112"/>
      <c r="WWM8" s="112"/>
      <c r="WWN8" s="112"/>
      <c r="WWO8" s="112"/>
      <c r="WWP8" s="112"/>
      <c r="WWQ8" s="112"/>
      <c r="WWR8" s="112"/>
      <c r="WWS8" s="112"/>
      <c r="WWT8" s="112"/>
      <c r="WWU8" s="112"/>
      <c r="WWV8" s="112"/>
      <c r="WWW8" s="112"/>
      <c r="WWX8" s="112"/>
      <c r="WWY8" s="112"/>
      <c r="WWZ8" s="112"/>
      <c r="WXA8" s="112"/>
      <c r="WXB8" s="112"/>
      <c r="WXC8" s="112"/>
      <c r="WXD8" s="112"/>
      <c r="WXE8" s="112"/>
      <c r="WXF8" s="112"/>
      <c r="WXG8" s="112"/>
      <c r="WXH8" s="112"/>
      <c r="WXI8" s="112"/>
      <c r="WXJ8" s="112"/>
      <c r="WXK8" s="112"/>
      <c r="WXL8" s="112"/>
      <c r="WXM8" s="112"/>
      <c r="WXN8" s="112"/>
      <c r="WXO8" s="112"/>
      <c r="WXP8" s="112"/>
      <c r="WXQ8" s="112"/>
      <c r="WXR8" s="112"/>
      <c r="WXS8" s="112"/>
      <c r="WXT8" s="112"/>
      <c r="WXU8" s="112"/>
      <c r="WXV8" s="112"/>
      <c r="WXW8" s="112"/>
      <c r="WXX8" s="112"/>
      <c r="WXY8" s="112"/>
      <c r="WXZ8" s="112"/>
      <c r="WYA8" s="112"/>
      <c r="WYB8" s="112"/>
      <c r="WYC8" s="112"/>
      <c r="WYD8" s="112"/>
      <c r="WYE8" s="112"/>
      <c r="WYF8" s="112"/>
      <c r="WYG8" s="112"/>
      <c r="WYH8" s="112"/>
      <c r="WYI8" s="112"/>
      <c r="WYJ8" s="112"/>
      <c r="WYK8" s="112"/>
      <c r="WYL8" s="112"/>
      <c r="WYM8" s="112"/>
      <c r="WYN8" s="112"/>
      <c r="WYO8" s="112"/>
      <c r="WYP8" s="112"/>
      <c r="WYQ8" s="112"/>
      <c r="WYR8" s="112"/>
      <c r="WYS8" s="112"/>
      <c r="WYT8" s="112"/>
      <c r="WYU8" s="112"/>
      <c r="WYV8" s="112"/>
      <c r="WYW8" s="112"/>
      <c r="WYX8" s="112"/>
      <c r="WYY8" s="112"/>
      <c r="WYZ8" s="112"/>
      <c r="WZA8" s="112"/>
      <c r="WZB8" s="112"/>
      <c r="WZC8" s="112"/>
      <c r="WZD8" s="112"/>
      <c r="WZE8" s="112"/>
      <c r="WZF8" s="112"/>
      <c r="WZG8" s="112"/>
      <c r="WZH8" s="112"/>
      <c r="WZI8" s="112"/>
      <c r="WZJ8" s="112"/>
      <c r="WZK8" s="112"/>
      <c r="WZL8" s="112"/>
      <c r="WZM8" s="112"/>
      <c r="WZN8" s="112"/>
      <c r="WZO8" s="112"/>
      <c r="WZP8" s="112"/>
      <c r="WZQ8" s="112"/>
      <c r="WZR8" s="112"/>
      <c r="WZS8" s="112"/>
      <c r="WZT8" s="112"/>
      <c r="WZU8" s="112"/>
      <c r="WZV8" s="112"/>
      <c r="WZW8" s="112"/>
      <c r="WZX8" s="112"/>
      <c r="WZY8" s="112"/>
      <c r="WZZ8" s="112"/>
      <c r="XAA8" s="112"/>
      <c r="XAB8" s="112"/>
      <c r="XAC8" s="112"/>
      <c r="XAD8" s="112"/>
      <c r="XAE8" s="112"/>
      <c r="XAF8" s="112"/>
      <c r="XAG8" s="112"/>
      <c r="XAH8" s="112"/>
      <c r="XAI8" s="112"/>
      <c r="XAJ8" s="112"/>
      <c r="XAK8" s="112"/>
      <c r="XAL8" s="112"/>
      <c r="XAM8" s="112"/>
      <c r="XAN8" s="112"/>
      <c r="XAO8" s="112"/>
      <c r="XAP8" s="112"/>
      <c r="XAQ8" s="112"/>
      <c r="XAR8" s="112"/>
      <c r="XAS8" s="112"/>
      <c r="XAT8" s="112"/>
      <c r="XAU8" s="112"/>
      <c r="XAV8" s="112"/>
      <c r="XAW8" s="112"/>
      <c r="XAX8" s="112"/>
      <c r="XAY8" s="112"/>
      <c r="XAZ8" s="112"/>
      <c r="XBA8" s="112"/>
      <c r="XBB8" s="112"/>
      <c r="XBC8" s="112"/>
      <c r="XBD8" s="112"/>
      <c r="XBE8" s="112"/>
      <c r="XBF8" s="112"/>
      <c r="XBG8" s="112"/>
      <c r="XBH8" s="112"/>
      <c r="XBI8" s="112"/>
      <c r="XBJ8" s="112"/>
      <c r="XBK8" s="112"/>
      <c r="XBL8" s="112"/>
      <c r="XBM8" s="112"/>
      <c r="XBN8" s="112"/>
      <c r="XBO8" s="112"/>
      <c r="XBP8" s="112"/>
      <c r="XBQ8" s="112"/>
      <c r="XBR8" s="112"/>
      <c r="XBS8" s="112"/>
      <c r="XBT8" s="112"/>
      <c r="XBU8" s="112"/>
      <c r="XBV8" s="112"/>
      <c r="XBW8" s="112"/>
      <c r="XBX8" s="112"/>
      <c r="XBY8" s="112"/>
      <c r="XBZ8" s="112"/>
      <c r="XCA8" s="112"/>
      <c r="XCB8" s="112"/>
      <c r="XCC8" s="112"/>
      <c r="XCD8" s="112"/>
      <c r="XCE8" s="112"/>
      <c r="XCF8" s="112"/>
      <c r="XCG8" s="112"/>
      <c r="XCH8" s="112"/>
      <c r="XCI8" s="112"/>
      <c r="XCJ8" s="112"/>
      <c r="XCK8" s="112"/>
      <c r="XCL8" s="112"/>
      <c r="XCM8" s="112"/>
      <c r="XCN8" s="112"/>
      <c r="XCO8" s="112"/>
      <c r="XCP8" s="112"/>
      <c r="XCQ8" s="112"/>
      <c r="XCR8" s="112"/>
      <c r="XCS8" s="112"/>
      <c r="XCT8" s="112"/>
      <c r="XCU8" s="112"/>
      <c r="XCV8" s="112"/>
      <c r="XCW8" s="112"/>
      <c r="XCX8" s="112"/>
      <c r="XCY8" s="112"/>
      <c r="XCZ8" s="112"/>
      <c r="XDA8" s="112"/>
      <c r="XDB8" s="112"/>
      <c r="XDC8" s="112"/>
      <c r="XDD8" s="112"/>
      <c r="XDE8" s="112"/>
      <c r="XDF8" s="112"/>
      <c r="XDG8" s="112"/>
      <c r="XDH8" s="112"/>
      <c r="XDI8" s="112"/>
      <c r="XDJ8" s="112"/>
      <c r="XDK8" s="112"/>
      <c r="XDL8" s="112"/>
      <c r="XDM8" s="112"/>
      <c r="XDN8" s="112"/>
      <c r="XDO8" s="112"/>
      <c r="XDP8" s="112"/>
      <c r="XDQ8" s="112"/>
      <c r="XDR8" s="112"/>
      <c r="XDS8" s="112"/>
      <c r="XDT8" s="112"/>
      <c r="XDU8" s="112"/>
      <c r="XDV8" s="112"/>
      <c r="XDW8" s="112"/>
      <c r="XDX8" s="112"/>
      <c r="XDY8" s="112"/>
      <c r="XDZ8" s="112"/>
      <c r="XEA8" s="112"/>
      <c r="XEB8" s="112"/>
      <c r="XEC8" s="112"/>
      <c r="XED8" s="112"/>
      <c r="XEE8" s="112"/>
      <c r="XEF8" s="112"/>
      <c r="XEG8" s="112"/>
      <c r="XEH8" s="112"/>
      <c r="XEI8" s="112"/>
      <c r="XEJ8" s="112"/>
      <c r="XEK8" s="112"/>
      <c r="XEL8" s="112"/>
      <c r="XEM8" s="112"/>
      <c r="XEN8" s="112"/>
      <c r="XEO8" s="112"/>
      <c r="XEP8" s="112"/>
      <c r="XEQ8" s="112"/>
      <c r="XER8" s="112"/>
      <c r="XES8" s="112"/>
      <c r="XET8" s="112"/>
      <c r="XEU8" s="112"/>
      <c r="XEV8" s="112"/>
      <c r="XEW8" s="112"/>
      <c r="XEX8" s="112"/>
      <c r="XEY8" s="112"/>
      <c r="XEZ8" s="112"/>
    </row>
    <row r="9" spans="1:16380" ht="14.25" customHeight="1" x14ac:dyDescent="0.3"/>
    <row r="10" spans="1:16380" s="114" customFormat="1" ht="12.75" customHeight="1" collapsed="1" x14ac:dyDescent="0.35">
      <c r="B10" s="115" t="s">
        <v>202</v>
      </c>
      <c r="C10" s="116"/>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c r="BM10" s="115"/>
      <c r="BN10" s="115"/>
      <c r="BO10" s="115"/>
      <c r="BP10" s="115"/>
      <c r="BQ10" s="115"/>
      <c r="BR10" s="115"/>
      <c r="BS10" s="115"/>
      <c r="BT10" s="115"/>
      <c r="BU10" s="115"/>
      <c r="BV10" s="115"/>
      <c r="BW10" s="115"/>
      <c r="BX10" s="115"/>
      <c r="BY10" s="115"/>
      <c r="BZ10" s="115"/>
      <c r="CA10" s="115"/>
      <c r="CB10" s="115"/>
      <c r="CC10" s="115"/>
      <c r="CD10" s="115"/>
      <c r="CE10" s="115"/>
      <c r="CF10" s="115"/>
      <c r="CG10" s="115"/>
      <c r="CH10" s="115"/>
      <c r="CI10" s="115"/>
      <c r="CJ10" s="115"/>
      <c r="CK10" s="115"/>
      <c r="CL10" s="115"/>
      <c r="CM10" s="115"/>
      <c r="CN10" s="115"/>
      <c r="CO10" s="115"/>
      <c r="CP10" s="115"/>
      <c r="CQ10" s="115"/>
      <c r="CR10" s="115"/>
      <c r="CS10" s="115"/>
      <c r="CT10" s="115"/>
      <c r="CU10" s="115"/>
      <c r="CV10" s="115"/>
      <c r="CW10" s="115"/>
      <c r="CX10" s="115"/>
      <c r="CY10" s="115"/>
      <c r="CZ10" s="115"/>
      <c r="DA10" s="115"/>
      <c r="DB10" s="115"/>
      <c r="DC10" s="115"/>
      <c r="DD10" s="115"/>
      <c r="DE10" s="115"/>
      <c r="DF10" s="115"/>
      <c r="DG10" s="115"/>
      <c r="DH10" s="115"/>
      <c r="DI10" s="115"/>
      <c r="DJ10" s="115"/>
      <c r="DK10" s="115"/>
      <c r="DL10" s="115"/>
      <c r="DM10" s="115"/>
      <c r="DN10" s="115"/>
      <c r="DO10" s="115"/>
      <c r="DP10" s="115"/>
      <c r="DQ10" s="115"/>
      <c r="DR10" s="115"/>
      <c r="DS10" s="115"/>
      <c r="DT10" s="115"/>
      <c r="DU10" s="115"/>
      <c r="DV10" s="115"/>
      <c r="DW10" s="115"/>
      <c r="DX10" s="115"/>
      <c r="DY10" s="115"/>
      <c r="DZ10" s="115"/>
      <c r="EA10" s="115"/>
      <c r="EB10" s="115"/>
      <c r="EC10" s="115"/>
      <c r="ED10" s="115"/>
      <c r="EE10" s="115"/>
      <c r="EF10" s="115"/>
      <c r="EG10" s="115"/>
      <c r="EH10" s="115"/>
      <c r="EI10" s="115"/>
      <c r="EJ10" s="115"/>
      <c r="EK10" s="115"/>
      <c r="EL10" s="115"/>
      <c r="EM10" s="115"/>
      <c r="EN10" s="115"/>
      <c r="EO10" s="115"/>
      <c r="EP10" s="115"/>
      <c r="EQ10" s="115"/>
      <c r="ER10" s="115"/>
      <c r="ES10" s="115"/>
      <c r="ET10" s="115"/>
      <c r="EU10" s="115"/>
      <c r="EV10" s="115"/>
      <c r="EW10" s="115"/>
      <c r="EX10" s="115"/>
      <c r="EY10" s="115"/>
      <c r="EZ10" s="115"/>
      <c r="FA10" s="115"/>
      <c r="FB10" s="115"/>
      <c r="FC10" s="115"/>
      <c r="FD10" s="115"/>
      <c r="FE10" s="115"/>
      <c r="FF10" s="115"/>
      <c r="FG10" s="115"/>
      <c r="FH10" s="115"/>
      <c r="FI10" s="115"/>
      <c r="FJ10" s="115"/>
      <c r="FK10" s="115"/>
      <c r="FL10" s="115"/>
      <c r="FM10" s="115"/>
      <c r="FN10" s="115"/>
      <c r="FO10" s="115"/>
      <c r="FP10" s="115"/>
      <c r="FQ10" s="115"/>
      <c r="FR10" s="115"/>
      <c r="FS10" s="115"/>
      <c r="FT10" s="115"/>
      <c r="FU10" s="115"/>
      <c r="FV10" s="115"/>
      <c r="FW10" s="115"/>
      <c r="FX10" s="115"/>
      <c r="FY10" s="115"/>
      <c r="FZ10" s="115"/>
      <c r="GA10" s="115"/>
      <c r="GB10" s="115"/>
      <c r="GC10" s="115"/>
      <c r="GD10" s="115"/>
      <c r="GE10" s="115"/>
      <c r="GF10" s="115"/>
      <c r="GG10" s="115"/>
      <c r="GH10" s="115"/>
      <c r="GI10" s="115"/>
      <c r="GJ10" s="115"/>
      <c r="GK10" s="115"/>
      <c r="GL10" s="115"/>
      <c r="GM10" s="115"/>
      <c r="GN10" s="115"/>
      <c r="GO10" s="115"/>
      <c r="GP10" s="115"/>
      <c r="GQ10" s="115"/>
      <c r="GR10" s="115"/>
      <c r="GS10" s="115"/>
      <c r="GT10" s="115"/>
      <c r="GU10" s="115"/>
      <c r="GV10" s="115"/>
      <c r="GW10" s="115"/>
      <c r="GX10" s="115"/>
      <c r="GY10" s="115"/>
      <c r="GZ10" s="115"/>
      <c r="HA10" s="115"/>
      <c r="HB10" s="115"/>
      <c r="HC10" s="115"/>
      <c r="HD10" s="115"/>
      <c r="HE10" s="115"/>
      <c r="HF10" s="115"/>
      <c r="HG10" s="115"/>
      <c r="HH10" s="115"/>
      <c r="HI10" s="115"/>
      <c r="HJ10" s="115"/>
      <c r="HK10" s="115"/>
      <c r="HL10" s="115"/>
      <c r="HM10" s="115"/>
      <c r="HN10" s="115"/>
      <c r="HO10" s="115"/>
      <c r="HP10" s="115"/>
      <c r="HQ10" s="115"/>
      <c r="HR10" s="115"/>
      <c r="HS10" s="115"/>
      <c r="HT10" s="115"/>
      <c r="HU10" s="115"/>
      <c r="HV10" s="115"/>
      <c r="HW10" s="115"/>
      <c r="HX10" s="115"/>
      <c r="HY10" s="115"/>
      <c r="HZ10" s="115"/>
      <c r="IA10" s="115"/>
      <c r="IB10" s="115"/>
      <c r="IC10" s="115"/>
      <c r="ID10" s="115"/>
      <c r="IE10" s="115"/>
      <c r="IF10" s="115"/>
      <c r="IG10" s="115"/>
      <c r="IH10" s="115"/>
      <c r="II10" s="115"/>
      <c r="IJ10" s="115"/>
      <c r="IK10" s="115"/>
      <c r="IL10" s="115"/>
      <c r="IM10" s="115"/>
      <c r="IN10" s="115"/>
      <c r="IO10" s="115"/>
      <c r="IP10" s="115"/>
      <c r="IQ10" s="115"/>
      <c r="IR10" s="115"/>
      <c r="IS10" s="115"/>
      <c r="IT10" s="115"/>
      <c r="IU10" s="115"/>
      <c r="IV10" s="115"/>
      <c r="IW10" s="115"/>
      <c r="IX10" s="115"/>
      <c r="IY10" s="115"/>
      <c r="IZ10" s="115"/>
      <c r="JA10" s="115"/>
      <c r="JB10" s="115"/>
      <c r="JC10" s="115"/>
      <c r="JD10" s="115"/>
      <c r="JE10" s="115"/>
      <c r="JF10" s="115"/>
      <c r="JG10" s="115"/>
      <c r="JH10" s="115"/>
      <c r="JI10" s="115"/>
      <c r="JJ10" s="115"/>
      <c r="JK10" s="115"/>
      <c r="JL10" s="115"/>
      <c r="JM10" s="115"/>
      <c r="JN10" s="115"/>
      <c r="JO10" s="115"/>
      <c r="JP10" s="115"/>
      <c r="JQ10" s="115"/>
      <c r="JR10" s="115"/>
      <c r="JS10" s="115"/>
      <c r="JT10" s="115"/>
      <c r="JU10" s="115"/>
      <c r="JV10" s="115"/>
      <c r="JW10" s="115"/>
      <c r="JX10" s="115"/>
      <c r="JY10" s="115"/>
      <c r="JZ10" s="115"/>
      <c r="KA10" s="115"/>
      <c r="KB10" s="115"/>
      <c r="KC10" s="115"/>
      <c r="KD10" s="115"/>
      <c r="KE10" s="115"/>
      <c r="KF10" s="115"/>
      <c r="KG10" s="115"/>
      <c r="KH10" s="115"/>
      <c r="KI10" s="115"/>
      <c r="KJ10" s="115"/>
      <c r="KK10" s="115"/>
      <c r="KL10" s="115"/>
      <c r="KM10" s="115"/>
      <c r="KN10" s="115"/>
      <c r="KO10" s="115"/>
      <c r="KP10" s="115"/>
      <c r="KQ10" s="115"/>
      <c r="KR10" s="115"/>
      <c r="KS10" s="115"/>
      <c r="KT10" s="115"/>
      <c r="KU10" s="115"/>
      <c r="KV10" s="115"/>
      <c r="KW10" s="115"/>
      <c r="KX10" s="115"/>
      <c r="KY10" s="115"/>
      <c r="KZ10" s="115"/>
      <c r="LA10" s="115"/>
      <c r="LB10" s="115"/>
      <c r="LC10" s="115"/>
      <c r="LD10" s="115"/>
      <c r="LE10" s="115"/>
      <c r="LF10" s="115"/>
      <c r="LG10" s="115"/>
      <c r="LH10" s="115"/>
      <c r="LI10" s="115"/>
      <c r="LJ10" s="115"/>
      <c r="LK10" s="115"/>
      <c r="LL10" s="115"/>
      <c r="LM10" s="115"/>
      <c r="LN10" s="115"/>
      <c r="LO10" s="115"/>
      <c r="LP10" s="115"/>
      <c r="LQ10" s="115"/>
      <c r="LR10" s="115"/>
      <c r="LS10" s="115"/>
      <c r="LT10" s="115"/>
      <c r="LU10" s="115"/>
      <c r="LV10" s="115"/>
      <c r="LW10" s="115"/>
      <c r="LX10" s="115"/>
      <c r="LY10" s="115"/>
      <c r="LZ10" s="115"/>
      <c r="MA10" s="115"/>
      <c r="MB10" s="115"/>
      <c r="MC10" s="115"/>
      <c r="MD10" s="115"/>
      <c r="ME10" s="115"/>
      <c r="MF10" s="115"/>
      <c r="MG10" s="115"/>
      <c r="MH10" s="115"/>
      <c r="MI10" s="115"/>
      <c r="MJ10" s="115"/>
      <c r="MK10" s="115"/>
      <c r="ML10" s="115"/>
      <c r="MM10" s="115"/>
      <c r="MN10" s="115"/>
      <c r="MO10" s="115"/>
      <c r="MP10" s="115"/>
      <c r="MQ10" s="115"/>
      <c r="MR10" s="115"/>
      <c r="MS10" s="115"/>
      <c r="MT10" s="115"/>
      <c r="MU10" s="115"/>
      <c r="MV10" s="115"/>
      <c r="MW10" s="115"/>
      <c r="MX10" s="115"/>
      <c r="MY10" s="115"/>
      <c r="MZ10" s="115"/>
      <c r="NA10" s="115"/>
      <c r="NB10" s="115"/>
      <c r="NC10" s="115"/>
      <c r="ND10" s="115"/>
      <c r="NE10" s="115"/>
      <c r="NF10" s="115"/>
      <c r="NG10" s="115"/>
      <c r="NH10" s="115"/>
      <c r="NI10" s="115"/>
      <c r="NJ10" s="115"/>
      <c r="NK10" s="115"/>
      <c r="NL10" s="115"/>
      <c r="NM10" s="115"/>
      <c r="NN10" s="115"/>
      <c r="NO10" s="115"/>
      <c r="NP10" s="115"/>
      <c r="NQ10" s="115"/>
      <c r="NR10" s="115"/>
      <c r="NS10" s="115"/>
      <c r="NT10" s="115"/>
      <c r="NU10" s="115"/>
      <c r="NV10" s="115"/>
      <c r="NW10" s="115"/>
      <c r="NX10" s="115"/>
      <c r="NY10" s="115"/>
      <c r="NZ10" s="115"/>
      <c r="OA10" s="115"/>
      <c r="OB10" s="115"/>
      <c r="OC10" s="115"/>
      <c r="OD10" s="115"/>
      <c r="OE10" s="115"/>
      <c r="OF10" s="115"/>
      <c r="OG10" s="115"/>
      <c r="OH10" s="115"/>
      <c r="OI10" s="115"/>
      <c r="OJ10" s="115"/>
      <c r="OK10" s="115"/>
      <c r="OL10" s="115"/>
      <c r="OM10" s="115"/>
      <c r="ON10" s="115"/>
      <c r="OO10" s="115"/>
      <c r="OP10" s="115"/>
      <c r="OQ10" s="115"/>
      <c r="OR10" s="115"/>
      <c r="OS10" s="115"/>
      <c r="OT10" s="115"/>
      <c r="OU10" s="115"/>
      <c r="OV10" s="115"/>
      <c r="OW10" s="115"/>
      <c r="OX10" s="115"/>
      <c r="OY10" s="115"/>
      <c r="OZ10" s="115"/>
      <c r="PA10" s="115"/>
      <c r="PB10" s="115"/>
      <c r="PC10" s="115"/>
      <c r="PD10" s="115"/>
      <c r="PE10" s="115"/>
      <c r="PF10" s="115"/>
      <c r="PG10" s="115"/>
      <c r="PH10" s="115"/>
      <c r="PI10" s="115"/>
      <c r="PJ10" s="115"/>
      <c r="PK10" s="115"/>
      <c r="PL10" s="115"/>
      <c r="PM10" s="115"/>
      <c r="PN10" s="115"/>
      <c r="PO10" s="115"/>
      <c r="PP10" s="115"/>
      <c r="PQ10" s="115"/>
      <c r="PR10" s="115"/>
      <c r="PS10" s="115"/>
      <c r="PT10" s="115"/>
      <c r="PU10" s="115"/>
      <c r="PV10" s="115"/>
      <c r="PW10" s="115"/>
      <c r="PX10" s="115"/>
      <c r="PY10" s="115"/>
      <c r="PZ10" s="115"/>
      <c r="QA10" s="115"/>
      <c r="QB10" s="115"/>
      <c r="QC10" s="115"/>
      <c r="QD10" s="115"/>
      <c r="QE10" s="115"/>
      <c r="QF10" s="115"/>
      <c r="QG10" s="115"/>
      <c r="QH10" s="115"/>
      <c r="QI10" s="115"/>
      <c r="QJ10" s="115"/>
      <c r="QK10" s="115"/>
      <c r="QL10" s="115"/>
      <c r="QM10" s="115"/>
      <c r="QN10" s="115"/>
      <c r="QO10" s="115"/>
      <c r="QP10" s="115"/>
      <c r="QQ10" s="115"/>
      <c r="QR10" s="115"/>
      <c r="QS10" s="115"/>
      <c r="QT10" s="115"/>
      <c r="QU10" s="115"/>
      <c r="QV10" s="115"/>
      <c r="QW10" s="115"/>
      <c r="QX10" s="115"/>
      <c r="QY10" s="115"/>
      <c r="QZ10" s="115"/>
      <c r="RA10" s="115"/>
      <c r="RB10" s="115"/>
      <c r="RC10" s="115"/>
      <c r="RD10" s="115"/>
      <c r="RE10" s="115"/>
      <c r="RF10" s="115"/>
      <c r="RG10" s="115"/>
      <c r="RH10" s="115"/>
      <c r="RI10" s="115"/>
      <c r="RJ10" s="115"/>
      <c r="RK10" s="115"/>
      <c r="RL10" s="115"/>
      <c r="RM10" s="115"/>
      <c r="RN10" s="115"/>
      <c r="RO10" s="115"/>
      <c r="RP10" s="115"/>
      <c r="RQ10" s="115"/>
      <c r="RR10" s="115"/>
      <c r="RS10" s="115"/>
      <c r="RT10" s="115"/>
      <c r="RU10" s="115"/>
      <c r="RV10" s="115"/>
      <c r="RW10" s="115"/>
      <c r="RX10" s="115"/>
      <c r="RY10" s="115"/>
      <c r="RZ10" s="115"/>
      <c r="SA10" s="115"/>
      <c r="SB10" s="115"/>
      <c r="SC10" s="115"/>
      <c r="SD10" s="115"/>
      <c r="SE10" s="115"/>
      <c r="SF10" s="115"/>
      <c r="SG10" s="115"/>
      <c r="SH10" s="115"/>
      <c r="SI10" s="115"/>
      <c r="SJ10" s="115"/>
      <c r="SK10" s="115"/>
      <c r="SL10" s="115"/>
      <c r="SM10" s="115"/>
      <c r="SN10" s="115"/>
      <c r="SO10" s="115"/>
      <c r="SP10" s="115"/>
      <c r="SQ10" s="115"/>
      <c r="SR10" s="115"/>
      <c r="SS10" s="115"/>
      <c r="ST10" s="115"/>
      <c r="SU10" s="115"/>
      <c r="SV10" s="115"/>
      <c r="SW10" s="115"/>
      <c r="SX10" s="115"/>
      <c r="SY10" s="115"/>
      <c r="SZ10" s="115"/>
      <c r="TA10" s="115"/>
      <c r="TB10" s="115"/>
      <c r="TC10" s="115"/>
      <c r="TD10" s="115"/>
      <c r="TE10" s="115"/>
      <c r="TF10" s="115"/>
      <c r="TG10" s="115"/>
      <c r="TH10" s="115"/>
      <c r="TI10" s="115"/>
      <c r="TJ10" s="115"/>
      <c r="TK10" s="115"/>
      <c r="TL10" s="115"/>
      <c r="TM10" s="115"/>
      <c r="TN10" s="115"/>
      <c r="TO10" s="115"/>
      <c r="TP10" s="115"/>
      <c r="TQ10" s="115"/>
      <c r="TR10" s="115"/>
      <c r="TS10" s="115"/>
      <c r="TT10" s="115"/>
      <c r="TU10" s="115"/>
      <c r="TV10" s="115"/>
      <c r="TW10" s="115"/>
      <c r="TX10" s="115"/>
      <c r="TY10" s="115"/>
      <c r="TZ10" s="115"/>
      <c r="UA10" s="115"/>
      <c r="UB10" s="115"/>
      <c r="UC10" s="115"/>
      <c r="UD10" s="115"/>
      <c r="UE10" s="115"/>
      <c r="UF10" s="115"/>
      <c r="UG10" s="115"/>
      <c r="UH10" s="115"/>
      <c r="UI10" s="115"/>
      <c r="UJ10" s="115"/>
      <c r="UK10" s="115"/>
      <c r="UL10" s="115"/>
      <c r="UM10" s="115"/>
      <c r="UN10" s="115"/>
      <c r="UO10" s="115"/>
      <c r="UP10" s="115"/>
      <c r="UQ10" s="115"/>
      <c r="UR10" s="115"/>
      <c r="US10" s="115"/>
      <c r="UT10" s="115"/>
      <c r="UU10" s="115"/>
      <c r="UV10" s="115"/>
      <c r="UW10" s="115"/>
      <c r="UX10" s="115"/>
      <c r="UY10" s="115"/>
      <c r="UZ10" s="115"/>
      <c r="VA10" s="115"/>
      <c r="VB10" s="115"/>
      <c r="VC10" s="115"/>
      <c r="VD10" s="115"/>
      <c r="VE10" s="115"/>
      <c r="VF10" s="115"/>
      <c r="VG10" s="115"/>
      <c r="VH10" s="115"/>
      <c r="VI10" s="115"/>
      <c r="VJ10" s="115"/>
      <c r="VK10" s="115"/>
      <c r="VL10" s="115"/>
      <c r="VM10" s="115"/>
      <c r="VN10" s="115"/>
      <c r="VO10" s="115"/>
      <c r="VP10" s="115"/>
      <c r="VQ10" s="115"/>
      <c r="VR10" s="115"/>
      <c r="VS10" s="115"/>
      <c r="VT10" s="115"/>
      <c r="VU10" s="115"/>
      <c r="VV10" s="115"/>
      <c r="VW10" s="115"/>
      <c r="VX10" s="115"/>
      <c r="VY10" s="115"/>
      <c r="VZ10" s="115"/>
      <c r="WA10" s="115"/>
      <c r="WB10" s="115"/>
      <c r="WC10" s="115"/>
      <c r="WD10" s="115"/>
      <c r="WE10" s="115"/>
      <c r="WF10" s="115"/>
      <c r="WG10" s="115"/>
      <c r="WH10" s="115"/>
      <c r="WI10" s="115"/>
      <c r="WJ10" s="115"/>
      <c r="WK10" s="115"/>
      <c r="WL10" s="115"/>
      <c r="WM10" s="115"/>
      <c r="WN10" s="115"/>
      <c r="WO10" s="115"/>
      <c r="WP10" s="115"/>
      <c r="WQ10" s="115"/>
      <c r="WR10" s="115"/>
      <c r="WS10" s="115"/>
      <c r="WT10" s="115"/>
      <c r="WU10" s="115"/>
      <c r="WV10" s="115"/>
      <c r="WW10" s="115"/>
      <c r="WX10" s="115"/>
      <c r="WY10" s="115"/>
      <c r="WZ10" s="115"/>
      <c r="XA10" s="115"/>
      <c r="XB10" s="115"/>
      <c r="XC10" s="115"/>
      <c r="XD10" s="115"/>
      <c r="XE10" s="115"/>
      <c r="XF10" s="115"/>
      <c r="XG10" s="115"/>
      <c r="XH10" s="115"/>
      <c r="XI10" s="115"/>
      <c r="XJ10" s="115"/>
      <c r="XK10" s="115"/>
      <c r="XL10" s="115"/>
      <c r="XM10" s="115"/>
      <c r="XN10" s="115"/>
      <c r="XO10" s="115"/>
      <c r="XP10" s="115"/>
      <c r="XQ10" s="115"/>
      <c r="XR10" s="115"/>
      <c r="XS10" s="115"/>
      <c r="XT10" s="115"/>
      <c r="XU10" s="115"/>
      <c r="XV10" s="115"/>
      <c r="XW10" s="115"/>
      <c r="XX10" s="115"/>
      <c r="XY10" s="115"/>
      <c r="XZ10" s="115"/>
      <c r="YA10" s="115"/>
      <c r="YB10" s="115"/>
      <c r="YC10" s="115"/>
      <c r="YD10" s="115"/>
      <c r="YE10" s="115"/>
      <c r="YF10" s="115"/>
      <c r="YG10" s="115"/>
      <c r="YH10" s="115"/>
      <c r="YI10" s="115"/>
      <c r="YJ10" s="115"/>
      <c r="YK10" s="115"/>
      <c r="YL10" s="115"/>
      <c r="YM10" s="115"/>
      <c r="YN10" s="115"/>
      <c r="YO10" s="115"/>
      <c r="YP10" s="115"/>
      <c r="YQ10" s="115"/>
      <c r="YR10" s="115"/>
      <c r="YS10" s="115"/>
      <c r="YT10" s="115"/>
      <c r="YU10" s="115"/>
      <c r="YV10" s="115"/>
      <c r="YW10" s="115"/>
      <c r="YX10" s="115"/>
      <c r="YY10" s="115"/>
      <c r="YZ10" s="115"/>
      <c r="ZA10" s="115"/>
      <c r="ZB10" s="115"/>
      <c r="ZC10" s="115"/>
      <c r="ZD10" s="115"/>
      <c r="ZE10" s="115"/>
      <c r="ZF10" s="115"/>
      <c r="ZG10" s="115"/>
      <c r="ZH10" s="115"/>
      <c r="ZI10" s="115"/>
      <c r="ZJ10" s="115"/>
      <c r="ZK10" s="115"/>
      <c r="ZL10" s="115"/>
      <c r="ZM10" s="115"/>
      <c r="ZN10" s="115"/>
      <c r="ZO10" s="115"/>
      <c r="ZP10" s="115"/>
      <c r="ZQ10" s="115"/>
      <c r="ZR10" s="115"/>
      <c r="ZS10" s="115"/>
      <c r="ZT10" s="115"/>
      <c r="ZU10" s="115"/>
      <c r="ZV10" s="115"/>
      <c r="ZW10" s="115"/>
      <c r="ZX10" s="115"/>
      <c r="ZY10" s="115"/>
      <c r="ZZ10" s="115"/>
      <c r="AAA10" s="115"/>
      <c r="AAB10" s="115"/>
      <c r="AAC10" s="115"/>
      <c r="AAD10" s="115"/>
      <c r="AAE10" s="115"/>
      <c r="AAF10" s="115"/>
      <c r="AAG10" s="115"/>
      <c r="AAH10" s="115"/>
      <c r="AAI10" s="115"/>
      <c r="AAJ10" s="115"/>
      <c r="AAK10" s="115"/>
      <c r="AAL10" s="115"/>
      <c r="AAM10" s="115"/>
      <c r="AAN10" s="115"/>
      <c r="AAO10" s="115"/>
      <c r="AAP10" s="115"/>
      <c r="AAQ10" s="115"/>
      <c r="AAR10" s="115"/>
      <c r="AAS10" s="115"/>
      <c r="AAT10" s="115"/>
      <c r="AAU10" s="115"/>
      <c r="AAV10" s="115"/>
      <c r="AAW10" s="115"/>
      <c r="AAX10" s="115"/>
      <c r="AAY10" s="115"/>
      <c r="AAZ10" s="115"/>
      <c r="ABA10" s="115"/>
      <c r="ABB10" s="115"/>
      <c r="ABC10" s="115"/>
      <c r="ABD10" s="115"/>
      <c r="ABE10" s="115"/>
      <c r="ABF10" s="115"/>
      <c r="ABG10" s="115"/>
      <c r="ABH10" s="115"/>
      <c r="ABI10" s="115"/>
      <c r="ABJ10" s="115"/>
      <c r="ABK10" s="115"/>
      <c r="ABL10" s="115"/>
      <c r="ABM10" s="115"/>
      <c r="ABN10" s="115"/>
      <c r="ABO10" s="115"/>
      <c r="ABP10" s="115"/>
      <c r="ABQ10" s="115"/>
      <c r="ABR10" s="115"/>
      <c r="ABS10" s="115"/>
      <c r="ABT10" s="115"/>
      <c r="ABU10" s="115"/>
      <c r="ABV10" s="115"/>
      <c r="ABW10" s="115"/>
      <c r="ABX10" s="115"/>
      <c r="ABY10" s="115"/>
      <c r="ABZ10" s="115"/>
      <c r="ACA10" s="115"/>
      <c r="ACB10" s="115"/>
      <c r="ACC10" s="115"/>
      <c r="ACD10" s="115"/>
      <c r="ACE10" s="115"/>
      <c r="ACF10" s="115"/>
      <c r="ACG10" s="115"/>
      <c r="ACH10" s="115"/>
      <c r="ACI10" s="115"/>
      <c r="ACJ10" s="115"/>
      <c r="ACK10" s="115"/>
      <c r="ACL10" s="115"/>
      <c r="ACM10" s="115"/>
      <c r="ACN10" s="115"/>
      <c r="ACO10" s="115"/>
      <c r="ACP10" s="115"/>
      <c r="ACQ10" s="115"/>
      <c r="ACR10" s="115"/>
      <c r="ACS10" s="115"/>
      <c r="ACT10" s="115"/>
      <c r="ACU10" s="115"/>
      <c r="ACV10" s="115"/>
      <c r="ACW10" s="115"/>
      <c r="ACX10" s="115"/>
      <c r="ACY10" s="115"/>
      <c r="ACZ10" s="115"/>
      <c r="ADA10" s="115"/>
      <c r="ADB10" s="115"/>
      <c r="ADC10" s="115"/>
      <c r="ADD10" s="115"/>
      <c r="ADE10" s="115"/>
      <c r="ADF10" s="115"/>
      <c r="ADG10" s="115"/>
      <c r="ADH10" s="115"/>
      <c r="ADI10" s="115"/>
      <c r="ADJ10" s="115"/>
      <c r="ADK10" s="115"/>
      <c r="ADL10" s="115"/>
      <c r="ADM10" s="115"/>
      <c r="ADN10" s="115"/>
      <c r="ADO10" s="115"/>
      <c r="ADP10" s="115"/>
      <c r="ADQ10" s="115"/>
      <c r="ADR10" s="115"/>
      <c r="ADS10" s="115"/>
      <c r="ADT10" s="115"/>
      <c r="ADU10" s="115"/>
      <c r="ADV10" s="115"/>
      <c r="ADW10" s="115"/>
      <c r="ADX10" s="115"/>
      <c r="ADY10" s="115"/>
      <c r="ADZ10" s="115"/>
      <c r="AEA10" s="115"/>
      <c r="AEB10" s="115"/>
      <c r="AEC10" s="115"/>
      <c r="AED10" s="115"/>
      <c r="AEE10" s="115"/>
      <c r="AEF10" s="115"/>
      <c r="AEG10" s="115"/>
      <c r="AEH10" s="115"/>
      <c r="AEI10" s="115"/>
      <c r="AEJ10" s="115"/>
      <c r="AEK10" s="115"/>
      <c r="AEL10" s="115"/>
      <c r="AEM10" s="115"/>
      <c r="AEN10" s="115"/>
      <c r="AEO10" s="115"/>
      <c r="AEP10" s="115"/>
      <c r="AEQ10" s="115"/>
      <c r="AER10" s="115"/>
      <c r="AES10" s="115"/>
      <c r="AET10" s="115"/>
      <c r="AEU10" s="115"/>
      <c r="AEV10" s="115"/>
      <c r="AEW10" s="115"/>
      <c r="AEX10" s="115"/>
      <c r="AEY10" s="115"/>
      <c r="AEZ10" s="115"/>
      <c r="AFA10" s="115"/>
      <c r="AFB10" s="115"/>
      <c r="AFC10" s="115"/>
      <c r="AFD10" s="115"/>
      <c r="AFE10" s="115"/>
      <c r="AFF10" s="115"/>
      <c r="AFG10" s="115"/>
      <c r="AFH10" s="115"/>
      <c r="AFI10" s="115"/>
      <c r="AFJ10" s="115"/>
      <c r="AFK10" s="115"/>
      <c r="AFL10" s="115"/>
      <c r="AFM10" s="115"/>
      <c r="AFN10" s="115"/>
      <c r="AFO10" s="115"/>
      <c r="AFP10" s="115"/>
      <c r="AFQ10" s="115"/>
      <c r="AFR10" s="115"/>
      <c r="AFS10" s="115"/>
      <c r="AFT10" s="115"/>
      <c r="AFU10" s="115"/>
      <c r="AFV10" s="115"/>
      <c r="AFW10" s="115"/>
      <c r="AFX10" s="115"/>
      <c r="AFY10" s="115"/>
      <c r="AFZ10" s="115"/>
      <c r="AGA10" s="115"/>
      <c r="AGB10" s="115"/>
      <c r="AGC10" s="115"/>
      <c r="AGD10" s="115"/>
      <c r="AGE10" s="115"/>
      <c r="AGF10" s="115"/>
      <c r="AGG10" s="115"/>
      <c r="AGH10" s="115"/>
      <c r="AGI10" s="115"/>
      <c r="AGJ10" s="115"/>
      <c r="AGK10" s="115"/>
      <c r="AGL10" s="115"/>
      <c r="AGM10" s="115"/>
      <c r="AGN10" s="115"/>
      <c r="AGO10" s="115"/>
      <c r="AGP10" s="115"/>
      <c r="AGQ10" s="115"/>
      <c r="AGR10" s="115"/>
      <c r="AGS10" s="115"/>
      <c r="AGT10" s="115"/>
      <c r="AGU10" s="115"/>
      <c r="AGV10" s="115"/>
      <c r="AGW10" s="115"/>
      <c r="AGX10" s="115"/>
      <c r="AGY10" s="115"/>
      <c r="AGZ10" s="115"/>
      <c r="AHA10" s="115"/>
      <c r="AHB10" s="115"/>
      <c r="AHC10" s="115"/>
      <c r="AHD10" s="115"/>
      <c r="AHE10" s="115"/>
      <c r="AHF10" s="115"/>
      <c r="AHG10" s="115"/>
      <c r="AHH10" s="115"/>
      <c r="AHI10" s="115"/>
      <c r="AHJ10" s="115"/>
      <c r="AHK10" s="115"/>
      <c r="AHL10" s="115"/>
      <c r="AHM10" s="115"/>
      <c r="AHN10" s="115"/>
      <c r="AHO10" s="115"/>
      <c r="AHP10" s="115"/>
      <c r="AHQ10" s="115"/>
      <c r="AHR10" s="115"/>
      <c r="AHS10" s="115"/>
      <c r="AHT10" s="115"/>
      <c r="AHU10" s="115"/>
      <c r="AHV10" s="115"/>
      <c r="AHW10" s="115"/>
      <c r="AHX10" s="115"/>
      <c r="AHY10" s="115"/>
      <c r="AHZ10" s="115"/>
      <c r="AIA10" s="115"/>
      <c r="AIB10" s="115"/>
      <c r="AIC10" s="115"/>
      <c r="AID10" s="115"/>
      <c r="AIE10" s="115"/>
      <c r="AIF10" s="115"/>
      <c r="AIG10" s="115"/>
      <c r="AIH10" s="115"/>
      <c r="AII10" s="115"/>
      <c r="AIJ10" s="115"/>
      <c r="AIK10" s="115"/>
      <c r="AIL10" s="115"/>
      <c r="AIM10" s="115"/>
      <c r="AIN10" s="115"/>
      <c r="AIO10" s="115"/>
      <c r="AIP10" s="115"/>
      <c r="AIQ10" s="115"/>
      <c r="AIR10" s="115"/>
      <c r="AIS10" s="115"/>
      <c r="AIT10" s="115"/>
      <c r="AIU10" s="115"/>
      <c r="AIV10" s="115"/>
      <c r="AIW10" s="115"/>
      <c r="AIX10" s="115"/>
      <c r="AIY10" s="115"/>
      <c r="AIZ10" s="115"/>
      <c r="AJA10" s="115"/>
      <c r="AJB10" s="115"/>
      <c r="AJC10" s="115"/>
      <c r="AJD10" s="115"/>
      <c r="AJE10" s="115"/>
      <c r="AJF10" s="115"/>
      <c r="AJG10" s="115"/>
      <c r="AJH10" s="115"/>
      <c r="AJI10" s="115"/>
      <c r="AJJ10" s="115"/>
      <c r="AJK10" s="115"/>
      <c r="AJL10" s="115"/>
      <c r="AJM10" s="115"/>
      <c r="AJN10" s="115"/>
      <c r="AJO10" s="115"/>
      <c r="AJP10" s="115"/>
      <c r="AJQ10" s="115"/>
      <c r="AJR10" s="115"/>
      <c r="AJS10" s="115"/>
      <c r="AJT10" s="115"/>
      <c r="AJU10" s="115"/>
      <c r="AJV10" s="115"/>
      <c r="AJW10" s="115"/>
      <c r="AJX10" s="115"/>
      <c r="AJY10" s="115"/>
      <c r="AJZ10" s="115"/>
      <c r="AKA10" s="115"/>
      <c r="AKB10" s="115"/>
      <c r="AKC10" s="115"/>
      <c r="AKD10" s="115"/>
      <c r="AKE10" s="115"/>
      <c r="AKF10" s="115"/>
      <c r="AKG10" s="115"/>
      <c r="AKH10" s="115"/>
      <c r="AKI10" s="115"/>
      <c r="AKJ10" s="115"/>
      <c r="AKK10" s="115"/>
      <c r="AKL10" s="115"/>
      <c r="AKM10" s="115"/>
      <c r="AKN10" s="115"/>
      <c r="AKO10" s="115"/>
      <c r="AKP10" s="115"/>
      <c r="AKQ10" s="115"/>
      <c r="AKR10" s="115"/>
      <c r="AKS10" s="115"/>
      <c r="AKT10" s="115"/>
      <c r="AKU10" s="115"/>
      <c r="AKV10" s="115"/>
      <c r="AKW10" s="115"/>
      <c r="AKX10" s="115"/>
      <c r="AKY10" s="115"/>
      <c r="AKZ10" s="115"/>
      <c r="ALA10" s="115"/>
      <c r="ALB10" s="115"/>
      <c r="ALC10" s="115"/>
      <c r="ALD10" s="115"/>
      <c r="ALE10" s="115"/>
      <c r="ALF10" s="115"/>
      <c r="ALG10" s="115"/>
      <c r="ALH10" s="115"/>
      <c r="ALI10" s="115"/>
      <c r="ALJ10" s="115"/>
      <c r="ALK10" s="115"/>
      <c r="ALL10" s="115"/>
      <c r="ALM10" s="115"/>
      <c r="ALN10" s="115"/>
      <c r="ALO10" s="115"/>
      <c r="ALP10" s="115"/>
      <c r="ALQ10" s="115"/>
      <c r="ALR10" s="115"/>
      <c r="ALS10" s="115"/>
      <c r="ALT10" s="115"/>
      <c r="ALU10" s="115"/>
      <c r="ALV10" s="115"/>
      <c r="ALW10" s="115"/>
      <c r="ALX10" s="115"/>
      <c r="ALY10" s="115"/>
      <c r="ALZ10" s="115"/>
      <c r="AMA10" s="115"/>
      <c r="AMB10" s="115"/>
      <c r="AMC10" s="115"/>
      <c r="AMD10" s="115"/>
      <c r="AME10" s="115"/>
      <c r="AMF10" s="115"/>
      <c r="AMG10" s="115"/>
      <c r="AMH10" s="115"/>
      <c r="AMI10" s="115"/>
      <c r="AMJ10" s="115"/>
      <c r="AMK10" s="115"/>
      <c r="AML10" s="115"/>
      <c r="AMM10" s="115"/>
      <c r="AMN10" s="115"/>
      <c r="AMO10" s="115"/>
      <c r="AMP10" s="115"/>
      <c r="AMQ10" s="115"/>
      <c r="AMR10" s="115"/>
      <c r="AMS10" s="115"/>
      <c r="AMT10" s="115"/>
      <c r="AMU10" s="115"/>
      <c r="AMV10" s="115"/>
      <c r="AMW10" s="115"/>
      <c r="AMX10" s="115"/>
      <c r="AMY10" s="115"/>
      <c r="AMZ10" s="115"/>
      <c r="ANA10" s="115"/>
      <c r="ANB10" s="115"/>
      <c r="ANC10" s="115"/>
      <c r="AND10" s="115"/>
      <c r="ANE10" s="115"/>
      <c r="ANF10" s="115"/>
      <c r="ANG10" s="115"/>
      <c r="ANH10" s="115"/>
      <c r="ANI10" s="115"/>
      <c r="ANJ10" s="115"/>
      <c r="ANK10" s="115"/>
      <c r="ANL10" s="115"/>
      <c r="ANM10" s="115"/>
      <c r="ANN10" s="115"/>
      <c r="ANO10" s="115"/>
      <c r="ANP10" s="115"/>
      <c r="ANQ10" s="115"/>
      <c r="ANR10" s="115"/>
      <c r="ANS10" s="115"/>
      <c r="ANT10" s="115"/>
      <c r="ANU10" s="115"/>
      <c r="ANV10" s="115"/>
      <c r="ANW10" s="115"/>
      <c r="ANX10" s="115"/>
      <c r="ANY10" s="115"/>
      <c r="ANZ10" s="115"/>
      <c r="AOA10" s="115"/>
      <c r="AOB10" s="115"/>
      <c r="AOC10" s="115"/>
      <c r="AOD10" s="115"/>
      <c r="AOE10" s="115"/>
      <c r="AOF10" s="115"/>
      <c r="AOG10" s="115"/>
      <c r="AOH10" s="115"/>
      <c r="AOI10" s="115"/>
      <c r="AOJ10" s="115"/>
      <c r="AOK10" s="115"/>
      <c r="AOL10" s="115"/>
      <c r="AOM10" s="115"/>
      <c r="AON10" s="115"/>
      <c r="AOO10" s="115"/>
      <c r="AOP10" s="115"/>
      <c r="AOQ10" s="115"/>
      <c r="AOR10" s="115"/>
      <c r="AOS10" s="115"/>
      <c r="AOT10" s="115"/>
      <c r="AOU10" s="115"/>
      <c r="AOV10" s="115"/>
      <c r="AOW10" s="115"/>
      <c r="AOX10" s="115"/>
      <c r="AOY10" s="115"/>
      <c r="AOZ10" s="115"/>
      <c r="APA10" s="115"/>
      <c r="APB10" s="115"/>
      <c r="APC10" s="115"/>
      <c r="APD10" s="115"/>
      <c r="APE10" s="115"/>
      <c r="APF10" s="115"/>
      <c r="APG10" s="115"/>
      <c r="APH10" s="115"/>
      <c r="API10" s="115"/>
      <c r="APJ10" s="115"/>
      <c r="APK10" s="115"/>
      <c r="APL10" s="115"/>
      <c r="APM10" s="115"/>
      <c r="APN10" s="115"/>
      <c r="APO10" s="115"/>
      <c r="APP10" s="115"/>
      <c r="APQ10" s="115"/>
      <c r="APR10" s="115"/>
      <c r="APS10" s="115"/>
      <c r="APT10" s="115"/>
      <c r="APU10" s="115"/>
      <c r="APV10" s="115"/>
      <c r="APW10" s="115"/>
      <c r="APX10" s="115"/>
      <c r="APY10" s="115"/>
      <c r="APZ10" s="115"/>
      <c r="AQA10" s="115"/>
      <c r="AQB10" s="115"/>
      <c r="AQC10" s="115"/>
      <c r="AQD10" s="115"/>
      <c r="AQE10" s="115"/>
      <c r="AQF10" s="115"/>
      <c r="AQG10" s="115"/>
      <c r="AQH10" s="115"/>
      <c r="AQI10" s="115"/>
      <c r="AQJ10" s="115"/>
      <c r="AQK10" s="115"/>
      <c r="AQL10" s="115"/>
      <c r="AQM10" s="115"/>
      <c r="AQN10" s="115"/>
      <c r="AQO10" s="115"/>
      <c r="AQP10" s="115"/>
      <c r="AQQ10" s="115"/>
      <c r="AQR10" s="115"/>
      <c r="AQS10" s="115"/>
      <c r="AQT10" s="115"/>
      <c r="AQU10" s="115"/>
      <c r="AQV10" s="115"/>
      <c r="AQW10" s="115"/>
      <c r="AQX10" s="115"/>
      <c r="AQY10" s="115"/>
      <c r="AQZ10" s="115"/>
      <c r="ARA10" s="115"/>
      <c r="ARB10" s="115"/>
      <c r="ARC10" s="115"/>
      <c r="ARD10" s="115"/>
      <c r="ARE10" s="115"/>
      <c r="ARF10" s="115"/>
      <c r="ARG10" s="115"/>
      <c r="ARH10" s="115"/>
      <c r="ARI10" s="115"/>
      <c r="ARJ10" s="115"/>
      <c r="ARK10" s="115"/>
      <c r="ARL10" s="115"/>
      <c r="ARM10" s="115"/>
      <c r="ARN10" s="115"/>
      <c r="ARO10" s="115"/>
      <c r="ARP10" s="115"/>
      <c r="ARQ10" s="115"/>
      <c r="ARR10" s="115"/>
      <c r="ARS10" s="115"/>
      <c r="ART10" s="115"/>
      <c r="ARU10" s="115"/>
      <c r="ARV10" s="115"/>
      <c r="ARW10" s="115"/>
      <c r="ARX10" s="115"/>
      <c r="ARY10" s="115"/>
      <c r="ARZ10" s="115"/>
      <c r="ASA10" s="115"/>
      <c r="ASB10" s="115"/>
      <c r="ASC10" s="115"/>
      <c r="ASD10" s="115"/>
      <c r="ASE10" s="115"/>
      <c r="ASF10" s="115"/>
      <c r="ASG10" s="115"/>
      <c r="ASH10" s="115"/>
      <c r="ASI10" s="115"/>
      <c r="ASJ10" s="115"/>
      <c r="ASK10" s="115"/>
      <c r="ASL10" s="115"/>
      <c r="ASM10" s="115"/>
      <c r="ASN10" s="115"/>
      <c r="ASO10" s="115"/>
      <c r="ASP10" s="115"/>
      <c r="ASQ10" s="115"/>
      <c r="ASR10" s="115"/>
      <c r="ASS10" s="115"/>
      <c r="AST10" s="115"/>
      <c r="ASU10" s="115"/>
      <c r="ASV10" s="115"/>
      <c r="ASW10" s="115"/>
      <c r="ASX10" s="115"/>
      <c r="ASY10" s="115"/>
      <c r="ASZ10" s="115"/>
      <c r="ATA10" s="115"/>
      <c r="ATB10" s="115"/>
      <c r="ATC10" s="115"/>
      <c r="ATD10" s="115"/>
      <c r="ATE10" s="115"/>
      <c r="ATF10" s="115"/>
      <c r="ATG10" s="115"/>
      <c r="ATH10" s="115"/>
      <c r="ATI10" s="115"/>
      <c r="ATJ10" s="115"/>
      <c r="ATK10" s="115"/>
      <c r="ATL10" s="115"/>
      <c r="ATM10" s="115"/>
      <c r="ATN10" s="115"/>
      <c r="ATO10" s="115"/>
      <c r="ATP10" s="115"/>
      <c r="ATQ10" s="115"/>
      <c r="ATR10" s="115"/>
      <c r="ATS10" s="115"/>
      <c r="ATT10" s="115"/>
      <c r="ATU10" s="115"/>
      <c r="ATV10" s="115"/>
      <c r="ATW10" s="115"/>
      <c r="ATX10" s="115"/>
      <c r="ATY10" s="115"/>
      <c r="ATZ10" s="115"/>
      <c r="AUA10" s="115"/>
      <c r="AUB10" s="115"/>
      <c r="AUC10" s="115"/>
      <c r="AUD10" s="115"/>
      <c r="AUE10" s="115"/>
      <c r="AUF10" s="115"/>
      <c r="AUG10" s="115"/>
      <c r="AUH10" s="115"/>
      <c r="AUI10" s="115"/>
      <c r="AUJ10" s="115"/>
      <c r="AUK10" s="115"/>
      <c r="AUL10" s="115"/>
      <c r="AUM10" s="115"/>
      <c r="AUN10" s="115"/>
      <c r="AUO10" s="115"/>
      <c r="AUP10" s="115"/>
      <c r="AUQ10" s="115"/>
      <c r="AUR10" s="115"/>
      <c r="AUS10" s="115"/>
      <c r="AUT10" s="115"/>
      <c r="AUU10" s="115"/>
      <c r="AUV10" s="115"/>
      <c r="AUW10" s="115"/>
      <c r="AUX10" s="115"/>
      <c r="AUY10" s="115"/>
      <c r="AUZ10" s="115"/>
      <c r="AVA10" s="115"/>
      <c r="AVB10" s="115"/>
      <c r="AVC10" s="115"/>
      <c r="AVD10" s="115"/>
      <c r="AVE10" s="115"/>
      <c r="AVF10" s="115"/>
      <c r="AVG10" s="115"/>
      <c r="AVH10" s="115"/>
      <c r="AVI10" s="115"/>
      <c r="AVJ10" s="115"/>
      <c r="AVK10" s="115"/>
      <c r="AVL10" s="115"/>
      <c r="AVM10" s="115"/>
      <c r="AVN10" s="115"/>
      <c r="AVO10" s="115"/>
      <c r="AVP10" s="115"/>
      <c r="AVQ10" s="115"/>
      <c r="AVR10" s="115"/>
      <c r="AVS10" s="115"/>
      <c r="AVT10" s="115"/>
      <c r="AVU10" s="115"/>
      <c r="AVV10" s="115"/>
      <c r="AVW10" s="115"/>
      <c r="AVX10" s="115"/>
      <c r="AVY10" s="115"/>
      <c r="AVZ10" s="115"/>
      <c r="AWA10" s="115"/>
      <c r="AWB10" s="115"/>
      <c r="AWC10" s="115"/>
      <c r="AWD10" s="115"/>
      <c r="AWE10" s="115"/>
      <c r="AWF10" s="115"/>
      <c r="AWG10" s="115"/>
      <c r="AWH10" s="115"/>
      <c r="AWI10" s="115"/>
      <c r="AWJ10" s="115"/>
      <c r="AWK10" s="115"/>
      <c r="AWL10" s="115"/>
      <c r="AWM10" s="115"/>
      <c r="AWN10" s="115"/>
      <c r="AWO10" s="115"/>
      <c r="AWP10" s="115"/>
      <c r="AWQ10" s="115"/>
      <c r="AWR10" s="115"/>
      <c r="AWS10" s="115"/>
      <c r="AWT10" s="115"/>
      <c r="AWU10" s="115"/>
      <c r="AWV10" s="115"/>
      <c r="AWW10" s="115"/>
      <c r="AWX10" s="115"/>
      <c r="AWY10" s="115"/>
      <c r="AWZ10" s="115"/>
      <c r="AXA10" s="115"/>
      <c r="AXB10" s="115"/>
      <c r="AXC10" s="115"/>
      <c r="AXD10" s="115"/>
      <c r="AXE10" s="115"/>
      <c r="AXF10" s="115"/>
      <c r="AXG10" s="115"/>
      <c r="AXH10" s="115"/>
      <c r="AXI10" s="115"/>
      <c r="AXJ10" s="115"/>
      <c r="AXK10" s="115"/>
      <c r="AXL10" s="115"/>
      <c r="AXM10" s="115"/>
      <c r="AXN10" s="115"/>
      <c r="AXO10" s="115"/>
      <c r="AXP10" s="115"/>
      <c r="AXQ10" s="115"/>
      <c r="AXR10" s="115"/>
      <c r="AXS10" s="115"/>
      <c r="AXT10" s="115"/>
      <c r="AXU10" s="115"/>
      <c r="AXV10" s="115"/>
      <c r="AXW10" s="115"/>
      <c r="AXX10" s="115"/>
      <c r="AXY10" s="115"/>
      <c r="AXZ10" s="115"/>
      <c r="AYA10" s="115"/>
      <c r="AYB10" s="115"/>
      <c r="AYC10" s="115"/>
      <c r="AYD10" s="115"/>
      <c r="AYE10" s="115"/>
      <c r="AYF10" s="115"/>
      <c r="AYG10" s="115"/>
      <c r="AYH10" s="115"/>
      <c r="AYI10" s="115"/>
      <c r="AYJ10" s="115"/>
      <c r="AYK10" s="115"/>
      <c r="AYL10" s="115"/>
      <c r="AYM10" s="115"/>
      <c r="AYN10" s="115"/>
      <c r="AYO10" s="115"/>
      <c r="AYP10" s="115"/>
      <c r="AYQ10" s="115"/>
      <c r="AYR10" s="115"/>
      <c r="AYS10" s="115"/>
      <c r="AYT10" s="115"/>
      <c r="AYU10" s="115"/>
      <c r="AYV10" s="115"/>
      <c r="AYW10" s="115"/>
      <c r="AYX10" s="115"/>
      <c r="AYY10" s="115"/>
      <c r="AYZ10" s="115"/>
      <c r="AZA10" s="115"/>
      <c r="AZB10" s="115"/>
      <c r="AZC10" s="115"/>
      <c r="AZD10" s="115"/>
      <c r="AZE10" s="115"/>
      <c r="AZF10" s="115"/>
      <c r="AZG10" s="115"/>
      <c r="AZH10" s="115"/>
      <c r="AZI10" s="115"/>
      <c r="AZJ10" s="115"/>
      <c r="AZK10" s="115"/>
      <c r="AZL10" s="115"/>
      <c r="AZM10" s="115"/>
      <c r="AZN10" s="115"/>
      <c r="AZO10" s="115"/>
      <c r="AZP10" s="115"/>
      <c r="AZQ10" s="115"/>
      <c r="AZR10" s="115"/>
      <c r="AZS10" s="115"/>
      <c r="AZT10" s="115"/>
      <c r="AZU10" s="115"/>
      <c r="AZV10" s="115"/>
      <c r="AZW10" s="115"/>
      <c r="AZX10" s="115"/>
      <c r="AZY10" s="115"/>
      <c r="AZZ10" s="115"/>
      <c r="BAA10" s="115"/>
      <c r="BAB10" s="115"/>
      <c r="BAC10" s="115"/>
      <c r="BAD10" s="115"/>
      <c r="BAE10" s="115"/>
      <c r="BAF10" s="115"/>
      <c r="BAG10" s="115"/>
      <c r="BAH10" s="115"/>
      <c r="BAI10" s="115"/>
      <c r="BAJ10" s="115"/>
      <c r="BAK10" s="115"/>
      <c r="BAL10" s="115"/>
      <c r="BAM10" s="115"/>
      <c r="BAN10" s="115"/>
      <c r="BAO10" s="115"/>
      <c r="BAP10" s="115"/>
      <c r="BAQ10" s="115"/>
      <c r="BAR10" s="115"/>
      <c r="BAS10" s="115"/>
      <c r="BAT10" s="115"/>
      <c r="BAU10" s="115"/>
      <c r="BAV10" s="115"/>
      <c r="BAW10" s="115"/>
      <c r="BAX10" s="115"/>
      <c r="BAY10" s="115"/>
      <c r="BAZ10" s="115"/>
      <c r="BBA10" s="115"/>
      <c r="BBB10" s="115"/>
      <c r="BBC10" s="115"/>
      <c r="BBD10" s="115"/>
      <c r="BBE10" s="115"/>
      <c r="BBF10" s="115"/>
      <c r="BBG10" s="115"/>
      <c r="BBH10" s="115"/>
      <c r="BBI10" s="115"/>
      <c r="BBJ10" s="115"/>
      <c r="BBK10" s="115"/>
      <c r="BBL10" s="115"/>
      <c r="BBM10" s="115"/>
      <c r="BBN10" s="115"/>
      <c r="BBO10" s="115"/>
      <c r="BBP10" s="115"/>
      <c r="BBQ10" s="115"/>
      <c r="BBR10" s="115"/>
      <c r="BBS10" s="115"/>
      <c r="BBT10" s="115"/>
      <c r="BBU10" s="115"/>
      <c r="BBV10" s="115"/>
      <c r="BBW10" s="115"/>
      <c r="BBX10" s="115"/>
      <c r="BBY10" s="115"/>
      <c r="BBZ10" s="115"/>
      <c r="BCA10" s="115"/>
      <c r="BCB10" s="115"/>
      <c r="BCC10" s="115"/>
      <c r="BCD10" s="115"/>
      <c r="BCE10" s="115"/>
      <c r="BCF10" s="115"/>
      <c r="BCG10" s="115"/>
      <c r="BCH10" s="115"/>
      <c r="BCI10" s="115"/>
      <c r="BCJ10" s="115"/>
      <c r="BCK10" s="115"/>
      <c r="BCL10" s="115"/>
      <c r="BCM10" s="115"/>
      <c r="BCN10" s="115"/>
      <c r="BCO10" s="115"/>
      <c r="BCP10" s="115"/>
      <c r="BCQ10" s="115"/>
      <c r="BCR10" s="115"/>
      <c r="BCS10" s="115"/>
      <c r="BCT10" s="115"/>
      <c r="BCU10" s="115"/>
      <c r="BCV10" s="115"/>
      <c r="BCW10" s="115"/>
      <c r="BCX10" s="115"/>
      <c r="BCY10" s="115"/>
      <c r="BCZ10" s="115"/>
      <c r="BDA10" s="115"/>
      <c r="BDB10" s="115"/>
      <c r="BDC10" s="115"/>
      <c r="BDD10" s="115"/>
      <c r="BDE10" s="115"/>
      <c r="BDF10" s="115"/>
      <c r="BDG10" s="115"/>
      <c r="BDH10" s="115"/>
      <c r="BDI10" s="115"/>
      <c r="BDJ10" s="115"/>
      <c r="BDK10" s="115"/>
      <c r="BDL10" s="115"/>
      <c r="BDM10" s="115"/>
      <c r="BDN10" s="115"/>
      <c r="BDO10" s="115"/>
      <c r="BDP10" s="115"/>
      <c r="BDQ10" s="115"/>
      <c r="BDR10" s="115"/>
      <c r="BDS10" s="115"/>
      <c r="BDT10" s="115"/>
      <c r="BDU10" s="115"/>
      <c r="BDV10" s="115"/>
      <c r="BDW10" s="115"/>
      <c r="BDX10" s="115"/>
      <c r="BDY10" s="115"/>
      <c r="BDZ10" s="115"/>
      <c r="BEA10" s="115"/>
      <c r="BEB10" s="115"/>
      <c r="BEC10" s="115"/>
      <c r="BED10" s="115"/>
      <c r="BEE10" s="115"/>
      <c r="BEF10" s="115"/>
      <c r="BEG10" s="115"/>
      <c r="BEH10" s="115"/>
      <c r="BEI10" s="115"/>
      <c r="BEJ10" s="115"/>
      <c r="BEK10" s="115"/>
      <c r="BEL10" s="115"/>
      <c r="BEM10" s="115"/>
      <c r="BEN10" s="115"/>
      <c r="BEO10" s="115"/>
      <c r="BEP10" s="115"/>
      <c r="BEQ10" s="115"/>
      <c r="BER10" s="115"/>
      <c r="BES10" s="115"/>
      <c r="BET10" s="115"/>
      <c r="BEU10" s="115"/>
      <c r="BEV10" s="115"/>
      <c r="BEW10" s="115"/>
      <c r="BEX10" s="115"/>
      <c r="BEY10" s="115"/>
      <c r="BEZ10" s="115"/>
      <c r="BFA10" s="115"/>
      <c r="BFB10" s="115"/>
      <c r="BFC10" s="115"/>
      <c r="BFD10" s="115"/>
      <c r="BFE10" s="115"/>
      <c r="BFF10" s="115"/>
      <c r="BFG10" s="115"/>
      <c r="BFH10" s="115"/>
      <c r="BFI10" s="115"/>
      <c r="BFJ10" s="115"/>
      <c r="BFK10" s="115"/>
      <c r="BFL10" s="115"/>
      <c r="BFM10" s="115"/>
      <c r="BFN10" s="115"/>
      <c r="BFO10" s="115"/>
      <c r="BFP10" s="115"/>
      <c r="BFQ10" s="115"/>
      <c r="BFR10" s="115"/>
      <c r="BFS10" s="115"/>
      <c r="BFT10" s="115"/>
      <c r="BFU10" s="115"/>
      <c r="BFV10" s="115"/>
      <c r="BFW10" s="115"/>
      <c r="BFX10" s="115"/>
      <c r="BFY10" s="115"/>
      <c r="BFZ10" s="115"/>
      <c r="BGA10" s="115"/>
      <c r="BGB10" s="115"/>
      <c r="BGC10" s="115"/>
      <c r="BGD10" s="115"/>
      <c r="BGE10" s="115"/>
      <c r="BGF10" s="115"/>
      <c r="BGG10" s="115"/>
      <c r="BGH10" s="115"/>
      <c r="BGI10" s="115"/>
      <c r="BGJ10" s="115"/>
      <c r="BGK10" s="115"/>
      <c r="BGL10" s="115"/>
      <c r="BGM10" s="115"/>
      <c r="BGN10" s="115"/>
      <c r="BGO10" s="115"/>
      <c r="BGP10" s="115"/>
      <c r="BGQ10" s="115"/>
      <c r="BGR10" s="115"/>
      <c r="BGS10" s="115"/>
      <c r="BGT10" s="115"/>
      <c r="BGU10" s="115"/>
      <c r="BGV10" s="115"/>
      <c r="BGW10" s="115"/>
      <c r="BGX10" s="115"/>
      <c r="BGY10" s="115"/>
      <c r="BGZ10" s="115"/>
      <c r="BHA10" s="115"/>
      <c r="BHB10" s="115"/>
      <c r="BHC10" s="115"/>
      <c r="BHD10" s="115"/>
      <c r="BHE10" s="115"/>
      <c r="BHF10" s="115"/>
      <c r="BHG10" s="115"/>
      <c r="BHH10" s="115"/>
      <c r="BHI10" s="115"/>
      <c r="BHJ10" s="115"/>
      <c r="BHK10" s="115"/>
      <c r="BHL10" s="115"/>
      <c r="BHM10" s="115"/>
      <c r="BHN10" s="115"/>
      <c r="BHO10" s="115"/>
      <c r="BHP10" s="115"/>
      <c r="BHQ10" s="115"/>
      <c r="BHR10" s="115"/>
      <c r="BHS10" s="115"/>
      <c r="BHT10" s="115"/>
      <c r="BHU10" s="115"/>
      <c r="BHV10" s="115"/>
      <c r="BHW10" s="115"/>
      <c r="BHX10" s="115"/>
      <c r="BHY10" s="115"/>
      <c r="BHZ10" s="115"/>
      <c r="BIA10" s="115"/>
      <c r="BIB10" s="115"/>
      <c r="BIC10" s="115"/>
      <c r="BID10" s="115"/>
      <c r="BIE10" s="115"/>
      <c r="BIF10" s="115"/>
      <c r="BIG10" s="115"/>
      <c r="BIH10" s="115"/>
      <c r="BII10" s="115"/>
      <c r="BIJ10" s="115"/>
      <c r="BIK10" s="115"/>
      <c r="BIL10" s="115"/>
      <c r="BIM10" s="115"/>
      <c r="BIN10" s="115"/>
      <c r="BIO10" s="115"/>
      <c r="BIP10" s="115"/>
      <c r="BIQ10" s="115"/>
      <c r="BIR10" s="115"/>
      <c r="BIS10" s="115"/>
      <c r="BIT10" s="115"/>
      <c r="BIU10" s="115"/>
      <c r="BIV10" s="115"/>
      <c r="BIW10" s="115"/>
      <c r="BIX10" s="115"/>
      <c r="BIY10" s="115"/>
      <c r="BIZ10" s="115"/>
      <c r="BJA10" s="115"/>
      <c r="BJB10" s="115"/>
      <c r="BJC10" s="115"/>
      <c r="BJD10" s="115"/>
      <c r="BJE10" s="115"/>
      <c r="BJF10" s="115"/>
      <c r="BJG10" s="115"/>
      <c r="BJH10" s="115"/>
      <c r="BJI10" s="115"/>
      <c r="BJJ10" s="115"/>
      <c r="BJK10" s="115"/>
      <c r="BJL10" s="115"/>
      <c r="BJM10" s="115"/>
      <c r="BJN10" s="115"/>
      <c r="BJO10" s="115"/>
      <c r="BJP10" s="115"/>
      <c r="BJQ10" s="115"/>
      <c r="BJR10" s="115"/>
      <c r="BJS10" s="115"/>
      <c r="BJT10" s="115"/>
      <c r="BJU10" s="115"/>
      <c r="BJV10" s="115"/>
      <c r="BJW10" s="115"/>
      <c r="BJX10" s="115"/>
      <c r="BJY10" s="115"/>
      <c r="BJZ10" s="115"/>
      <c r="BKA10" s="115"/>
      <c r="BKB10" s="115"/>
      <c r="BKC10" s="115"/>
      <c r="BKD10" s="115"/>
      <c r="BKE10" s="115"/>
      <c r="BKF10" s="115"/>
      <c r="BKG10" s="115"/>
      <c r="BKH10" s="115"/>
      <c r="BKI10" s="115"/>
      <c r="BKJ10" s="115"/>
      <c r="BKK10" s="115"/>
      <c r="BKL10" s="115"/>
      <c r="BKM10" s="115"/>
      <c r="BKN10" s="115"/>
      <c r="BKO10" s="115"/>
      <c r="BKP10" s="115"/>
      <c r="BKQ10" s="115"/>
      <c r="BKR10" s="115"/>
      <c r="BKS10" s="115"/>
      <c r="BKT10" s="115"/>
      <c r="BKU10" s="115"/>
      <c r="BKV10" s="115"/>
      <c r="BKW10" s="115"/>
      <c r="BKX10" s="115"/>
      <c r="BKY10" s="115"/>
      <c r="BKZ10" s="115"/>
      <c r="BLA10" s="115"/>
      <c r="BLB10" s="115"/>
      <c r="BLC10" s="115"/>
      <c r="BLD10" s="115"/>
      <c r="BLE10" s="115"/>
      <c r="BLF10" s="115"/>
      <c r="BLG10" s="115"/>
      <c r="BLH10" s="115"/>
      <c r="BLI10" s="115"/>
      <c r="BLJ10" s="115"/>
      <c r="BLK10" s="115"/>
      <c r="BLL10" s="115"/>
      <c r="BLM10" s="115"/>
      <c r="BLN10" s="115"/>
      <c r="BLO10" s="115"/>
      <c r="BLP10" s="115"/>
      <c r="BLQ10" s="115"/>
      <c r="BLR10" s="115"/>
      <c r="BLS10" s="115"/>
      <c r="BLT10" s="115"/>
      <c r="BLU10" s="115"/>
      <c r="BLV10" s="115"/>
      <c r="BLW10" s="115"/>
      <c r="BLX10" s="115"/>
      <c r="BLY10" s="115"/>
      <c r="BLZ10" s="115"/>
      <c r="BMA10" s="115"/>
      <c r="BMB10" s="115"/>
      <c r="BMC10" s="115"/>
      <c r="BMD10" s="115"/>
      <c r="BME10" s="115"/>
      <c r="BMF10" s="115"/>
      <c r="BMG10" s="115"/>
      <c r="BMH10" s="115"/>
      <c r="BMI10" s="115"/>
      <c r="BMJ10" s="115"/>
      <c r="BMK10" s="115"/>
      <c r="BML10" s="115"/>
      <c r="BMM10" s="115"/>
      <c r="BMN10" s="115"/>
      <c r="BMO10" s="115"/>
      <c r="BMP10" s="115"/>
      <c r="BMQ10" s="115"/>
      <c r="BMR10" s="115"/>
      <c r="BMS10" s="115"/>
      <c r="BMT10" s="115"/>
      <c r="BMU10" s="115"/>
      <c r="BMV10" s="115"/>
      <c r="BMW10" s="115"/>
      <c r="BMX10" s="115"/>
      <c r="BMY10" s="115"/>
      <c r="BMZ10" s="115"/>
      <c r="BNA10" s="115"/>
      <c r="BNB10" s="115"/>
      <c r="BNC10" s="115"/>
      <c r="BND10" s="115"/>
      <c r="BNE10" s="115"/>
      <c r="BNF10" s="115"/>
      <c r="BNG10" s="115"/>
      <c r="BNH10" s="115"/>
      <c r="BNI10" s="115"/>
      <c r="BNJ10" s="115"/>
      <c r="BNK10" s="115"/>
      <c r="BNL10" s="115"/>
      <c r="BNM10" s="115"/>
      <c r="BNN10" s="115"/>
      <c r="BNO10" s="115"/>
      <c r="BNP10" s="115"/>
      <c r="BNQ10" s="115"/>
      <c r="BNR10" s="115"/>
      <c r="BNS10" s="115"/>
      <c r="BNT10" s="115"/>
      <c r="BNU10" s="115"/>
      <c r="BNV10" s="115"/>
      <c r="BNW10" s="115"/>
      <c r="BNX10" s="115"/>
      <c r="BNY10" s="115"/>
      <c r="BNZ10" s="115"/>
      <c r="BOA10" s="115"/>
      <c r="BOB10" s="115"/>
      <c r="BOC10" s="115"/>
      <c r="BOD10" s="115"/>
      <c r="BOE10" s="115"/>
      <c r="BOF10" s="115"/>
      <c r="BOG10" s="115"/>
      <c r="BOH10" s="115"/>
      <c r="BOI10" s="115"/>
      <c r="BOJ10" s="115"/>
      <c r="BOK10" s="115"/>
      <c r="BOL10" s="115"/>
      <c r="BOM10" s="115"/>
      <c r="BON10" s="115"/>
      <c r="BOO10" s="115"/>
      <c r="BOP10" s="115"/>
      <c r="BOQ10" s="115"/>
      <c r="BOR10" s="115"/>
      <c r="BOS10" s="115"/>
      <c r="BOT10" s="115"/>
      <c r="BOU10" s="115"/>
      <c r="BOV10" s="115"/>
      <c r="BOW10" s="115"/>
      <c r="BOX10" s="115"/>
      <c r="BOY10" s="115"/>
      <c r="BOZ10" s="115"/>
      <c r="BPA10" s="115"/>
      <c r="BPB10" s="115"/>
      <c r="BPC10" s="115"/>
      <c r="BPD10" s="115"/>
      <c r="BPE10" s="115"/>
      <c r="BPF10" s="115"/>
      <c r="BPG10" s="115"/>
      <c r="BPH10" s="115"/>
      <c r="BPI10" s="115"/>
      <c r="BPJ10" s="115"/>
      <c r="BPK10" s="115"/>
      <c r="BPL10" s="115"/>
      <c r="BPM10" s="115"/>
      <c r="BPN10" s="115"/>
      <c r="BPO10" s="115"/>
      <c r="BPP10" s="115"/>
      <c r="BPQ10" s="115"/>
      <c r="BPR10" s="115"/>
      <c r="BPS10" s="115"/>
      <c r="BPT10" s="115"/>
      <c r="BPU10" s="115"/>
      <c r="BPV10" s="115"/>
      <c r="BPW10" s="115"/>
      <c r="BPX10" s="115"/>
      <c r="BPY10" s="115"/>
      <c r="BPZ10" s="115"/>
      <c r="BQA10" s="115"/>
      <c r="BQB10" s="115"/>
      <c r="BQC10" s="115"/>
      <c r="BQD10" s="115"/>
      <c r="BQE10" s="115"/>
      <c r="BQF10" s="115"/>
      <c r="BQG10" s="115"/>
      <c r="BQH10" s="115"/>
      <c r="BQI10" s="115"/>
      <c r="BQJ10" s="115"/>
      <c r="BQK10" s="115"/>
      <c r="BQL10" s="115"/>
      <c r="BQM10" s="115"/>
      <c r="BQN10" s="115"/>
      <c r="BQO10" s="115"/>
      <c r="BQP10" s="115"/>
      <c r="BQQ10" s="115"/>
      <c r="BQR10" s="115"/>
      <c r="BQS10" s="115"/>
      <c r="BQT10" s="115"/>
      <c r="BQU10" s="115"/>
      <c r="BQV10" s="115"/>
      <c r="BQW10" s="115"/>
      <c r="BQX10" s="115"/>
      <c r="BQY10" s="115"/>
      <c r="BQZ10" s="115"/>
      <c r="BRA10" s="115"/>
      <c r="BRB10" s="115"/>
      <c r="BRC10" s="115"/>
      <c r="BRD10" s="115"/>
      <c r="BRE10" s="115"/>
      <c r="BRF10" s="115"/>
      <c r="BRG10" s="115"/>
      <c r="BRH10" s="115"/>
      <c r="BRI10" s="115"/>
      <c r="BRJ10" s="115"/>
      <c r="BRK10" s="115"/>
      <c r="BRL10" s="115"/>
      <c r="BRM10" s="115"/>
      <c r="BRN10" s="115"/>
      <c r="BRO10" s="115"/>
      <c r="BRP10" s="115"/>
      <c r="BRQ10" s="115"/>
      <c r="BRR10" s="115"/>
      <c r="BRS10" s="115"/>
      <c r="BRT10" s="115"/>
      <c r="BRU10" s="115"/>
      <c r="BRV10" s="115"/>
      <c r="BRW10" s="115"/>
      <c r="BRX10" s="115"/>
      <c r="BRY10" s="115"/>
      <c r="BRZ10" s="115"/>
      <c r="BSA10" s="115"/>
      <c r="BSB10" s="115"/>
      <c r="BSC10" s="115"/>
      <c r="BSD10" s="115"/>
      <c r="BSE10" s="115"/>
      <c r="BSF10" s="115"/>
      <c r="BSG10" s="115"/>
      <c r="BSH10" s="115"/>
      <c r="BSI10" s="115"/>
      <c r="BSJ10" s="115"/>
      <c r="BSK10" s="115"/>
      <c r="BSL10" s="115"/>
      <c r="BSM10" s="115"/>
      <c r="BSN10" s="115"/>
      <c r="BSO10" s="115"/>
      <c r="BSP10" s="115"/>
      <c r="BSQ10" s="115"/>
      <c r="BSR10" s="115"/>
      <c r="BSS10" s="115"/>
      <c r="BST10" s="115"/>
      <c r="BSU10" s="115"/>
      <c r="BSV10" s="115"/>
      <c r="BSW10" s="115"/>
      <c r="BSX10" s="115"/>
      <c r="BSY10" s="115"/>
      <c r="BSZ10" s="115"/>
      <c r="BTA10" s="115"/>
      <c r="BTB10" s="115"/>
      <c r="BTC10" s="115"/>
      <c r="BTD10" s="115"/>
      <c r="BTE10" s="115"/>
      <c r="BTF10" s="115"/>
      <c r="BTG10" s="115"/>
      <c r="BTH10" s="115"/>
      <c r="BTI10" s="115"/>
      <c r="BTJ10" s="115"/>
      <c r="BTK10" s="115"/>
      <c r="BTL10" s="115"/>
      <c r="BTM10" s="115"/>
      <c r="BTN10" s="115"/>
      <c r="BTO10" s="115"/>
      <c r="BTP10" s="115"/>
      <c r="BTQ10" s="115"/>
      <c r="BTR10" s="115"/>
      <c r="BTS10" s="115"/>
      <c r="BTT10" s="115"/>
      <c r="BTU10" s="115"/>
      <c r="BTV10" s="115"/>
      <c r="BTW10" s="115"/>
      <c r="BTX10" s="115"/>
      <c r="BTY10" s="115"/>
      <c r="BTZ10" s="115"/>
      <c r="BUA10" s="115"/>
      <c r="BUB10" s="115"/>
      <c r="BUC10" s="115"/>
      <c r="BUD10" s="115"/>
      <c r="BUE10" s="115"/>
      <c r="BUF10" s="115"/>
      <c r="BUG10" s="115"/>
      <c r="BUH10" s="115"/>
      <c r="BUI10" s="115"/>
      <c r="BUJ10" s="115"/>
      <c r="BUK10" s="115"/>
      <c r="BUL10" s="115"/>
      <c r="BUM10" s="115"/>
      <c r="BUN10" s="115"/>
      <c r="BUO10" s="115"/>
      <c r="BUP10" s="115"/>
      <c r="BUQ10" s="115"/>
      <c r="BUR10" s="115"/>
      <c r="BUS10" s="115"/>
      <c r="BUT10" s="115"/>
      <c r="BUU10" s="115"/>
      <c r="BUV10" s="115"/>
      <c r="BUW10" s="115"/>
      <c r="BUX10" s="115"/>
      <c r="BUY10" s="115"/>
      <c r="BUZ10" s="115"/>
      <c r="BVA10" s="115"/>
      <c r="BVB10" s="115"/>
      <c r="BVC10" s="115"/>
      <c r="BVD10" s="115"/>
      <c r="BVE10" s="115"/>
      <c r="BVF10" s="115"/>
      <c r="BVG10" s="115"/>
      <c r="BVH10" s="115"/>
      <c r="BVI10" s="115"/>
      <c r="BVJ10" s="115"/>
      <c r="BVK10" s="115"/>
      <c r="BVL10" s="115"/>
      <c r="BVM10" s="115"/>
      <c r="BVN10" s="115"/>
      <c r="BVO10" s="115"/>
      <c r="BVP10" s="115"/>
      <c r="BVQ10" s="115"/>
      <c r="BVR10" s="115"/>
      <c r="BVS10" s="115"/>
      <c r="BVT10" s="115"/>
      <c r="BVU10" s="115"/>
      <c r="BVV10" s="115"/>
      <c r="BVW10" s="115"/>
      <c r="BVX10" s="115"/>
      <c r="BVY10" s="115"/>
      <c r="BVZ10" s="115"/>
      <c r="BWA10" s="115"/>
      <c r="BWB10" s="115"/>
      <c r="BWC10" s="115"/>
      <c r="BWD10" s="115"/>
      <c r="BWE10" s="115"/>
      <c r="BWF10" s="115"/>
      <c r="BWG10" s="115"/>
      <c r="BWH10" s="115"/>
      <c r="BWI10" s="115"/>
      <c r="BWJ10" s="115"/>
      <c r="BWK10" s="115"/>
      <c r="BWL10" s="115"/>
      <c r="BWM10" s="115"/>
      <c r="BWN10" s="115"/>
      <c r="BWO10" s="115"/>
      <c r="BWP10" s="115"/>
      <c r="BWQ10" s="115"/>
      <c r="BWR10" s="115"/>
      <c r="BWS10" s="115"/>
      <c r="BWT10" s="115"/>
      <c r="BWU10" s="115"/>
      <c r="BWV10" s="115"/>
      <c r="BWW10" s="115"/>
      <c r="BWX10" s="115"/>
      <c r="BWY10" s="115"/>
      <c r="BWZ10" s="115"/>
      <c r="BXA10" s="115"/>
      <c r="BXB10" s="115"/>
      <c r="BXC10" s="115"/>
      <c r="BXD10" s="115"/>
      <c r="BXE10" s="115"/>
      <c r="BXF10" s="115"/>
      <c r="BXG10" s="115"/>
      <c r="BXH10" s="115"/>
      <c r="BXI10" s="115"/>
      <c r="BXJ10" s="115"/>
      <c r="BXK10" s="115"/>
      <c r="BXL10" s="115"/>
      <c r="BXM10" s="115"/>
      <c r="BXN10" s="115"/>
      <c r="BXO10" s="115"/>
      <c r="BXP10" s="115"/>
      <c r="BXQ10" s="115"/>
      <c r="BXR10" s="115"/>
      <c r="BXS10" s="115"/>
      <c r="BXT10" s="115"/>
      <c r="BXU10" s="115"/>
      <c r="BXV10" s="115"/>
      <c r="BXW10" s="115"/>
      <c r="BXX10" s="115"/>
      <c r="BXY10" s="115"/>
      <c r="BXZ10" s="115"/>
      <c r="BYA10" s="115"/>
      <c r="BYB10" s="115"/>
      <c r="BYC10" s="115"/>
      <c r="BYD10" s="115"/>
      <c r="BYE10" s="115"/>
      <c r="BYF10" s="115"/>
      <c r="BYG10" s="115"/>
      <c r="BYH10" s="115"/>
      <c r="BYI10" s="115"/>
      <c r="BYJ10" s="115"/>
      <c r="BYK10" s="115"/>
      <c r="BYL10" s="115"/>
      <c r="BYM10" s="115"/>
      <c r="BYN10" s="115"/>
      <c r="BYO10" s="115"/>
      <c r="BYP10" s="115"/>
      <c r="BYQ10" s="115"/>
      <c r="BYR10" s="115"/>
      <c r="BYS10" s="115"/>
      <c r="BYT10" s="115"/>
      <c r="BYU10" s="115"/>
      <c r="BYV10" s="115"/>
      <c r="BYW10" s="115"/>
      <c r="BYX10" s="115"/>
      <c r="BYY10" s="115"/>
      <c r="BYZ10" s="115"/>
      <c r="BZA10" s="115"/>
      <c r="BZB10" s="115"/>
      <c r="BZC10" s="115"/>
      <c r="BZD10" s="115"/>
      <c r="BZE10" s="115"/>
      <c r="BZF10" s="115"/>
      <c r="BZG10" s="115"/>
      <c r="BZH10" s="115"/>
      <c r="BZI10" s="115"/>
      <c r="BZJ10" s="115"/>
      <c r="BZK10" s="115"/>
      <c r="BZL10" s="115"/>
      <c r="BZM10" s="115"/>
      <c r="BZN10" s="115"/>
      <c r="BZO10" s="115"/>
      <c r="BZP10" s="115"/>
      <c r="BZQ10" s="115"/>
      <c r="BZR10" s="115"/>
      <c r="BZS10" s="115"/>
      <c r="BZT10" s="115"/>
      <c r="BZU10" s="115"/>
      <c r="BZV10" s="115"/>
      <c r="BZW10" s="115"/>
      <c r="BZX10" s="115"/>
      <c r="BZY10" s="115"/>
      <c r="BZZ10" s="115"/>
      <c r="CAA10" s="115"/>
      <c r="CAB10" s="115"/>
      <c r="CAC10" s="115"/>
      <c r="CAD10" s="115"/>
      <c r="CAE10" s="115"/>
      <c r="CAF10" s="115"/>
      <c r="CAG10" s="115"/>
      <c r="CAH10" s="115"/>
      <c r="CAI10" s="115"/>
      <c r="CAJ10" s="115"/>
      <c r="CAK10" s="115"/>
      <c r="CAL10" s="115"/>
      <c r="CAM10" s="115"/>
      <c r="CAN10" s="115"/>
      <c r="CAO10" s="115"/>
      <c r="CAP10" s="115"/>
      <c r="CAQ10" s="115"/>
      <c r="CAR10" s="115"/>
      <c r="CAS10" s="115"/>
      <c r="CAT10" s="115"/>
      <c r="CAU10" s="115"/>
      <c r="CAV10" s="115"/>
      <c r="CAW10" s="115"/>
      <c r="CAX10" s="115"/>
      <c r="CAY10" s="115"/>
      <c r="CAZ10" s="115"/>
      <c r="CBA10" s="115"/>
      <c r="CBB10" s="115"/>
      <c r="CBC10" s="115"/>
      <c r="CBD10" s="115"/>
      <c r="CBE10" s="115"/>
      <c r="CBF10" s="115"/>
      <c r="CBG10" s="115"/>
      <c r="CBH10" s="115"/>
      <c r="CBI10" s="115"/>
      <c r="CBJ10" s="115"/>
      <c r="CBK10" s="115"/>
      <c r="CBL10" s="115"/>
      <c r="CBM10" s="115"/>
      <c r="CBN10" s="115"/>
      <c r="CBO10" s="115"/>
      <c r="CBP10" s="115"/>
      <c r="CBQ10" s="115"/>
      <c r="CBR10" s="115"/>
      <c r="CBS10" s="115"/>
      <c r="CBT10" s="115"/>
      <c r="CBU10" s="115"/>
      <c r="CBV10" s="115"/>
      <c r="CBW10" s="115"/>
      <c r="CBX10" s="115"/>
      <c r="CBY10" s="115"/>
      <c r="CBZ10" s="115"/>
      <c r="CCA10" s="115"/>
      <c r="CCB10" s="115"/>
      <c r="CCC10" s="115"/>
      <c r="CCD10" s="115"/>
      <c r="CCE10" s="115"/>
      <c r="CCF10" s="115"/>
      <c r="CCG10" s="115"/>
      <c r="CCH10" s="115"/>
      <c r="CCI10" s="115"/>
      <c r="CCJ10" s="115"/>
      <c r="CCK10" s="115"/>
      <c r="CCL10" s="115"/>
      <c r="CCM10" s="115"/>
      <c r="CCN10" s="115"/>
      <c r="CCO10" s="115"/>
      <c r="CCP10" s="115"/>
      <c r="CCQ10" s="115"/>
      <c r="CCR10" s="115"/>
      <c r="CCS10" s="115"/>
      <c r="CCT10" s="115"/>
      <c r="CCU10" s="115"/>
      <c r="CCV10" s="115"/>
      <c r="CCW10" s="115"/>
      <c r="CCX10" s="115"/>
      <c r="CCY10" s="115"/>
      <c r="CCZ10" s="115"/>
      <c r="CDA10" s="115"/>
      <c r="CDB10" s="115"/>
      <c r="CDC10" s="115"/>
      <c r="CDD10" s="115"/>
      <c r="CDE10" s="115"/>
      <c r="CDF10" s="115"/>
      <c r="CDG10" s="115"/>
      <c r="CDH10" s="115"/>
      <c r="CDI10" s="115"/>
      <c r="CDJ10" s="115"/>
      <c r="CDK10" s="115"/>
      <c r="CDL10" s="115"/>
      <c r="CDM10" s="115"/>
      <c r="CDN10" s="115"/>
      <c r="CDO10" s="115"/>
      <c r="CDP10" s="115"/>
      <c r="CDQ10" s="115"/>
      <c r="CDR10" s="115"/>
      <c r="CDS10" s="115"/>
      <c r="CDT10" s="115"/>
      <c r="CDU10" s="115"/>
      <c r="CDV10" s="115"/>
      <c r="CDW10" s="115"/>
      <c r="CDX10" s="115"/>
      <c r="CDY10" s="115"/>
      <c r="CDZ10" s="115"/>
      <c r="CEA10" s="115"/>
      <c r="CEB10" s="115"/>
      <c r="CEC10" s="115"/>
      <c r="CED10" s="115"/>
      <c r="CEE10" s="115"/>
      <c r="CEF10" s="115"/>
      <c r="CEG10" s="115"/>
      <c r="CEH10" s="115"/>
      <c r="CEI10" s="115"/>
      <c r="CEJ10" s="115"/>
      <c r="CEK10" s="115"/>
      <c r="CEL10" s="115"/>
      <c r="CEM10" s="115"/>
      <c r="CEN10" s="115"/>
      <c r="CEO10" s="115"/>
      <c r="CEP10" s="115"/>
      <c r="CEQ10" s="115"/>
      <c r="CER10" s="115"/>
      <c r="CES10" s="115"/>
      <c r="CET10" s="115"/>
      <c r="CEU10" s="115"/>
      <c r="CEV10" s="115"/>
      <c r="CEW10" s="115"/>
      <c r="CEX10" s="115"/>
      <c r="CEY10" s="115"/>
      <c r="CEZ10" s="115"/>
      <c r="CFA10" s="115"/>
      <c r="CFB10" s="115"/>
      <c r="CFC10" s="115"/>
      <c r="CFD10" s="115"/>
      <c r="CFE10" s="115"/>
      <c r="CFF10" s="115"/>
      <c r="CFG10" s="115"/>
      <c r="CFH10" s="115"/>
      <c r="CFI10" s="115"/>
      <c r="CFJ10" s="115"/>
      <c r="CFK10" s="115"/>
      <c r="CFL10" s="115"/>
      <c r="CFM10" s="115"/>
      <c r="CFN10" s="115"/>
      <c r="CFO10" s="115"/>
      <c r="CFP10" s="115"/>
      <c r="CFQ10" s="115"/>
      <c r="CFR10" s="115"/>
      <c r="CFS10" s="115"/>
      <c r="CFT10" s="115"/>
      <c r="CFU10" s="115"/>
      <c r="CFV10" s="115"/>
      <c r="CFW10" s="115"/>
      <c r="CFX10" s="115"/>
      <c r="CFY10" s="115"/>
      <c r="CFZ10" s="115"/>
      <c r="CGA10" s="115"/>
      <c r="CGB10" s="115"/>
      <c r="CGC10" s="115"/>
      <c r="CGD10" s="115"/>
      <c r="CGE10" s="115"/>
      <c r="CGF10" s="115"/>
      <c r="CGG10" s="115"/>
      <c r="CGH10" s="115"/>
      <c r="CGI10" s="115"/>
      <c r="CGJ10" s="115"/>
      <c r="CGK10" s="115"/>
      <c r="CGL10" s="115"/>
      <c r="CGM10" s="115"/>
      <c r="CGN10" s="115"/>
      <c r="CGO10" s="115"/>
      <c r="CGP10" s="115"/>
      <c r="CGQ10" s="115"/>
      <c r="CGR10" s="115"/>
      <c r="CGS10" s="115"/>
      <c r="CGT10" s="115"/>
      <c r="CGU10" s="115"/>
      <c r="CGV10" s="115"/>
      <c r="CGW10" s="115"/>
      <c r="CGX10" s="115"/>
      <c r="CGY10" s="115"/>
      <c r="CGZ10" s="115"/>
      <c r="CHA10" s="115"/>
      <c r="CHB10" s="115"/>
      <c r="CHC10" s="115"/>
      <c r="CHD10" s="115"/>
      <c r="CHE10" s="115"/>
      <c r="CHF10" s="115"/>
      <c r="CHG10" s="115"/>
      <c r="CHH10" s="115"/>
      <c r="CHI10" s="115"/>
      <c r="CHJ10" s="115"/>
      <c r="CHK10" s="115"/>
      <c r="CHL10" s="115"/>
      <c r="CHM10" s="115"/>
      <c r="CHN10" s="115"/>
      <c r="CHO10" s="115"/>
      <c r="CHP10" s="115"/>
      <c r="CHQ10" s="115"/>
      <c r="CHR10" s="115"/>
      <c r="CHS10" s="115"/>
      <c r="CHT10" s="115"/>
      <c r="CHU10" s="115"/>
      <c r="CHV10" s="115"/>
      <c r="CHW10" s="115"/>
      <c r="CHX10" s="115"/>
      <c r="CHY10" s="115"/>
      <c r="CHZ10" s="115"/>
      <c r="CIA10" s="115"/>
      <c r="CIB10" s="115"/>
      <c r="CIC10" s="115"/>
      <c r="CID10" s="115"/>
      <c r="CIE10" s="115"/>
      <c r="CIF10" s="115"/>
      <c r="CIG10" s="115"/>
      <c r="CIH10" s="115"/>
      <c r="CII10" s="115"/>
      <c r="CIJ10" s="115"/>
      <c r="CIK10" s="115"/>
      <c r="CIL10" s="115"/>
      <c r="CIM10" s="115"/>
      <c r="CIN10" s="115"/>
      <c r="CIO10" s="115"/>
      <c r="CIP10" s="115"/>
      <c r="CIQ10" s="115"/>
      <c r="CIR10" s="115"/>
      <c r="CIS10" s="115"/>
      <c r="CIT10" s="115"/>
      <c r="CIU10" s="115"/>
      <c r="CIV10" s="115"/>
      <c r="CIW10" s="115"/>
      <c r="CIX10" s="115"/>
      <c r="CIY10" s="115"/>
      <c r="CIZ10" s="115"/>
      <c r="CJA10" s="115"/>
      <c r="CJB10" s="115"/>
      <c r="CJC10" s="115"/>
      <c r="CJD10" s="115"/>
      <c r="CJE10" s="115"/>
      <c r="CJF10" s="115"/>
      <c r="CJG10" s="115"/>
      <c r="CJH10" s="115"/>
      <c r="CJI10" s="115"/>
      <c r="CJJ10" s="115"/>
      <c r="CJK10" s="115"/>
      <c r="CJL10" s="115"/>
      <c r="CJM10" s="115"/>
      <c r="CJN10" s="115"/>
      <c r="CJO10" s="115"/>
      <c r="CJP10" s="115"/>
      <c r="CJQ10" s="115"/>
      <c r="CJR10" s="115"/>
      <c r="CJS10" s="115"/>
      <c r="CJT10" s="115"/>
      <c r="CJU10" s="115"/>
      <c r="CJV10" s="115"/>
      <c r="CJW10" s="115"/>
      <c r="CJX10" s="115"/>
      <c r="CJY10" s="115"/>
      <c r="CJZ10" s="115"/>
      <c r="CKA10" s="115"/>
      <c r="CKB10" s="115"/>
      <c r="CKC10" s="115"/>
      <c r="CKD10" s="115"/>
      <c r="CKE10" s="115"/>
      <c r="CKF10" s="115"/>
      <c r="CKG10" s="115"/>
      <c r="CKH10" s="115"/>
      <c r="CKI10" s="115"/>
      <c r="CKJ10" s="115"/>
      <c r="CKK10" s="115"/>
      <c r="CKL10" s="115"/>
      <c r="CKM10" s="115"/>
      <c r="CKN10" s="115"/>
      <c r="CKO10" s="115"/>
      <c r="CKP10" s="115"/>
      <c r="CKQ10" s="115"/>
      <c r="CKR10" s="115"/>
      <c r="CKS10" s="115"/>
      <c r="CKT10" s="115"/>
      <c r="CKU10" s="115"/>
      <c r="CKV10" s="115"/>
      <c r="CKW10" s="115"/>
      <c r="CKX10" s="115"/>
      <c r="CKY10" s="115"/>
      <c r="CKZ10" s="115"/>
      <c r="CLA10" s="115"/>
      <c r="CLB10" s="115"/>
      <c r="CLC10" s="115"/>
      <c r="CLD10" s="115"/>
      <c r="CLE10" s="115"/>
      <c r="CLF10" s="115"/>
      <c r="CLG10" s="115"/>
      <c r="CLH10" s="115"/>
      <c r="CLI10" s="115"/>
      <c r="CLJ10" s="115"/>
      <c r="CLK10" s="115"/>
      <c r="CLL10" s="115"/>
      <c r="CLM10" s="115"/>
      <c r="CLN10" s="115"/>
      <c r="CLO10" s="115"/>
      <c r="CLP10" s="115"/>
      <c r="CLQ10" s="115"/>
      <c r="CLR10" s="115"/>
      <c r="CLS10" s="115"/>
      <c r="CLT10" s="115"/>
      <c r="CLU10" s="115"/>
      <c r="CLV10" s="115"/>
      <c r="CLW10" s="115"/>
      <c r="CLX10" s="115"/>
      <c r="CLY10" s="115"/>
      <c r="CLZ10" s="115"/>
      <c r="CMA10" s="115"/>
      <c r="CMB10" s="115"/>
      <c r="CMC10" s="115"/>
      <c r="CMD10" s="115"/>
      <c r="CME10" s="115"/>
      <c r="CMF10" s="115"/>
      <c r="CMG10" s="115"/>
      <c r="CMH10" s="115"/>
      <c r="CMI10" s="115"/>
      <c r="CMJ10" s="115"/>
      <c r="CMK10" s="115"/>
      <c r="CML10" s="115"/>
      <c r="CMM10" s="115"/>
      <c r="CMN10" s="115"/>
      <c r="CMO10" s="115"/>
      <c r="CMP10" s="115"/>
      <c r="CMQ10" s="115"/>
      <c r="CMR10" s="115"/>
      <c r="CMS10" s="115"/>
      <c r="CMT10" s="115"/>
      <c r="CMU10" s="115"/>
      <c r="CMV10" s="115"/>
      <c r="CMW10" s="115"/>
      <c r="CMX10" s="115"/>
      <c r="CMY10" s="115"/>
      <c r="CMZ10" s="115"/>
      <c r="CNA10" s="115"/>
      <c r="CNB10" s="115"/>
      <c r="CNC10" s="115"/>
      <c r="CND10" s="115"/>
      <c r="CNE10" s="115"/>
      <c r="CNF10" s="115"/>
      <c r="CNG10" s="115"/>
      <c r="CNH10" s="115"/>
      <c r="CNI10" s="115"/>
      <c r="CNJ10" s="115"/>
      <c r="CNK10" s="115"/>
      <c r="CNL10" s="115"/>
      <c r="CNM10" s="115"/>
      <c r="CNN10" s="115"/>
      <c r="CNO10" s="115"/>
      <c r="CNP10" s="115"/>
      <c r="CNQ10" s="115"/>
      <c r="CNR10" s="115"/>
      <c r="CNS10" s="115"/>
      <c r="CNT10" s="115"/>
      <c r="CNU10" s="115"/>
      <c r="CNV10" s="115"/>
      <c r="CNW10" s="115"/>
      <c r="CNX10" s="115"/>
      <c r="CNY10" s="115"/>
      <c r="CNZ10" s="115"/>
      <c r="COA10" s="115"/>
      <c r="COB10" s="115"/>
      <c r="COC10" s="115"/>
      <c r="COD10" s="115"/>
      <c r="COE10" s="115"/>
      <c r="COF10" s="115"/>
      <c r="COG10" s="115"/>
      <c r="COH10" s="115"/>
      <c r="COI10" s="115"/>
      <c r="COJ10" s="115"/>
      <c r="COK10" s="115"/>
      <c r="COL10" s="115"/>
      <c r="COM10" s="115"/>
      <c r="CON10" s="115"/>
      <c r="COO10" s="115"/>
      <c r="COP10" s="115"/>
      <c r="COQ10" s="115"/>
      <c r="COR10" s="115"/>
      <c r="COS10" s="115"/>
      <c r="COT10" s="115"/>
      <c r="COU10" s="115"/>
      <c r="COV10" s="115"/>
      <c r="COW10" s="115"/>
      <c r="COX10" s="115"/>
      <c r="COY10" s="115"/>
      <c r="COZ10" s="115"/>
      <c r="CPA10" s="115"/>
      <c r="CPB10" s="115"/>
      <c r="CPC10" s="115"/>
      <c r="CPD10" s="115"/>
      <c r="CPE10" s="115"/>
      <c r="CPF10" s="115"/>
      <c r="CPG10" s="115"/>
      <c r="CPH10" s="115"/>
      <c r="CPI10" s="115"/>
      <c r="CPJ10" s="115"/>
      <c r="CPK10" s="115"/>
      <c r="CPL10" s="115"/>
      <c r="CPM10" s="115"/>
      <c r="CPN10" s="115"/>
      <c r="CPO10" s="115"/>
      <c r="CPP10" s="115"/>
      <c r="CPQ10" s="115"/>
      <c r="CPR10" s="115"/>
      <c r="CPS10" s="115"/>
      <c r="CPT10" s="115"/>
      <c r="CPU10" s="115"/>
      <c r="CPV10" s="115"/>
      <c r="CPW10" s="115"/>
      <c r="CPX10" s="115"/>
      <c r="CPY10" s="115"/>
      <c r="CPZ10" s="115"/>
      <c r="CQA10" s="115"/>
      <c r="CQB10" s="115"/>
      <c r="CQC10" s="115"/>
      <c r="CQD10" s="115"/>
      <c r="CQE10" s="115"/>
      <c r="CQF10" s="115"/>
      <c r="CQG10" s="115"/>
      <c r="CQH10" s="115"/>
      <c r="CQI10" s="115"/>
      <c r="CQJ10" s="115"/>
      <c r="CQK10" s="115"/>
      <c r="CQL10" s="115"/>
      <c r="CQM10" s="115"/>
      <c r="CQN10" s="115"/>
      <c r="CQO10" s="115"/>
      <c r="CQP10" s="115"/>
      <c r="CQQ10" s="115"/>
      <c r="CQR10" s="115"/>
      <c r="CQS10" s="115"/>
      <c r="CQT10" s="115"/>
      <c r="CQU10" s="115"/>
      <c r="CQV10" s="115"/>
      <c r="CQW10" s="115"/>
      <c r="CQX10" s="115"/>
      <c r="CQY10" s="115"/>
      <c r="CQZ10" s="115"/>
      <c r="CRA10" s="115"/>
      <c r="CRB10" s="115"/>
      <c r="CRC10" s="115"/>
      <c r="CRD10" s="115"/>
      <c r="CRE10" s="115"/>
      <c r="CRF10" s="115"/>
      <c r="CRG10" s="115"/>
      <c r="CRH10" s="115"/>
      <c r="CRI10" s="115"/>
      <c r="CRJ10" s="115"/>
      <c r="CRK10" s="115"/>
      <c r="CRL10" s="115"/>
      <c r="CRM10" s="115"/>
      <c r="CRN10" s="115"/>
      <c r="CRO10" s="115"/>
      <c r="CRP10" s="115"/>
      <c r="CRQ10" s="115"/>
      <c r="CRR10" s="115"/>
      <c r="CRS10" s="115"/>
      <c r="CRT10" s="115"/>
      <c r="CRU10" s="115"/>
      <c r="CRV10" s="115"/>
      <c r="CRW10" s="115"/>
      <c r="CRX10" s="115"/>
      <c r="CRY10" s="115"/>
      <c r="CRZ10" s="115"/>
      <c r="CSA10" s="115"/>
      <c r="CSB10" s="115"/>
      <c r="CSC10" s="115"/>
      <c r="CSD10" s="115"/>
      <c r="CSE10" s="115"/>
      <c r="CSF10" s="115"/>
      <c r="CSG10" s="115"/>
      <c r="CSH10" s="115"/>
      <c r="CSI10" s="115"/>
      <c r="CSJ10" s="115"/>
      <c r="CSK10" s="115"/>
      <c r="CSL10" s="115"/>
      <c r="CSM10" s="115"/>
      <c r="CSN10" s="115"/>
      <c r="CSO10" s="115"/>
      <c r="CSP10" s="115"/>
      <c r="CSQ10" s="115"/>
      <c r="CSR10" s="115"/>
      <c r="CSS10" s="115"/>
      <c r="CST10" s="115"/>
      <c r="CSU10" s="115"/>
      <c r="CSV10" s="115"/>
      <c r="CSW10" s="115"/>
      <c r="CSX10" s="115"/>
      <c r="CSY10" s="115"/>
      <c r="CSZ10" s="115"/>
      <c r="CTA10" s="115"/>
      <c r="CTB10" s="115"/>
      <c r="CTC10" s="115"/>
      <c r="CTD10" s="115"/>
      <c r="CTE10" s="115"/>
      <c r="CTF10" s="115"/>
      <c r="CTG10" s="115"/>
      <c r="CTH10" s="115"/>
      <c r="CTI10" s="115"/>
      <c r="CTJ10" s="115"/>
      <c r="CTK10" s="115"/>
      <c r="CTL10" s="115"/>
      <c r="CTM10" s="115"/>
      <c r="CTN10" s="115"/>
      <c r="CTO10" s="115"/>
      <c r="CTP10" s="115"/>
      <c r="CTQ10" s="115"/>
      <c r="CTR10" s="115"/>
      <c r="CTS10" s="115"/>
      <c r="CTT10" s="115"/>
      <c r="CTU10" s="115"/>
      <c r="CTV10" s="115"/>
      <c r="CTW10" s="115"/>
      <c r="CTX10" s="115"/>
      <c r="CTY10" s="115"/>
      <c r="CTZ10" s="115"/>
      <c r="CUA10" s="115"/>
      <c r="CUB10" s="115"/>
      <c r="CUC10" s="115"/>
      <c r="CUD10" s="115"/>
      <c r="CUE10" s="115"/>
      <c r="CUF10" s="115"/>
      <c r="CUG10" s="115"/>
      <c r="CUH10" s="115"/>
      <c r="CUI10" s="115"/>
      <c r="CUJ10" s="115"/>
      <c r="CUK10" s="115"/>
      <c r="CUL10" s="115"/>
      <c r="CUM10" s="115"/>
      <c r="CUN10" s="115"/>
      <c r="CUO10" s="115"/>
      <c r="CUP10" s="115"/>
      <c r="CUQ10" s="115"/>
      <c r="CUR10" s="115"/>
      <c r="CUS10" s="115"/>
      <c r="CUT10" s="115"/>
      <c r="CUU10" s="115"/>
      <c r="CUV10" s="115"/>
      <c r="CUW10" s="115"/>
      <c r="CUX10" s="115"/>
      <c r="CUY10" s="115"/>
      <c r="CUZ10" s="115"/>
      <c r="CVA10" s="115"/>
      <c r="CVB10" s="115"/>
      <c r="CVC10" s="115"/>
      <c r="CVD10" s="115"/>
      <c r="CVE10" s="115"/>
      <c r="CVF10" s="115"/>
      <c r="CVG10" s="115"/>
      <c r="CVH10" s="115"/>
      <c r="CVI10" s="115"/>
      <c r="CVJ10" s="115"/>
      <c r="CVK10" s="115"/>
      <c r="CVL10" s="115"/>
      <c r="CVM10" s="115"/>
      <c r="CVN10" s="115"/>
      <c r="CVO10" s="115"/>
      <c r="CVP10" s="115"/>
      <c r="CVQ10" s="115"/>
      <c r="CVR10" s="115"/>
      <c r="CVS10" s="115"/>
      <c r="CVT10" s="115"/>
      <c r="CVU10" s="115"/>
      <c r="CVV10" s="115"/>
      <c r="CVW10" s="115"/>
      <c r="CVX10" s="115"/>
      <c r="CVY10" s="115"/>
      <c r="CVZ10" s="115"/>
      <c r="CWA10" s="115"/>
      <c r="CWB10" s="115"/>
      <c r="CWC10" s="115"/>
      <c r="CWD10" s="115"/>
      <c r="CWE10" s="115"/>
      <c r="CWF10" s="115"/>
      <c r="CWG10" s="115"/>
      <c r="CWH10" s="115"/>
      <c r="CWI10" s="115"/>
      <c r="CWJ10" s="115"/>
      <c r="CWK10" s="115"/>
      <c r="CWL10" s="115"/>
      <c r="CWM10" s="115"/>
      <c r="CWN10" s="115"/>
      <c r="CWO10" s="115"/>
      <c r="CWP10" s="115"/>
      <c r="CWQ10" s="115"/>
      <c r="CWR10" s="115"/>
      <c r="CWS10" s="115"/>
      <c r="CWT10" s="115"/>
      <c r="CWU10" s="115"/>
      <c r="CWV10" s="115"/>
      <c r="CWW10" s="115"/>
      <c r="CWX10" s="115"/>
      <c r="CWY10" s="115"/>
      <c r="CWZ10" s="115"/>
      <c r="CXA10" s="115"/>
      <c r="CXB10" s="115"/>
      <c r="CXC10" s="115"/>
      <c r="CXD10" s="115"/>
      <c r="CXE10" s="115"/>
      <c r="CXF10" s="115"/>
      <c r="CXG10" s="115"/>
      <c r="CXH10" s="115"/>
      <c r="CXI10" s="115"/>
      <c r="CXJ10" s="115"/>
      <c r="CXK10" s="115"/>
      <c r="CXL10" s="115"/>
      <c r="CXM10" s="115"/>
      <c r="CXN10" s="115"/>
      <c r="CXO10" s="115"/>
      <c r="CXP10" s="115"/>
      <c r="CXQ10" s="115"/>
      <c r="CXR10" s="115"/>
      <c r="CXS10" s="115"/>
      <c r="CXT10" s="115"/>
      <c r="CXU10" s="115"/>
      <c r="CXV10" s="115"/>
      <c r="CXW10" s="115"/>
      <c r="CXX10" s="115"/>
      <c r="CXY10" s="115"/>
      <c r="CXZ10" s="115"/>
      <c r="CYA10" s="115"/>
      <c r="CYB10" s="115"/>
      <c r="CYC10" s="115"/>
      <c r="CYD10" s="115"/>
      <c r="CYE10" s="115"/>
      <c r="CYF10" s="115"/>
      <c r="CYG10" s="115"/>
      <c r="CYH10" s="115"/>
      <c r="CYI10" s="115"/>
      <c r="CYJ10" s="115"/>
      <c r="CYK10" s="115"/>
      <c r="CYL10" s="115"/>
      <c r="CYM10" s="115"/>
      <c r="CYN10" s="115"/>
      <c r="CYO10" s="115"/>
      <c r="CYP10" s="115"/>
      <c r="CYQ10" s="115"/>
      <c r="CYR10" s="115"/>
      <c r="CYS10" s="115"/>
      <c r="CYT10" s="115"/>
      <c r="CYU10" s="115"/>
      <c r="CYV10" s="115"/>
      <c r="CYW10" s="115"/>
      <c r="CYX10" s="115"/>
      <c r="CYY10" s="115"/>
      <c r="CYZ10" s="115"/>
      <c r="CZA10" s="115"/>
      <c r="CZB10" s="115"/>
      <c r="CZC10" s="115"/>
      <c r="CZD10" s="115"/>
      <c r="CZE10" s="115"/>
      <c r="CZF10" s="115"/>
      <c r="CZG10" s="115"/>
      <c r="CZH10" s="115"/>
      <c r="CZI10" s="115"/>
      <c r="CZJ10" s="115"/>
      <c r="CZK10" s="115"/>
      <c r="CZL10" s="115"/>
      <c r="CZM10" s="115"/>
      <c r="CZN10" s="115"/>
      <c r="CZO10" s="115"/>
      <c r="CZP10" s="115"/>
      <c r="CZQ10" s="115"/>
      <c r="CZR10" s="115"/>
      <c r="CZS10" s="115"/>
      <c r="CZT10" s="115"/>
      <c r="CZU10" s="115"/>
      <c r="CZV10" s="115"/>
      <c r="CZW10" s="115"/>
      <c r="CZX10" s="115"/>
      <c r="CZY10" s="115"/>
      <c r="CZZ10" s="115"/>
      <c r="DAA10" s="115"/>
      <c r="DAB10" s="115"/>
      <c r="DAC10" s="115"/>
      <c r="DAD10" s="115"/>
      <c r="DAE10" s="115"/>
      <c r="DAF10" s="115"/>
      <c r="DAG10" s="115"/>
      <c r="DAH10" s="115"/>
      <c r="DAI10" s="115"/>
      <c r="DAJ10" s="115"/>
      <c r="DAK10" s="115"/>
      <c r="DAL10" s="115"/>
      <c r="DAM10" s="115"/>
      <c r="DAN10" s="115"/>
      <c r="DAO10" s="115"/>
      <c r="DAP10" s="115"/>
      <c r="DAQ10" s="115"/>
      <c r="DAR10" s="115"/>
      <c r="DAS10" s="115"/>
      <c r="DAT10" s="115"/>
      <c r="DAU10" s="115"/>
      <c r="DAV10" s="115"/>
      <c r="DAW10" s="115"/>
      <c r="DAX10" s="115"/>
      <c r="DAY10" s="115"/>
      <c r="DAZ10" s="115"/>
      <c r="DBA10" s="115"/>
      <c r="DBB10" s="115"/>
      <c r="DBC10" s="115"/>
      <c r="DBD10" s="115"/>
      <c r="DBE10" s="115"/>
      <c r="DBF10" s="115"/>
      <c r="DBG10" s="115"/>
      <c r="DBH10" s="115"/>
      <c r="DBI10" s="115"/>
      <c r="DBJ10" s="115"/>
      <c r="DBK10" s="115"/>
      <c r="DBL10" s="115"/>
      <c r="DBM10" s="115"/>
      <c r="DBN10" s="115"/>
      <c r="DBO10" s="115"/>
      <c r="DBP10" s="115"/>
      <c r="DBQ10" s="115"/>
      <c r="DBR10" s="115"/>
      <c r="DBS10" s="115"/>
      <c r="DBT10" s="115"/>
      <c r="DBU10" s="115"/>
      <c r="DBV10" s="115"/>
      <c r="DBW10" s="115"/>
      <c r="DBX10" s="115"/>
      <c r="DBY10" s="115"/>
      <c r="DBZ10" s="115"/>
      <c r="DCA10" s="115"/>
      <c r="DCB10" s="115"/>
      <c r="DCC10" s="115"/>
      <c r="DCD10" s="115"/>
      <c r="DCE10" s="115"/>
      <c r="DCF10" s="115"/>
      <c r="DCG10" s="115"/>
      <c r="DCH10" s="115"/>
      <c r="DCI10" s="115"/>
      <c r="DCJ10" s="115"/>
      <c r="DCK10" s="115"/>
      <c r="DCL10" s="115"/>
      <c r="DCM10" s="115"/>
      <c r="DCN10" s="115"/>
      <c r="DCO10" s="115"/>
      <c r="DCP10" s="115"/>
      <c r="DCQ10" s="115"/>
      <c r="DCR10" s="115"/>
      <c r="DCS10" s="115"/>
      <c r="DCT10" s="115"/>
      <c r="DCU10" s="115"/>
      <c r="DCV10" s="115"/>
      <c r="DCW10" s="115"/>
      <c r="DCX10" s="115"/>
      <c r="DCY10" s="115"/>
      <c r="DCZ10" s="115"/>
      <c r="DDA10" s="115"/>
      <c r="DDB10" s="115"/>
      <c r="DDC10" s="115"/>
      <c r="DDD10" s="115"/>
      <c r="DDE10" s="115"/>
      <c r="DDF10" s="115"/>
      <c r="DDG10" s="115"/>
      <c r="DDH10" s="115"/>
      <c r="DDI10" s="115"/>
      <c r="DDJ10" s="115"/>
      <c r="DDK10" s="115"/>
      <c r="DDL10" s="115"/>
      <c r="DDM10" s="115"/>
      <c r="DDN10" s="115"/>
      <c r="DDO10" s="115"/>
      <c r="DDP10" s="115"/>
      <c r="DDQ10" s="115"/>
      <c r="DDR10" s="115"/>
      <c r="DDS10" s="115"/>
      <c r="DDT10" s="115"/>
      <c r="DDU10" s="115"/>
      <c r="DDV10" s="115"/>
      <c r="DDW10" s="115"/>
      <c r="DDX10" s="115"/>
      <c r="DDY10" s="115"/>
      <c r="DDZ10" s="115"/>
      <c r="DEA10" s="115"/>
      <c r="DEB10" s="115"/>
      <c r="DEC10" s="115"/>
      <c r="DED10" s="115"/>
      <c r="DEE10" s="115"/>
      <c r="DEF10" s="115"/>
      <c r="DEG10" s="115"/>
      <c r="DEH10" s="115"/>
      <c r="DEI10" s="115"/>
      <c r="DEJ10" s="115"/>
      <c r="DEK10" s="115"/>
      <c r="DEL10" s="115"/>
      <c r="DEM10" s="115"/>
      <c r="DEN10" s="115"/>
      <c r="DEO10" s="115"/>
      <c r="DEP10" s="115"/>
      <c r="DEQ10" s="115"/>
      <c r="DER10" s="115"/>
      <c r="DES10" s="115"/>
      <c r="DET10" s="115"/>
      <c r="DEU10" s="115"/>
      <c r="DEV10" s="115"/>
      <c r="DEW10" s="115"/>
      <c r="DEX10" s="115"/>
      <c r="DEY10" s="115"/>
      <c r="DEZ10" s="115"/>
      <c r="DFA10" s="115"/>
      <c r="DFB10" s="115"/>
      <c r="DFC10" s="115"/>
      <c r="DFD10" s="115"/>
      <c r="DFE10" s="115"/>
      <c r="DFF10" s="115"/>
      <c r="DFG10" s="115"/>
      <c r="DFH10" s="115"/>
      <c r="DFI10" s="115"/>
      <c r="DFJ10" s="115"/>
      <c r="DFK10" s="115"/>
      <c r="DFL10" s="115"/>
      <c r="DFM10" s="115"/>
      <c r="DFN10" s="115"/>
      <c r="DFO10" s="115"/>
      <c r="DFP10" s="115"/>
      <c r="DFQ10" s="115"/>
      <c r="DFR10" s="115"/>
      <c r="DFS10" s="115"/>
      <c r="DFT10" s="115"/>
      <c r="DFU10" s="115"/>
      <c r="DFV10" s="115"/>
      <c r="DFW10" s="115"/>
      <c r="DFX10" s="115"/>
      <c r="DFY10" s="115"/>
      <c r="DFZ10" s="115"/>
      <c r="DGA10" s="115"/>
      <c r="DGB10" s="115"/>
      <c r="DGC10" s="115"/>
      <c r="DGD10" s="115"/>
      <c r="DGE10" s="115"/>
      <c r="DGF10" s="115"/>
      <c r="DGG10" s="115"/>
      <c r="DGH10" s="115"/>
      <c r="DGI10" s="115"/>
      <c r="DGJ10" s="115"/>
      <c r="DGK10" s="115"/>
      <c r="DGL10" s="115"/>
      <c r="DGM10" s="115"/>
      <c r="DGN10" s="115"/>
      <c r="DGO10" s="115"/>
      <c r="DGP10" s="115"/>
      <c r="DGQ10" s="115"/>
      <c r="DGR10" s="115"/>
      <c r="DGS10" s="115"/>
      <c r="DGT10" s="115"/>
      <c r="DGU10" s="115"/>
      <c r="DGV10" s="115"/>
      <c r="DGW10" s="115"/>
      <c r="DGX10" s="115"/>
      <c r="DGY10" s="115"/>
      <c r="DGZ10" s="115"/>
      <c r="DHA10" s="115"/>
      <c r="DHB10" s="115"/>
      <c r="DHC10" s="115"/>
      <c r="DHD10" s="115"/>
      <c r="DHE10" s="115"/>
      <c r="DHF10" s="115"/>
      <c r="DHG10" s="115"/>
      <c r="DHH10" s="115"/>
      <c r="DHI10" s="115"/>
      <c r="DHJ10" s="115"/>
      <c r="DHK10" s="115"/>
      <c r="DHL10" s="115"/>
      <c r="DHM10" s="115"/>
      <c r="DHN10" s="115"/>
      <c r="DHO10" s="115"/>
      <c r="DHP10" s="115"/>
      <c r="DHQ10" s="115"/>
      <c r="DHR10" s="115"/>
      <c r="DHS10" s="115"/>
      <c r="DHT10" s="115"/>
      <c r="DHU10" s="115"/>
      <c r="DHV10" s="115"/>
      <c r="DHW10" s="115"/>
      <c r="DHX10" s="115"/>
      <c r="DHY10" s="115"/>
      <c r="DHZ10" s="115"/>
      <c r="DIA10" s="115"/>
      <c r="DIB10" s="115"/>
      <c r="DIC10" s="115"/>
      <c r="DID10" s="115"/>
      <c r="DIE10" s="115"/>
      <c r="DIF10" s="115"/>
      <c r="DIG10" s="115"/>
      <c r="DIH10" s="115"/>
      <c r="DII10" s="115"/>
      <c r="DIJ10" s="115"/>
      <c r="DIK10" s="115"/>
      <c r="DIL10" s="115"/>
      <c r="DIM10" s="115"/>
      <c r="DIN10" s="115"/>
      <c r="DIO10" s="115"/>
      <c r="DIP10" s="115"/>
      <c r="DIQ10" s="115"/>
      <c r="DIR10" s="115"/>
      <c r="DIS10" s="115"/>
      <c r="DIT10" s="115"/>
      <c r="DIU10" s="115"/>
      <c r="DIV10" s="115"/>
      <c r="DIW10" s="115"/>
      <c r="DIX10" s="115"/>
      <c r="DIY10" s="115"/>
      <c r="DIZ10" s="115"/>
      <c r="DJA10" s="115"/>
      <c r="DJB10" s="115"/>
      <c r="DJC10" s="115"/>
      <c r="DJD10" s="115"/>
      <c r="DJE10" s="115"/>
      <c r="DJF10" s="115"/>
      <c r="DJG10" s="115"/>
      <c r="DJH10" s="115"/>
      <c r="DJI10" s="115"/>
      <c r="DJJ10" s="115"/>
      <c r="DJK10" s="115"/>
      <c r="DJL10" s="115"/>
      <c r="DJM10" s="115"/>
      <c r="DJN10" s="115"/>
      <c r="DJO10" s="115"/>
      <c r="DJP10" s="115"/>
      <c r="DJQ10" s="115"/>
      <c r="DJR10" s="115"/>
      <c r="DJS10" s="115"/>
      <c r="DJT10" s="115"/>
      <c r="DJU10" s="115"/>
      <c r="DJV10" s="115"/>
      <c r="DJW10" s="115"/>
      <c r="DJX10" s="115"/>
      <c r="DJY10" s="115"/>
      <c r="DJZ10" s="115"/>
      <c r="DKA10" s="115"/>
      <c r="DKB10" s="115"/>
      <c r="DKC10" s="115"/>
      <c r="DKD10" s="115"/>
      <c r="DKE10" s="115"/>
      <c r="DKF10" s="115"/>
      <c r="DKG10" s="115"/>
      <c r="DKH10" s="115"/>
      <c r="DKI10" s="115"/>
      <c r="DKJ10" s="115"/>
      <c r="DKK10" s="115"/>
      <c r="DKL10" s="115"/>
      <c r="DKM10" s="115"/>
      <c r="DKN10" s="115"/>
      <c r="DKO10" s="115"/>
      <c r="DKP10" s="115"/>
      <c r="DKQ10" s="115"/>
      <c r="DKR10" s="115"/>
      <c r="DKS10" s="115"/>
      <c r="DKT10" s="115"/>
      <c r="DKU10" s="115"/>
      <c r="DKV10" s="115"/>
      <c r="DKW10" s="115"/>
      <c r="DKX10" s="115"/>
      <c r="DKY10" s="115"/>
      <c r="DKZ10" s="115"/>
      <c r="DLA10" s="115"/>
      <c r="DLB10" s="115"/>
      <c r="DLC10" s="115"/>
      <c r="DLD10" s="115"/>
      <c r="DLE10" s="115"/>
      <c r="DLF10" s="115"/>
      <c r="DLG10" s="115"/>
      <c r="DLH10" s="115"/>
      <c r="DLI10" s="115"/>
      <c r="DLJ10" s="115"/>
      <c r="DLK10" s="115"/>
      <c r="DLL10" s="115"/>
      <c r="DLM10" s="115"/>
      <c r="DLN10" s="115"/>
      <c r="DLO10" s="115"/>
      <c r="DLP10" s="115"/>
      <c r="DLQ10" s="115"/>
      <c r="DLR10" s="115"/>
      <c r="DLS10" s="115"/>
      <c r="DLT10" s="115"/>
      <c r="DLU10" s="115"/>
      <c r="DLV10" s="115"/>
      <c r="DLW10" s="115"/>
      <c r="DLX10" s="115"/>
      <c r="DLY10" s="115"/>
      <c r="DLZ10" s="115"/>
      <c r="DMA10" s="115"/>
      <c r="DMB10" s="115"/>
      <c r="DMC10" s="115"/>
      <c r="DMD10" s="115"/>
      <c r="DME10" s="115"/>
      <c r="DMF10" s="115"/>
      <c r="DMG10" s="115"/>
      <c r="DMH10" s="115"/>
      <c r="DMI10" s="115"/>
      <c r="DMJ10" s="115"/>
      <c r="DMK10" s="115"/>
      <c r="DML10" s="115"/>
      <c r="DMM10" s="115"/>
      <c r="DMN10" s="115"/>
      <c r="DMO10" s="115"/>
      <c r="DMP10" s="115"/>
      <c r="DMQ10" s="115"/>
      <c r="DMR10" s="115"/>
      <c r="DMS10" s="115"/>
      <c r="DMT10" s="115"/>
      <c r="DMU10" s="115"/>
      <c r="DMV10" s="115"/>
      <c r="DMW10" s="115"/>
      <c r="DMX10" s="115"/>
      <c r="DMY10" s="115"/>
      <c r="DMZ10" s="115"/>
      <c r="DNA10" s="115"/>
      <c r="DNB10" s="115"/>
      <c r="DNC10" s="115"/>
      <c r="DND10" s="115"/>
      <c r="DNE10" s="115"/>
      <c r="DNF10" s="115"/>
      <c r="DNG10" s="115"/>
      <c r="DNH10" s="115"/>
      <c r="DNI10" s="115"/>
      <c r="DNJ10" s="115"/>
      <c r="DNK10" s="115"/>
      <c r="DNL10" s="115"/>
      <c r="DNM10" s="115"/>
      <c r="DNN10" s="115"/>
      <c r="DNO10" s="115"/>
      <c r="DNP10" s="115"/>
      <c r="DNQ10" s="115"/>
      <c r="DNR10" s="115"/>
      <c r="DNS10" s="115"/>
      <c r="DNT10" s="115"/>
      <c r="DNU10" s="115"/>
      <c r="DNV10" s="115"/>
      <c r="DNW10" s="115"/>
      <c r="DNX10" s="115"/>
      <c r="DNY10" s="115"/>
      <c r="DNZ10" s="115"/>
      <c r="DOA10" s="115"/>
      <c r="DOB10" s="115"/>
      <c r="DOC10" s="115"/>
      <c r="DOD10" s="115"/>
      <c r="DOE10" s="115"/>
      <c r="DOF10" s="115"/>
      <c r="DOG10" s="115"/>
      <c r="DOH10" s="115"/>
      <c r="DOI10" s="115"/>
      <c r="DOJ10" s="115"/>
      <c r="DOK10" s="115"/>
      <c r="DOL10" s="115"/>
      <c r="DOM10" s="115"/>
      <c r="DON10" s="115"/>
      <c r="DOO10" s="115"/>
      <c r="DOP10" s="115"/>
      <c r="DOQ10" s="115"/>
      <c r="DOR10" s="115"/>
      <c r="DOS10" s="115"/>
      <c r="DOT10" s="115"/>
      <c r="DOU10" s="115"/>
      <c r="DOV10" s="115"/>
      <c r="DOW10" s="115"/>
      <c r="DOX10" s="115"/>
      <c r="DOY10" s="115"/>
      <c r="DOZ10" s="115"/>
      <c r="DPA10" s="115"/>
      <c r="DPB10" s="115"/>
      <c r="DPC10" s="115"/>
      <c r="DPD10" s="115"/>
      <c r="DPE10" s="115"/>
      <c r="DPF10" s="115"/>
      <c r="DPG10" s="115"/>
      <c r="DPH10" s="115"/>
      <c r="DPI10" s="115"/>
      <c r="DPJ10" s="115"/>
      <c r="DPK10" s="115"/>
      <c r="DPL10" s="115"/>
      <c r="DPM10" s="115"/>
      <c r="DPN10" s="115"/>
      <c r="DPO10" s="115"/>
      <c r="DPP10" s="115"/>
      <c r="DPQ10" s="115"/>
      <c r="DPR10" s="115"/>
      <c r="DPS10" s="115"/>
      <c r="DPT10" s="115"/>
      <c r="DPU10" s="115"/>
      <c r="DPV10" s="115"/>
      <c r="DPW10" s="115"/>
      <c r="DPX10" s="115"/>
      <c r="DPY10" s="115"/>
      <c r="DPZ10" s="115"/>
      <c r="DQA10" s="115"/>
      <c r="DQB10" s="115"/>
      <c r="DQC10" s="115"/>
      <c r="DQD10" s="115"/>
      <c r="DQE10" s="115"/>
      <c r="DQF10" s="115"/>
      <c r="DQG10" s="115"/>
      <c r="DQH10" s="115"/>
      <c r="DQI10" s="115"/>
      <c r="DQJ10" s="115"/>
      <c r="DQK10" s="115"/>
      <c r="DQL10" s="115"/>
      <c r="DQM10" s="115"/>
      <c r="DQN10" s="115"/>
      <c r="DQO10" s="115"/>
      <c r="DQP10" s="115"/>
      <c r="DQQ10" s="115"/>
      <c r="DQR10" s="115"/>
      <c r="DQS10" s="115"/>
      <c r="DQT10" s="115"/>
      <c r="DQU10" s="115"/>
      <c r="DQV10" s="115"/>
      <c r="DQW10" s="115"/>
      <c r="DQX10" s="115"/>
      <c r="DQY10" s="115"/>
      <c r="DQZ10" s="115"/>
      <c r="DRA10" s="115"/>
      <c r="DRB10" s="115"/>
      <c r="DRC10" s="115"/>
      <c r="DRD10" s="115"/>
      <c r="DRE10" s="115"/>
      <c r="DRF10" s="115"/>
      <c r="DRG10" s="115"/>
      <c r="DRH10" s="115"/>
      <c r="DRI10" s="115"/>
      <c r="DRJ10" s="115"/>
      <c r="DRK10" s="115"/>
      <c r="DRL10" s="115"/>
      <c r="DRM10" s="115"/>
      <c r="DRN10" s="115"/>
      <c r="DRO10" s="115"/>
      <c r="DRP10" s="115"/>
      <c r="DRQ10" s="115"/>
      <c r="DRR10" s="115"/>
      <c r="DRS10" s="115"/>
      <c r="DRT10" s="115"/>
      <c r="DRU10" s="115"/>
      <c r="DRV10" s="115"/>
      <c r="DRW10" s="115"/>
      <c r="DRX10" s="115"/>
      <c r="DRY10" s="115"/>
      <c r="DRZ10" s="115"/>
      <c r="DSA10" s="115"/>
      <c r="DSB10" s="115"/>
      <c r="DSC10" s="115"/>
      <c r="DSD10" s="115"/>
      <c r="DSE10" s="115"/>
      <c r="DSF10" s="115"/>
      <c r="DSG10" s="115"/>
      <c r="DSH10" s="115"/>
      <c r="DSI10" s="115"/>
      <c r="DSJ10" s="115"/>
      <c r="DSK10" s="115"/>
      <c r="DSL10" s="115"/>
      <c r="DSM10" s="115"/>
      <c r="DSN10" s="115"/>
      <c r="DSO10" s="115"/>
      <c r="DSP10" s="115"/>
      <c r="DSQ10" s="115"/>
      <c r="DSR10" s="115"/>
      <c r="DSS10" s="115"/>
      <c r="DST10" s="115"/>
      <c r="DSU10" s="115"/>
      <c r="DSV10" s="115"/>
      <c r="DSW10" s="115"/>
      <c r="DSX10" s="115"/>
      <c r="DSY10" s="115"/>
      <c r="DSZ10" s="115"/>
      <c r="DTA10" s="115"/>
      <c r="DTB10" s="115"/>
      <c r="DTC10" s="115"/>
      <c r="DTD10" s="115"/>
      <c r="DTE10" s="115"/>
      <c r="DTF10" s="115"/>
      <c r="DTG10" s="115"/>
      <c r="DTH10" s="115"/>
      <c r="DTI10" s="115"/>
      <c r="DTJ10" s="115"/>
      <c r="DTK10" s="115"/>
      <c r="DTL10" s="115"/>
      <c r="DTM10" s="115"/>
      <c r="DTN10" s="115"/>
      <c r="DTO10" s="115"/>
      <c r="DTP10" s="115"/>
      <c r="DTQ10" s="115"/>
      <c r="DTR10" s="115"/>
      <c r="DTS10" s="115"/>
      <c r="DTT10" s="115"/>
      <c r="DTU10" s="115"/>
      <c r="DTV10" s="115"/>
      <c r="DTW10" s="115"/>
      <c r="DTX10" s="115"/>
      <c r="DTY10" s="115"/>
      <c r="DTZ10" s="115"/>
      <c r="DUA10" s="115"/>
      <c r="DUB10" s="115"/>
      <c r="DUC10" s="115"/>
      <c r="DUD10" s="115"/>
      <c r="DUE10" s="115"/>
      <c r="DUF10" s="115"/>
      <c r="DUG10" s="115"/>
      <c r="DUH10" s="115"/>
      <c r="DUI10" s="115"/>
      <c r="DUJ10" s="115"/>
      <c r="DUK10" s="115"/>
      <c r="DUL10" s="115"/>
      <c r="DUM10" s="115"/>
      <c r="DUN10" s="115"/>
      <c r="DUO10" s="115"/>
      <c r="DUP10" s="115"/>
      <c r="DUQ10" s="115"/>
      <c r="DUR10" s="115"/>
      <c r="DUS10" s="115"/>
      <c r="DUT10" s="115"/>
      <c r="DUU10" s="115"/>
      <c r="DUV10" s="115"/>
      <c r="DUW10" s="115"/>
      <c r="DUX10" s="115"/>
      <c r="DUY10" s="115"/>
      <c r="DUZ10" s="115"/>
      <c r="DVA10" s="115"/>
      <c r="DVB10" s="115"/>
      <c r="DVC10" s="115"/>
      <c r="DVD10" s="115"/>
      <c r="DVE10" s="115"/>
      <c r="DVF10" s="115"/>
      <c r="DVG10" s="115"/>
      <c r="DVH10" s="115"/>
      <c r="DVI10" s="115"/>
      <c r="DVJ10" s="115"/>
      <c r="DVK10" s="115"/>
      <c r="DVL10" s="115"/>
      <c r="DVM10" s="115"/>
      <c r="DVN10" s="115"/>
      <c r="DVO10" s="115"/>
      <c r="DVP10" s="115"/>
      <c r="DVQ10" s="115"/>
      <c r="DVR10" s="115"/>
      <c r="DVS10" s="115"/>
      <c r="DVT10" s="115"/>
      <c r="DVU10" s="115"/>
      <c r="DVV10" s="115"/>
      <c r="DVW10" s="115"/>
      <c r="DVX10" s="115"/>
      <c r="DVY10" s="115"/>
      <c r="DVZ10" s="115"/>
      <c r="DWA10" s="115"/>
      <c r="DWB10" s="115"/>
      <c r="DWC10" s="115"/>
      <c r="DWD10" s="115"/>
      <c r="DWE10" s="115"/>
      <c r="DWF10" s="115"/>
      <c r="DWG10" s="115"/>
      <c r="DWH10" s="115"/>
      <c r="DWI10" s="115"/>
      <c r="DWJ10" s="115"/>
      <c r="DWK10" s="115"/>
      <c r="DWL10" s="115"/>
      <c r="DWM10" s="115"/>
      <c r="DWN10" s="115"/>
      <c r="DWO10" s="115"/>
      <c r="DWP10" s="115"/>
      <c r="DWQ10" s="115"/>
      <c r="DWR10" s="115"/>
      <c r="DWS10" s="115"/>
      <c r="DWT10" s="115"/>
      <c r="DWU10" s="115"/>
      <c r="DWV10" s="115"/>
      <c r="DWW10" s="115"/>
      <c r="DWX10" s="115"/>
      <c r="DWY10" s="115"/>
      <c r="DWZ10" s="115"/>
      <c r="DXA10" s="115"/>
      <c r="DXB10" s="115"/>
      <c r="DXC10" s="115"/>
      <c r="DXD10" s="115"/>
      <c r="DXE10" s="115"/>
      <c r="DXF10" s="115"/>
      <c r="DXG10" s="115"/>
      <c r="DXH10" s="115"/>
      <c r="DXI10" s="115"/>
      <c r="DXJ10" s="115"/>
      <c r="DXK10" s="115"/>
      <c r="DXL10" s="115"/>
      <c r="DXM10" s="115"/>
      <c r="DXN10" s="115"/>
      <c r="DXO10" s="115"/>
      <c r="DXP10" s="115"/>
      <c r="DXQ10" s="115"/>
      <c r="DXR10" s="115"/>
      <c r="DXS10" s="115"/>
      <c r="DXT10" s="115"/>
      <c r="DXU10" s="115"/>
      <c r="DXV10" s="115"/>
      <c r="DXW10" s="115"/>
      <c r="DXX10" s="115"/>
      <c r="DXY10" s="115"/>
      <c r="DXZ10" s="115"/>
      <c r="DYA10" s="115"/>
      <c r="DYB10" s="115"/>
      <c r="DYC10" s="115"/>
      <c r="DYD10" s="115"/>
      <c r="DYE10" s="115"/>
      <c r="DYF10" s="115"/>
      <c r="DYG10" s="115"/>
      <c r="DYH10" s="115"/>
      <c r="DYI10" s="115"/>
      <c r="DYJ10" s="115"/>
      <c r="DYK10" s="115"/>
      <c r="DYL10" s="115"/>
      <c r="DYM10" s="115"/>
      <c r="DYN10" s="115"/>
      <c r="DYO10" s="115"/>
      <c r="DYP10" s="115"/>
      <c r="DYQ10" s="115"/>
      <c r="DYR10" s="115"/>
      <c r="DYS10" s="115"/>
      <c r="DYT10" s="115"/>
      <c r="DYU10" s="115"/>
      <c r="DYV10" s="115"/>
      <c r="DYW10" s="115"/>
      <c r="DYX10" s="115"/>
      <c r="DYY10" s="115"/>
      <c r="DYZ10" s="115"/>
      <c r="DZA10" s="115"/>
      <c r="DZB10" s="115"/>
      <c r="DZC10" s="115"/>
      <c r="DZD10" s="115"/>
      <c r="DZE10" s="115"/>
      <c r="DZF10" s="115"/>
      <c r="DZG10" s="115"/>
      <c r="DZH10" s="115"/>
      <c r="DZI10" s="115"/>
      <c r="DZJ10" s="115"/>
      <c r="DZK10" s="115"/>
      <c r="DZL10" s="115"/>
      <c r="DZM10" s="115"/>
      <c r="DZN10" s="115"/>
      <c r="DZO10" s="115"/>
      <c r="DZP10" s="115"/>
      <c r="DZQ10" s="115"/>
      <c r="DZR10" s="115"/>
      <c r="DZS10" s="115"/>
      <c r="DZT10" s="115"/>
      <c r="DZU10" s="115"/>
      <c r="DZV10" s="115"/>
      <c r="DZW10" s="115"/>
      <c r="DZX10" s="115"/>
      <c r="DZY10" s="115"/>
      <c r="DZZ10" s="115"/>
      <c r="EAA10" s="115"/>
      <c r="EAB10" s="115"/>
      <c r="EAC10" s="115"/>
      <c r="EAD10" s="115"/>
      <c r="EAE10" s="115"/>
      <c r="EAF10" s="115"/>
      <c r="EAG10" s="115"/>
      <c r="EAH10" s="115"/>
      <c r="EAI10" s="115"/>
      <c r="EAJ10" s="115"/>
      <c r="EAK10" s="115"/>
      <c r="EAL10" s="115"/>
      <c r="EAM10" s="115"/>
      <c r="EAN10" s="115"/>
      <c r="EAO10" s="115"/>
      <c r="EAP10" s="115"/>
      <c r="EAQ10" s="115"/>
      <c r="EAR10" s="115"/>
      <c r="EAS10" s="115"/>
      <c r="EAT10" s="115"/>
      <c r="EAU10" s="115"/>
      <c r="EAV10" s="115"/>
      <c r="EAW10" s="115"/>
      <c r="EAX10" s="115"/>
      <c r="EAY10" s="115"/>
      <c r="EAZ10" s="115"/>
      <c r="EBA10" s="115"/>
      <c r="EBB10" s="115"/>
      <c r="EBC10" s="115"/>
      <c r="EBD10" s="115"/>
      <c r="EBE10" s="115"/>
      <c r="EBF10" s="115"/>
      <c r="EBG10" s="115"/>
      <c r="EBH10" s="115"/>
      <c r="EBI10" s="115"/>
      <c r="EBJ10" s="115"/>
      <c r="EBK10" s="115"/>
      <c r="EBL10" s="115"/>
      <c r="EBM10" s="115"/>
      <c r="EBN10" s="115"/>
      <c r="EBO10" s="115"/>
      <c r="EBP10" s="115"/>
      <c r="EBQ10" s="115"/>
      <c r="EBR10" s="115"/>
      <c r="EBS10" s="115"/>
      <c r="EBT10" s="115"/>
      <c r="EBU10" s="115"/>
      <c r="EBV10" s="115"/>
      <c r="EBW10" s="115"/>
      <c r="EBX10" s="115"/>
      <c r="EBY10" s="115"/>
      <c r="EBZ10" s="115"/>
      <c r="ECA10" s="115"/>
      <c r="ECB10" s="115"/>
      <c r="ECC10" s="115"/>
      <c r="ECD10" s="115"/>
      <c r="ECE10" s="115"/>
      <c r="ECF10" s="115"/>
      <c r="ECG10" s="115"/>
      <c r="ECH10" s="115"/>
      <c r="ECI10" s="115"/>
      <c r="ECJ10" s="115"/>
      <c r="ECK10" s="115"/>
      <c r="ECL10" s="115"/>
      <c r="ECM10" s="115"/>
      <c r="ECN10" s="115"/>
      <c r="ECO10" s="115"/>
      <c r="ECP10" s="115"/>
      <c r="ECQ10" s="115"/>
      <c r="ECR10" s="115"/>
      <c r="ECS10" s="115"/>
      <c r="ECT10" s="115"/>
      <c r="ECU10" s="115"/>
      <c r="ECV10" s="115"/>
      <c r="ECW10" s="115"/>
      <c r="ECX10" s="115"/>
      <c r="ECY10" s="115"/>
      <c r="ECZ10" s="115"/>
      <c r="EDA10" s="115"/>
      <c r="EDB10" s="115"/>
      <c r="EDC10" s="115"/>
      <c r="EDD10" s="115"/>
      <c r="EDE10" s="115"/>
      <c r="EDF10" s="115"/>
      <c r="EDG10" s="115"/>
      <c r="EDH10" s="115"/>
      <c r="EDI10" s="115"/>
      <c r="EDJ10" s="115"/>
      <c r="EDK10" s="115"/>
      <c r="EDL10" s="115"/>
      <c r="EDM10" s="115"/>
      <c r="EDN10" s="115"/>
      <c r="EDO10" s="115"/>
      <c r="EDP10" s="115"/>
      <c r="EDQ10" s="115"/>
      <c r="EDR10" s="115"/>
      <c r="EDS10" s="115"/>
      <c r="EDT10" s="115"/>
      <c r="EDU10" s="115"/>
      <c r="EDV10" s="115"/>
      <c r="EDW10" s="115"/>
      <c r="EDX10" s="115"/>
      <c r="EDY10" s="115"/>
      <c r="EDZ10" s="115"/>
      <c r="EEA10" s="115"/>
      <c r="EEB10" s="115"/>
      <c r="EEC10" s="115"/>
      <c r="EED10" s="115"/>
      <c r="EEE10" s="115"/>
      <c r="EEF10" s="115"/>
      <c r="EEG10" s="115"/>
      <c r="EEH10" s="115"/>
      <c r="EEI10" s="115"/>
      <c r="EEJ10" s="115"/>
      <c r="EEK10" s="115"/>
      <c r="EEL10" s="115"/>
      <c r="EEM10" s="115"/>
      <c r="EEN10" s="115"/>
      <c r="EEO10" s="115"/>
      <c r="EEP10" s="115"/>
      <c r="EEQ10" s="115"/>
      <c r="EER10" s="115"/>
      <c r="EES10" s="115"/>
      <c r="EET10" s="115"/>
      <c r="EEU10" s="115"/>
      <c r="EEV10" s="115"/>
      <c r="EEW10" s="115"/>
      <c r="EEX10" s="115"/>
      <c r="EEY10" s="115"/>
      <c r="EEZ10" s="115"/>
      <c r="EFA10" s="115"/>
      <c r="EFB10" s="115"/>
      <c r="EFC10" s="115"/>
      <c r="EFD10" s="115"/>
      <c r="EFE10" s="115"/>
      <c r="EFF10" s="115"/>
      <c r="EFG10" s="115"/>
      <c r="EFH10" s="115"/>
      <c r="EFI10" s="115"/>
      <c r="EFJ10" s="115"/>
      <c r="EFK10" s="115"/>
      <c r="EFL10" s="115"/>
      <c r="EFM10" s="115"/>
      <c r="EFN10" s="115"/>
      <c r="EFO10" s="115"/>
      <c r="EFP10" s="115"/>
      <c r="EFQ10" s="115"/>
      <c r="EFR10" s="115"/>
      <c r="EFS10" s="115"/>
      <c r="EFT10" s="115"/>
      <c r="EFU10" s="115"/>
      <c r="EFV10" s="115"/>
      <c r="EFW10" s="115"/>
      <c r="EFX10" s="115"/>
      <c r="EFY10" s="115"/>
      <c r="EFZ10" s="115"/>
      <c r="EGA10" s="115"/>
      <c r="EGB10" s="115"/>
      <c r="EGC10" s="115"/>
      <c r="EGD10" s="115"/>
      <c r="EGE10" s="115"/>
      <c r="EGF10" s="115"/>
      <c r="EGG10" s="115"/>
      <c r="EGH10" s="115"/>
      <c r="EGI10" s="115"/>
      <c r="EGJ10" s="115"/>
      <c r="EGK10" s="115"/>
      <c r="EGL10" s="115"/>
      <c r="EGM10" s="115"/>
      <c r="EGN10" s="115"/>
      <c r="EGO10" s="115"/>
      <c r="EGP10" s="115"/>
      <c r="EGQ10" s="115"/>
      <c r="EGR10" s="115"/>
      <c r="EGS10" s="115"/>
      <c r="EGT10" s="115"/>
      <c r="EGU10" s="115"/>
      <c r="EGV10" s="115"/>
      <c r="EGW10" s="115"/>
      <c r="EGX10" s="115"/>
      <c r="EGY10" s="115"/>
      <c r="EGZ10" s="115"/>
      <c r="EHA10" s="115"/>
      <c r="EHB10" s="115"/>
      <c r="EHC10" s="115"/>
      <c r="EHD10" s="115"/>
      <c r="EHE10" s="115"/>
      <c r="EHF10" s="115"/>
      <c r="EHG10" s="115"/>
      <c r="EHH10" s="115"/>
      <c r="EHI10" s="115"/>
      <c r="EHJ10" s="115"/>
      <c r="EHK10" s="115"/>
      <c r="EHL10" s="115"/>
      <c r="EHM10" s="115"/>
      <c r="EHN10" s="115"/>
      <c r="EHO10" s="115"/>
      <c r="EHP10" s="115"/>
      <c r="EHQ10" s="115"/>
      <c r="EHR10" s="115"/>
      <c r="EHS10" s="115"/>
      <c r="EHT10" s="115"/>
      <c r="EHU10" s="115"/>
      <c r="EHV10" s="115"/>
      <c r="EHW10" s="115"/>
      <c r="EHX10" s="115"/>
      <c r="EHY10" s="115"/>
      <c r="EHZ10" s="115"/>
      <c r="EIA10" s="115"/>
      <c r="EIB10" s="115"/>
      <c r="EIC10" s="115"/>
      <c r="EID10" s="115"/>
      <c r="EIE10" s="115"/>
      <c r="EIF10" s="115"/>
      <c r="EIG10" s="115"/>
      <c r="EIH10" s="115"/>
      <c r="EII10" s="115"/>
      <c r="EIJ10" s="115"/>
      <c r="EIK10" s="115"/>
      <c r="EIL10" s="115"/>
      <c r="EIM10" s="115"/>
      <c r="EIN10" s="115"/>
      <c r="EIO10" s="115"/>
      <c r="EIP10" s="115"/>
      <c r="EIQ10" s="115"/>
      <c r="EIR10" s="115"/>
      <c r="EIS10" s="115"/>
      <c r="EIT10" s="115"/>
      <c r="EIU10" s="115"/>
      <c r="EIV10" s="115"/>
      <c r="EIW10" s="115"/>
      <c r="EIX10" s="115"/>
      <c r="EIY10" s="115"/>
      <c r="EIZ10" s="115"/>
      <c r="EJA10" s="115"/>
      <c r="EJB10" s="115"/>
      <c r="EJC10" s="115"/>
      <c r="EJD10" s="115"/>
      <c r="EJE10" s="115"/>
      <c r="EJF10" s="115"/>
      <c r="EJG10" s="115"/>
      <c r="EJH10" s="115"/>
      <c r="EJI10" s="115"/>
      <c r="EJJ10" s="115"/>
      <c r="EJK10" s="115"/>
      <c r="EJL10" s="115"/>
      <c r="EJM10" s="115"/>
      <c r="EJN10" s="115"/>
      <c r="EJO10" s="115"/>
      <c r="EJP10" s="115"/>
      <c r="EJQ10" s="115"/>
      <c r="EJR10" s="115"/>
      <c r="EJS10" s="115"/>
      <c r="EJT10" s="115"/>
      <c r="EJU10" s="115"/>
      <c r="EJV10" s="115"/>
      <c r="EJW10" s="115"/>
      <c r="EJX10" s="115"/>
      <c r="EJY10" s="115"/>
      <c r="EJZ10" s="115"/>
      <c r="EKA10" s="115"/>
      <c r="EKB10" s="115"/>
      <c r="EKC10" s="115"/>
      <c r="EKD10" s="115"/>
      <c r="EKE10" s="115"/>
      <c r="EKF10" s="115"/>
      <c r="EKG10" s="115"/>
      <c r="EKH10" s="115"/>
      <c r="EKI10" s="115"/>
      <c r="EKJ10" s="115"/>
      <c r="EKK10" s="115"/>
      <c r="EKL10" s="115"/>
      <c r="EKM10" s="115"/>
      <c r="EKN10" s="115"/>
      <c r="EKO10" s="115"/>
      <c r="EKP10" s="115"/>
      <c r="EKQ10" s="115"/>
      <c r="EKR10" s="115"/>
      <c r="EKS10" s="115"/>
      <c r="EKT10" s="115"/>
      <c r="EKU10" s="115"/>
      <c r="EKV10" s="115"/>
      <c r="EKW10" s="115"/>
      <c r="EKX10" s="115"/>
      <c r="EKY10" s="115"/>
      <c r="EKZ10" s="115"/>
      <c r="ELA10" s="115"/>
      <c r="ELB10" s="115"/>
      <c r="ELC10" s="115"/>
      <c r="ELD10" s="115"/>
      <c r="ELE10" s="115"/>
      <c r="ELF10" s="115"/>
      <c r="ELG10" s="115"/>
      <c r="ELH10" s="115"/>
      <c r="ELI10" s="115"/>
      <c r="ELJ10" s="115"/>
      <c r="ELK10" s="115"/>
      <c r="ELL10" s="115"/>
      <c r="ELM10" s="115"/>
      <c r="ELN10" s="115"/>
      <c r="ELO10" s="115"/>
      <c r="ELP10" s="115"/>
      <c r="ELQ10" s="115"/>
      <c r="ELR10" s="115"/>
      <c r="ELS10" s="115"/>
      <c r="ELT10" s="115"/>
      <c r="ELU10" s="115"/>
      <c r="ELV10" s="115"/>
      <c r="ELW10" s="115"/>
      <c r="ELX10" s="115"/>
      <c r="ELY10" s="115"/>
      <c r="ELZ10" s="115"/>
      <c r="EMA10" s="115"/>
      <c r="EMB10" s="115"/>
      <c r="EMC10" s="115"/>
      <c r="EMD10" s="115"/>
      <c r="EME10" s="115"/>
      <c r="EMF10" s="115"/>
      <c r="EMG10" s="115"/>
      <c r="EMH10" s="115"/>
      <c r="EMI10" s="115"/>
      <c r="EMJ10" s="115"/>
      <c r="EMK10" s="115"/>
      <c r="EML10" s="115"/>
      <c r="EMM10" s="115"/>
      <c r="EMN10" s="115"/>
      <c r="EMO10" s="115"/>
      <c r="EMP10" s="115"/>
      <c r="EMQ10" s="115"/>
      <c r="EMR10" s="115"/>
      <c r="EMS10" s="115"/>
      <c r="EMT10" s="115"/>
      <c r="EMU10" s="115"/>
      <c r="EMV10" s="115"/>
      <c r="EMW10" s="115"/>
      <c r="EMX10" s="115"/>
      <c r="EMY10" s="115"/>
      <c r="EMZ10" s="115"/>
      <c r="ENA10" s="115"/>
      <c r="ENB10" s="115"/>
      <c r="ENC10" s="115"/>
      <c r="END10" s="115"/>
      <c r="ENE10" s="115"/>
      <c r="ENF10" s="115"/>
      <c r="ENG10" s="115"/>
      <c r="ENH10" s="115"/>
      <c r="ENI10" s="115"/>
      <c r="ENJ10" s="115"/>
      <c r="ENK10" s="115"/>
      <c r="ENL10" s="115"/>
      <c r="ENM10" s="115"/>
      <c r="ENN10" s="115"/>
      <c r="ENO10" s="115"/>
      <c r="ENP10" s="115"/>
      <c r="ENQ10" s="115"/>
      <c r="ENR10" s="115"/>
      <c r="ENS10" s="115"/>
      <c r="ENT10" s="115"/>
      <c r="ENU10" s="115"/>
      <c r="ENV10" s="115"/>
      <c r="ENW10" s="115"/>
      <c r="ENX10" s="115"/>
      <c r="ENY10" s="115"/>
      <c r="ENZ10" s="115"/>
      <c r="EOA10" s="115"/>
      <c r="EOB10" s="115"/>
      <c r="EOC10" s="115"/>
      <c r="EOD10" s="115"/>
      <c r="EOE10" s="115"/>
      <c r="EOF10" s="115"/>
      <c r="EOG10" s="115"/>
      <c r="EOH10" s="115"/>
      <c r="EOI10" s="115"/>
      <c r="EOJ10" s="115"/>
      <c r="EOK10" s="115"/>
      <c r="EOL10" s="115"/>
      <c r="EOM10" s="115"/>
      <c r="EON10" s="115"/>
      <c r="EOO10" s="115"/>
      <c r="EOP10" s="115"/>
      <c r="EOQ10" s="115"/>
      <c r="EOR10" s="115"/>
      <c r="EOS10" s="115"/>
      <c r="EOT10" s="115"/>
      <c r="EOU10" s="115"/>
      <c r="EOV10" s="115"/>
      <c r="EOW10" s="115"/>
      <c r="EOX10" s="115"/>
      <c r="EOY10" s="115"/>
      <c r="EOZ10" s="115"/>
      <c r="EPA10" s="115"/>
      <c r="EPB10" s="115"/>
      <c r="EPC10" s="115"/>
      <c r="EPD10" s="115"/>
      <c r="EPE10" s="115"/>
      <c r="EPF10" s="115"/>
      <c r="EPG10" s="115"/>
      <c r="EPH10" s="115"/>
      <c r="EPI10" s="115"/>
      <c r="EPJ10" s="115"/>
      <c r="EPK10" s="115"/>
      <c r="EPL10" s="115"/>
      <c r="EPM10" s="115"/>
      <c r="EPN10" s="115"/>
      <c r="EPO10" s="115"/>
      <c r="EPP10" s="115"/>
      <c r="EPQ10" s="115"/>
      <c r="EPR10" s="115"/>
      <c r="EPS10" s="115"/>
      <c r="EPT10" s="115"/>
      <c r="EPU10" s="115"/>
      <c r="EPV10" s="115"/>
      <c r="EPW10" s="115"/>
      <c r="EPX10" s="115"/>
      <c r="EPY10" s="115"/>
      <c r="EPZ10" s="115"/>
      <c r="EQA10" s="115"/>
      <c r="EQB10" s="115"/>
      <c r="EQC10" s="115"/>
      <c r="EQD10" s="115"/>
      <c r="EQE10" s="115"/>
      <c r="EQF10" s="115"/>
      <c r="EQG10" s="115"/>
      <c r="EQH10" s="115"/>
      <c r="EQI10" s="115"/>
      <c r="EQJ10" s="115"/>
      <c r="EQK10" s="115"/>
      <c r="EQL10" s="115"/>
      <c r="EQM10" s="115"/>
      <c r="EQN10" s="115"/>
      <c r="EQO10" s="115"/>
      <c r="EQP10" s="115"/>
      <c r="EQQ10" s="115"/>
      <c r="EQR10" s="115"/>
      <c r="EQS10" s="115"/>
      <c r="EQT10" s="115"/>
      <c r="EQU10" s="115"/>
      <c r="EQV10" s="115"/>
      <c r="EQW10" s="115"/>
      <c r="EQX10" s="115"/>
      <c r="EQY10" s="115"/>
      <c r="EQZ10" s="115"/>
      <c r="ERA10" s="115"/>
      <c r="ERB10" s="115"/>
      <c r="ERC10" s="115"/>
      <c r="ERD10" s="115"/>
      <c r="ERE10" s="115"/>
      <c r="ERF10" s="115"/>
      <c r="ERG10" s="115"/>
      <c r="ERH10" s="115"/>
      <c r="ERI10" s="115"/>
      <c r="ERJ10" s="115"/>
      <c r="ERK10" s="115"/>
      <c r="ERL10" s="115"/>
      <c r="ERM10" s="115"/>
      <c r="ERN10" s="115"/>
      <c r="ERO10" s="115"/>
      <c r="ERP10" s="115"/>
      <c r="ERQ10" s="115"/>
      <c r="ERR10" s="115"/>
      <c r="ERS10" s="115"/>
      <c r="ERT10" s="115"/>
      <c r="ERU10" s="115"/>
      <c r="ERV10" s="115"/>
      <c r="ERW10" s="115"/>
      <c r="ERX10" s="115"/>
      <c r="ERY10" s="115"/>
      <c r="ERZ10" s="115"/>
      <c r="ESA10" s="115"/>
      <c r="ESB10" s="115"/>
      <c r="ESC10" s="115"/>
      <c r="ESD10" s="115"/>
      <c r="ESE10" s="115"/>
      <c r="ESF10" s="115"/>
      <c r="ESG10" s="115"/>
      <c r="ESH10" s="115"/>
      <c r="ESI10" s="115"/>
      <c r="ESJ10" s="115"/>
      <c r="ESK10" s="115"/>
      <c r="ESL10" s="115"/>
      <c r="ESM10" s="115"/>
      <c r="ESN10" s="115"/>
      <c r="ESO10" s="115"/>
      <c r="ESP10" s="115"/>
      <c r="ESQ10" s="115"/>
      <c r="ESR10" s="115"/>
      <c r="ESS10" s="115"/>
      <c r="EST10" s="115"/>
      <c r="ESU10" s="115"/>
      <c r="ESV10" s="115"/>
      <c r="ESW10" s="115"/>
      <c r="ESX10" s="115"/>
      <c r="ESY10" s="115"/>
      <c r="ESZ10" s="115"/>
      <c r="ETA10" s="115"/>
      <c r="ETB10" s="115"/>
      <c r="ETC10" s="115"/>
      <c r="ETD10" s="115"/>
      <c r="ETE10" s="115"/>
      <c r="ETF10" s="115"/>
      <c r="ETG10" s="115"/>
      <c r="ETH10" s="115"/>
      <c r="ETI10" s="115"/>
      <c r="ETJ10" s="115"/>
      <c r="ETK10" s="115"/>
      <c r="ETL10" s="115"/>
      <c r="ETM10" s="115"/>
      <c r="ETN10" s="115"/>
      <c r="ETO10" s="115"/>
      <c r="ETP10" s="115"/>
      <c r="ETQ10" s="115"/>
      <c r="ETR10" s="115"/>
      <c r="ETS10" s="115"/>
      <c r="ETT10" s="115"/>
      <c r="ETU10" s="115"/>
      <c r="ETV10" s="115"/>
      <c r="ETW10" s="115"/>
      <c r="ETX10" s="115"/>
      <c r="ETY10" s="115"/>
      <c r="ETZ10" s="115"/>
      <c r="EUA10" s="115"/>
      <c r="EUB10" s="115"/>
      <c r="EUC10" s="115"/>
      <c r="EUD10" s="115"/>
      <c r="EUE10" s="115"/>
      <c r="EUF10" s="115"/>
      <c r="EUG10" s="115"/>
      <c r="EUH10" s="115"/>
      <c r="EUI10" s="115"/>
      <c r="EUJ10" s="115"/>
      <c r="EUK10" s="115"/>
      <c r="EUL10" s="115"/>
      <c r="EUM10" s="115"/>
      <c r="EUN10" s="115"/>
      <c r="EUO10" s="115"/>
      <c r="EUP10" s="115"/>
      <c r="EUQ10" s="115"/>
      <c r="EUR10" s="115"/>
      <c r="EUS10" s="115"/>
      <c r="EUT10" s="115"/>
      <c r="EUU10" s="115"/>
      <c r="EUV10" s="115"/>
      <c r="EUW10" s="115"/>
      <c r="EUX10" s="115"/>
      <c r="EUY10" s="115"/>
      <c r="EUZ10" s="115"/>
      <c r="EVA10" s="115"/>
      <c r="EVB10" s="115"/>
      <c r="EVC10" s="115"/>
      <c r="EVD10" s="115"/>
      <c r="EVE10" s="115"/>
      <c r="EVF10" s="115"/>
      <c r="EVG10" s="115"/>
      <c r="EVH10" s="115"/>
      <c r="EVI10" s="115"/>
      <c r="EVJ10" s="115"/>
      <c r="EVK10" s="115"/>
      <c r="EVL10" s="115"/>
      <c r="EVM10" s="115"/>
      <c r="EVN10" s="115"/>
      <c r="EVO10" s="115"/>
      <c r="EVP10" s="115"/>
      <c r="EVQ10" s="115"/>
      <c r="EVR10" s="115"/>
      <c r="EVS10" s="115"/>
      <c r="EVT10" s="115"/>
      <c r="EVU10" s="115"/>
      <c r="EVV10" s="115"/>
      <c r="EVW10" s="115"/>
      <c r="EVX10" s="115"/>
      <c r="EVY10" s="115"/>
      <c r="EVZ10" s="115"/>
      <c r="EWA10" s="115"/>
      <c r="EWB10" s="115"/>
      <c r="EWC10" s="115"/>
      <c r="EWD10" s="115"/>
      <c r="EWE10" s="115"/>
      <c r="EWF10" s="115"/>
      <c r="EWG10" s="115"/>
      <c r="EWH10" s="115"/>
      <c r="EWI10" s="115"/>
      <c r="EWJ10" s="115"/>
      <c r="EWK10" s="115"/>
      <c r="EWL10" s="115"/>
      <c r="EWM10" s="115"/>
      <c r="EWN10" s="115"/>
      <c r="EWO10" s="115"/>
      <c r="EWP10" s="115"/>
      <c r="EWQ10" s="115"/>
      <c r="EWR10" s="115"/>
      <c r="EWS10" s="115"/>
      <c r="EWT10" s="115"/>
      <c r="EWU10" s="115"/>
      <c r="EWV10" s="115"/>
      <c r="EWW10" s="115"/>
      <c r="EWX10" s="115"/>
      <c r="EWY10" s="115"/>
      <c r="EWZ10" s="115"/>
      <c r="EXA10" s="115"/>
      <c r="EXB10" s="115"/>
      <c r="EXC10" s="115"/>
      <c r="EXD10" s="115"/>
      <c r="EXE10" s="115"/>
      <c r="EXF10" s="115"/>
      <c r="EXG10" s="115"/>
      <c r="EXH10" s="115"/>
      <c r="EXI10" s="115"/>
      <c r="EXJ10" s="115"/>
      <c r="EXK10" s="115"/>
      <c r="EXL10" s="115"/>
      <c r="EXM10" s="115"/>
      <c r="EXN10" s="115"/>
      <c r="EXO10" s="115"/>
      <c r="EXP10" s="115"/>
      <c r="EXQ10" s="115"/>
      <c r="EXR10" s="115"/>
      <c r="EXS10" s="115"/>
      <c r="EXT10" s="115"/>
      <c r="EXU10" s="115"/>
      <c r="EXV10" s="115"/>
      <c r="EXW10" s="115"/>
      <c r="EXX10" s="115"/>
      <c r="EXY10" s="115"/>
      <c r="EXZ10" s="115"/>
      <c r="EYA10" s="115"/>
      <c r="EYB10" s="115"/>
      <c r="EYC10" s="115"/>
      <c r="EYD10" s="115"/>
      <c r="EYE10" s="115"/>
      <c r="EYF10" s="115"/>
      <c r="EYG10" s="115"/>
      <c r="EYH10" s="115"/>
      <c r="EYI10" s="115"/>
      <c r="EYJ10" s="115"/>
      <c r="EYK10" s="115"/>
      <c r="EYL10" s="115"/>
      <c r="EYM10" s="115"/>
      <c r="EYN10" s="115"/>
      <c r="EYO10" s="115"/>
      <c r="EYP10" s="115"/>
      <c r="EYQ10" s="115"/>
      <c r="EYR10" s="115"/>
      <c r="EYS10" s="115"/>
      <c r="EYT10" s="115"/>
      <c r="EYU10" s="115"/>
      <c r="EYV10" s="115"/>
      <c r="EYW10" s="115"/>
      <c r="EYX10" s="115"/>
      <c r="EYY10" s="115"/>
      <c r="EYZ10" s="115"/>
      <c r="EZA10" s="115"/>
      <c r="EZB10" s="115"/>
      <c r="EZC10" s="115"/>
      <c r="EZD10" s="115"/>
      <c r="EZE10" s="115"/>
      <c r="EZF10" s="115"/>
      <c r="EZG10" s="115"/>
      <c r="EZH10" s="115"/>
      <c r="EZI10" s="115"/>
      <c r="EZJ10" s="115"/>
      <c r="EZK10" s="115"/>
      <c r="EZL10" s="115"/>
      <c r="EZM10" s="115"/>
      <c r="EZN10" s="115"/>
      <c r="EZO10" s="115"/>
      <c r="EZP10" s="115"/>
      <c r="EZQ10" s="115"/>
      <c r="EZR10" s="115"/>
      <c r="EZS10" s="115"/>
      <c r="EZT10" s="115"/>
      <c r="EZU10" s="115"/>
      <c r="EZV10" s="115"/>
      <c r="EZW10" s="115"/>
      <c r="EZX10" s="115"/>
      <c r="EZY10" s="115"/>
      <c r="EZZ10" s="115"/>
      <c r="FAA10" s="115"/>
      <c r="FAB10" s="115"/>
      <c r="FAC10" s="115"/>
      <c r="FAD10" s="115"/>
      <c r="FAE10" s="115"/>
      <c r="FAF10" s="115"/>
      <c r="FAG10" s="115"/>
      <c r="FAH10" s="115"/>
      <c r="FAI10" s="115"/>
      <c r="FAJ10" s="115"/>
      <c r="FAK10" s="115"/>
      <c r="FAL10" s="115"/>
      <c r="FAM10" s="115"/>
      <c r="FAN10" s="115"/>
      <c r="FAO10" s="115"/>
      <c r="FAP10" s="115"/>
      <c r="FAQ10" s="115"/>
      <c r="FAR10" s="115"/>
      <c r="FAS10" s="115"/>
      <c r="FAT10" s="115"/>
      <c r="FAU10" s="115"/>
      <c r="FAV10" s="115"/>
      <c r="FAW10" s="115"/>
      <c r="FAX10" s="115"/>
      <c r="FAY10" s="115"/>
      <c r="FAZ10" s="115"/>
      <c r="FBA10" s="115"/>
      <c r="FBB10" s="115"/>
      <c r="FBC10" s="115"/>
      <c r="FBD10" s="115"/>
      <c r="FBE10" s="115"/>
      <c r="FBF10" s="115"/>
      <c r="FBG10" s="115"/>
      <c r="FBH10" s="115"/>
      <c r="FBI10" s="115"/>
      <c r="FBJ10" s="115"/>
      <c r="FBK10" s="115"/>
      <c r="FBL10" s="115"/>
      <c r="FBM10" s="115"/>
      <c r="FBN10" s="115"/>
      <c r="FBO10" s="115"/>
      <c r="FBP10" s="115"/>
      <c r="FBQ10" s="115"/>
      <c r="FBR10" s="115"/>
      <c r="FBS10" s="115"/>
      <c r="FBT10" s="115"/>
      <c r="FBU10" s="115"/>
      <c r="FBV10" s="115"/>
      <c r="FBW10" s="115"/>
      <c r="FBX10" s="115"/>
      <c r="FBY10" s="115"/>
      <c r="FBZ10" s="115"/>
      <c r="FCA10" s="115"/>
      <c r="FCB10" s="115"/>
      <c r="FCC10" s="115"/>
      <c r="FCD10" s="115"/>
      <c r="FCE10" s="115"/>
      <c r="FCF10" s="115"/>
      <c r="FCG10" s="115"/>
      <c r="FCH10" s="115"/>
      <c r="FCI10" s="115"/>
      <c r="FCJ10" s="115"/>
      <c r="FCK10" s="115"/>
      <c r="FCL10" s="115"/>
      <c r="FCM10" s="115"/>
      <c r="FCN10" s="115"/>
      <c r="FCO10" s="115"/>
      <c r="FCP10" s="115"/>
      <c r="FCQ10" s="115"/>
      <c r="FCR10" s="115"/>
      <c r="FCS10" s="115"/>
      <c r="FCT10" s="115"/>
      <c r="FCU10" s="115"/>
      <c r="FCV10" s="115"/>
      <c r="FCW10" s="115"/>
      <c r="FCX10" s="115"/>
      <c r="FCY10" s="115"/>
      <c r="FCZ10" s="115"/>
      <c r="FDA10" s="115"/>
      <c r="FDB10" s="115"/>
      <c r="FDC10" s="115"/>
      <c r="FDD10" s="115"/>
      <c r="FDE10" s="115"/>
      <c r="FDF10" s="115"/>
      <c r="FDG10" s="115"/>
      <c r="FDH10" s="115"/>
      <c r="FDI10" s="115"/>
      <c r="FDJ10" s="115"/>
      <c r="FDK10" s="115"/>
      <c r="FDL10" s="115"/>
      <c r="FDM10" s="115"/>
      <c r="FDN10" s="115"/>
      <c r="FDO10" s="115"/>
      <c r="FDP10" s="115"/>
      <c r="FDQ10" s="115"/>
      <c r="FDR10" s="115"/>
      <c r="FDS10" s="115"/>
      <c r="FDT10" s="115"/>
      <c r="FDU10" s="115"/>
      <c r="FDV10" s="115"/>
      <c r="FDW10" s="115"/>
      <c r="FDX10" s="115"/>
      <c r="FDY10" s="115"/>
      <c r="FDZ10" s="115"/>
      <c r="FEA10" s="115"/>
      <c r="FEB10" s="115"/>
      <c r="FEC10" s="115"/>
      <c r="FED10" s="115"/>
      <c r="FEE10" s="115"/>
      <c r="FEF10" s="115"/>
      <c r="FEG10" s="115"/>
      <c r="FEH10" s="115"/>
      <c r="FEI10" s="115"/>
      <c r="FEJ10" s="115"/>
      <c r="FEK10" s="115"/>
      <c r="FEL10" s="115"/>
      <c r="FEM10" s="115"/>
      <c r="FEN10" s="115"/>
      <c r="FEO10" s="115"/>
      <c r="FEP10" s="115"/>
      <c r="FEQ10" s="115"/>
      <c r="FER10" s="115"/>
      <c r="FES10" s="115"/>
      <c r="FET10" s="115"/>
      <c r="FEU10" s="115"/>
      <c r="FEV10" s="115"/>
      <c r="FEW10" s="115"/>
      <c r="FEX10" s="115"/>
      <c r="FEY10" s="115"/>
      <c r="FEZ10" s="115"/>
      <c r="FFA10" s="115"/>
      <c r="FFB10" s="115"/>
      <c r="FFC10" s="115"/>
      <c r="FFD10" s="115"/>
      <c r="FFE10" s="115"/>
      <c r="FFF10" s="115"/>
      <c r="FFG10" s="115"/>
      <c r="FFH10" s="115"/>
      <c r="FFI10" s="115"/>
      <c r="FFJ10" s="115"/>
      <c r="FFK10" s="115"/>
      <c r="FFL10" s="115"/>
      <c r="FFM10" s="115"/>
      <c r="FFN10" s="115"/>
      <c r="FFO10" s="115"/>
      <c r="FFP10" s="115"/>
      <c r="FFQ10" s="115"/>
      <c r="FFR10" s="115"/>
      <c r="FFS10" s="115"/>
      <c r="FFT10" s="115"/>
      <c r="FFU10" s="115"/>
      <c r="FFV10" s="115"/>
      <c r="FFW10" s="115"/>
      <c r="FFX10" s="115"/>
      <c r="FFY10" s="115"/>
      <c r="FFZ10" s="115"/>
      <c r="FGA10" s="115"/>
      <c r="FGB10" s="115"/>
      <c r="FGC10" s="115"/>
      <c r="FGD10" s="115"/>
      <c r="FGE10" s="115"/>
      <c r="FGF10" s="115"/>
      <c r="FGG10" s="115"/>
      <c r="FGH10" s="115"/>
      <c r="FGI10" s="115"/>
      <c r="FGJ10" s="115"/>
      <c r="FGK10" s="115"/>
      <c r="FGL10" s="115"/>
      <c r="FGM10" s="115"/>
      <c r="FGN10" s="115"/>
      <c r="FGO10" s="115"/>
      <c r="FGP10" s="115"/>
      <c r="FGQ10" s="115"/>
      <c r="FGR10" s="115"/>
      <c r="FGS10" s="115"/>
      <c r="FGT10" s="115"/>
      <c r="FGU10" s="115"/>
      <c r="FGV10" s="115"/>
      <c r="FGW10" s="115"/>
      <c r="FGX10" s="115"/>
      <c r="FGY10" s="115"/>
      <c r="FGZ10" s="115"/>
      <c r="FHA10" s="115"/>
      <c r="FHB10" s="115"/>
      <c r="FHC10" s="115"/>
      <c r="FHD10" s="115"/>
      <c r="FHE10" s="115"/>
      <c r="FHF10" s="115"/>
      <c r="FHG10" s="115"/>
      <c r="FHH10" s="115"/>
      <c r="FHI10" s="115"/>
      <c r="FHJ10" s="115"/>
      <c r="FHK10" s="115"/>
      <c r="FHL10" s="115"/>
      <c r="FHM10" s="115"/>
      <c r="FHN10" s="115"/>
      <c r="FHO10" s="115"/>
      <c r="FHP10" s="115"/>
      <c r="FHQ10" s="115"/>
      <c r="FHR10" s="115"/>
      <c r="FHS10" s="115"/>
      <c r="FHT10" s="115"/>
      <c r="FHU10" s="115"/>
      <c r="FHV10" s="115"/>
      <c r="FHW10" s="115"/>
      <c r="FHX10" s="115"/>
      <c r="FHY10" s="115"/>
      <c r="FHZ10" s="115"/>
      <c r="FIA10" s="115"/>
      <c r="FIB10" s="115"/>
      <c r="FIC10" s="115"/>
      <c r="FID10" s="115"/>
      <c r="FIE10" s="115"/>
      <c r="FIF10" s="115"/>
      <c r="FIG10" s="115"/>
      <c r="FIH10" s="115"/>
      <c r="FII10" s="115"/>
      <c r="FIJ10" s="115"/>
      <c r="FIK10" s="115"/>
      <c r="FIL10" s="115"/>
      <c r="FIM10" s="115"/>
      <c r="FIN10" s="115"/>
      <c r="FIO10" s="115"/>
      <c r="FIP10" s="115"/>
      <c r="FIQ10" s="115"/>
      <c r="FIR10" s="115"/>
      <c r="FIS10" s="115"/>
      <c r="FIT10" s="115"/>
      <c r="FIU10" s="115"/>
      <c r="FIV10" s="115"/>
      <c r="FIW10" s="115"/>
      <c r="FIX10" s="115"/>
      <c r="FIY10" s="115"/>
      <c r="FIZ10" s="115"/>
      <c r="FJA10" s="115"/>
      <c r="FJB10" s="115"/>
      <c r="FJC10" s="115"/>
      <c r="FJD10" s="115"/>
      <c r="FJE10" s="115"/>
      <c r="FJF10" s="115"/>
      <c r="FJG10" s="115"/>
      <c r="FJH10" s="115"/>
      <c r="FJI10" s="115"/>
      <c r="FJJ10" s="115"/>
      <c r="FJK10" s="115"/>
      <c r="FJL10" s="115"/>
      <c r="FJM10" s="115"/>
      <c r="FJN10" s="115"/>
      <c r="FJO10" s="115"/>
      <c r="FJP10" s="115"/>
      <c r="FJQ10" s="115"/>
      <c r="FJR10" s="115"/>
      <c r="FJS10" s="115"/>
      <c r="FJT10" s="115"/>
      <c r="FJU10" s="115"/>
      <c r="FJV10" s="115"/>
      <c r="FJW10" s="115"/>
      <c r="FJX10" s="115"/>
      <c r="FJY10" s="115"/>
      <c r="FJZ10" s="115"/>
      <c r="FKA10" s="115"/>
      <c r="FKB10" s="115"/>
      <c r="FKC10" s="115"/>
      <c r="FKD10" s="115"/>
      <c r="FKE10" s="115"/>
      <c r="FKF10" s="115"/>
      <c r="FKG10" s="115"/>
      <c r="FKH10" s="115"/>
      <c r="FKI10" s="115"/>
      <c r="FKJ10" s="115"/>
      <c r="FKK10" s="115"/>
      <c r="FKL10" s="115"/>
      <c r="FKM10" s="115"/>
      <c r="FKN10" s="115"/>
      <c r="FKO10" s="115"/>
      <c r="FKP10" s="115"/>
      <c r="FKQ10" s="115"/>
      <c r="FKR10" s="115"/>
      <c r="FKS10" s="115"/>
      <c r="FKT10" s="115"/>
      <c r="FKU10" s="115"/>
      <c r="FKV10" s="115"/>
      <c r="FKW10" s="115"/>
      <c r="FKX10" s="115"/>
      <c r="FKY10" s="115"/>
      <c r="FKZ10" s="115"/>
      <c r="FLA10" s="115"/>
      <c r="FLB10" s="115"/>
      <c r="FLC10" s="115"/>
      <c r="FLD10" s="115"/>
      <c r="FLE10" s="115"/>
      <c r="FLF10" s="115"/>
      <c r="FLG10" s="115"/>
      <c r="FLH10" s="115"/>
      <c r="FLI10" s="115"/>
      <c r="FLJ10" s="115"/>
      <c r="FLK10" s="115"/>
      <c r="FLL10" s="115"/>
      <c r="FLM10" s="115"/>
      <c r="FLN10" s="115"/>
      <c r="FLO10" s="115"/>
      <c r="FLP10" s="115"/>
      <c r="FLQ10" s="115"/>
      <c r="FLR10" s="115"/>
      <c r="FLS10" s="115"/>
      <c r="FLT10" s="115"/>
      <c r="FLU10" s="115"/>
      <c r="FLV10" s="115"/>
      <c r="FLW10" s="115"/>
      <c r="FLX10" s="115"/>
      <c r="FLY10" s="115"/>
      <c r="FLZ10" s="115"/>
      <c r="FMA10" s="115"/>
      <c r="FMB10" s="115"/>
      <c r="FMC10" s="115"/>
      <c r="FMD10" s="115"/>
      <c r="FME10" s="115"/>
      <c r="FMF10" s="115"/>
      <c r="FMG10" s="115"/>
      <c r="FMH10" s="115"/>
      <c r="FMI10" s="115"/>
      <c r="FMJ10" s="115"/>
      <c r="FMK10" s="115"/>
      <c r="FML10" s="115"/>
      <c r="FMM10" s="115"/>
      <c r="FMN10" s="115"/>
      <c r="FMO10" s="115"/>
      <c r="FMP10" s="115"/>
      <c r="FMQ10" s="115"/>
      <c r="FMR10" s="115"/>
      <c r="FMS10" s="115"/>
      <c r="FMT10" s="115"/>
      <c r="FMU10" s="115"/>
      <c r="FMV10" s="115"/>
      <c r="FMW10" s="115"/>
      <c r="FMX10" s="115"/>
      <c r="FMY10" s="115"/>
      <c r="FMZ10" s="115"/>
      <c r="FNA10" s="115"/>
      <c r="FNB10" s="115"/>
      <c r="FNC10" s="115"/>
      <c r="FND10" s="115"/>
      <c r="FNE10" s="115"/>
      <c r="FNF10" s="115"/>
      <c r="FNG10" s="115"/>
      <c r="FNH10" s="115"/>
      <c r="FNI10" s="115"/>
      <c r="FNJ10" s="115"/>
      <c r="FNK10" s="115"/>
      <c r="FNL10" s="115"/>
      <c r="FNM10" s="115"/>
      <c r="FNN10" s="115"/>
      <c r="FNO10" s="115"/>
      <c r="FNP10" s="115"/>
      <c r="FNQ10" s="115"/>
      <c r="FNR10" s="115"/>
      <c r="FNS10" s="115"/>
      <c r="FNT10" s="115"/>
      <c r="FNU10" s="115"/>
      <c r="FNV10" s="115"/>
      <c r="FNW10" s="115"/>
      <c r="FNX10" s="115"/>
      <c r="FNY10" s="115"/>
      <c r="FNZ10" s="115"/>
      <c r="FOA10" s="115"/>
      <c r="FOB10" s="115"/>
      <c r="FOC10" s="115"/>
      <c r="FOD10" s="115"/>
      <c r="FOE10" s="115"/>
      <c r="FOF10" s="115"/>
      <c r="FOG10" s="115"/>
      <c r="FOH10" s="115"/>
      <c r="FOI10" s="115"/>
      <c r="FOJ10" s="115"/>
      <c r="FOK10" s="115"/>
      <c r="FOL10" s="115"/>
      <c r="FOM10" s="115"/>
      <c r="FON10" s="115"/>
      <c r="FOO10" s="115"/>
      <c r="FOP10" s="115"/>
      <c r="FOQ10" s="115"/>
      <c r="FOR10" s="115"/>
      <c r="FOS10" s="115"/>
      <c r="FOT10" s="115"/>
      <c r="FOU10" s="115"/>
      <c r="FOV10" s="115"/>
      <c r="FOW10" s="115"/>
      <c r="FOX10" s="115"/>
      <c r="FOY10" s="115"/>
      <c r="FOZ10" s="115"/>
      <c r="FPA10" s="115"/>
      <c r="FPB10" s="115"/>
      <c r="FPC10" s="115"/>
      <c r="FPD10" s="115"/>
      <c r="FPE10" s="115"/>
      <c r="FPF10" s="115"/>
      <c r="FPG10" s="115"/>
      <c r="FPH10" s="115"/>
      <c r="FPI10" s="115"/>
      <c r="FPJ10" s="115"/>
      <c r="FPK10" s="115"/>
      <c r="FPL10" s="115"/>
      <c r="FPM10" s="115"/>
      <c r="FPN10" s="115"/>
      <c r="FPO10" s="115"/>
      <c r="FPP10" s="115"/>
      <c r="FPQ10" s="115"/>
      <c r="FPR10" s="115"/>
      <c r="FPS10" s="115"/>
      <c r="FPT10" s="115"/>
      <c r="FPU10" s="115"/>
      <c r="FPV10" s="115"/>
      <c r="FPW10" s="115"/>
      <c r="FPX10" s="115"/>
      <c r="FPY10" s="115"/>
      <c r="FPZ10" s="115"/>
      <c r="FQA10" s="115"/>
      <c r="FQB10" s="115"/>
      <c r="FQC10" s="115"/>
      <c r="FQD10" s="115"/>
      <c r="FQE10" s="115"/>
      <c r="FQF10" s="115"/>
      <c r="FQG10" s="115"/>
      <c r="FQH10" s="115"/>
      <c r="FQI10" s="115"/>
      <c r="FQJ10" s="115"/>
      <c r="FQK10" s="115"/>
      <c r="FQL10" s="115"/>
      <c r="FQM10" s="115"/>
      <c r="FQN10" s="115"/>
      <c r="FQO10" s="115"/>
      <c r="FQP10" s="115"/>
      <c r="FQQ10" s="115"/>
      <c r="FQR10" s="115"/>
      <c r="FQS10" s="115"/>
      <c r="FQT10" s="115"/>
      <c r="FQU10" s="115"/>
      <c r="FQV10" s="115"/>
      <c r="FQW10" s="115"/>
      <c r="FQX10" s="115"/>
      <c r="FQY10" s="115"/>
      <c r="FQZ10" s="115"/>
      <c r="FRA10" s="115"/>
      <c r="FRB10" s="115"/>
      <c r="FRC10" s="115"/>
      <c r="FRD10" s="115"/>
      <c r="FRE10" s="115"/>
      <c r="FRF10" s="115"/>
      <c r="FRG10" s="115"/>
      <c r="FRH10" s="115"/>
      <c r="FRI10" s="115"/>
      <c r="FRJ10" s="115"/>
      <c r="FRK10" s="115"/>
      <c r="FRL10" s="115"/>
      <c r="FRM10" s="115"/>
      <c r="FRN10" s="115"/>
      <c r="FRO10" s="115"/>
      <c r="FRP10" s="115"/>
      <c r="FRQ10" s="115"/>
      <c r="FRR10" s="115"/>
      <c r="FRS10" s="115"/>
      <c r="FRT10" s="115"/>
      <c r="FRU10" s="115"/>
      <c r="FRV10" s="115"/>
      <c r="FRW10" s="115"/>
      <c r="FRX10" s="115"/>
      <c r="FRY10" s="115"/>
      <c r="FRZ10" s="115"/>
      <c r="FSA10" s="115"/>
      <c r="FSB10" s="115"/>
      <c r="FSC10" s="115"/>
      <c r="FSD10" s="115"/>
      <c r="FSE10" s="115"/>
      <c r="FSF10" s="115"/>
      <c r="FSG10" s="115"/>
      <c r="FSH10" s="115"/>
      <c r="FSI10" s="115"/>
      <c r="FSJ10" s="115"/>
      <c r="FSK10" s="115"/>
      <c r="FSL10" s="115"/>
      <c r="FSM10" s="115"/>
      <c r="FSN10" s="115"/>
      <c r="FSO10" s="115"/>
      <c r="FSP10" s="115"/>
      <c r="FSQ10" s="115"/>
      <c r="FSR10" s="115"/>
      <c r="FSS10" s="115"/>
      <c r="FST10" s="115"/>
      <c r="FSU10" s="115"/>
      <c r="FSV10" s="115"/>
      <c r="FSW10" s="115"/>
      <c r="FSX10" s="115"/>
      <c r="FSY10" s="115"/>
      <c r="FSZ10" s="115"/>
      <c r="FTA10" s="115"/>
      <c r="FTB10" s="115"/>
      <c r="FTC10" s="115"/>
      <c r="FTD10" s="115"/>
      <c r="FTE10" s="115"/>
      <c r="FTF10" s="115"/>
      <c r="FTG10" s="115"/>
      <c r="FTH10" s="115"/>
      <c r="FTI10" s="115"/>
      <c r="FTJ10" s="115"/>
      <c r="FTK10" s="115"/>
      <c r="FTL10" s="115"/>
      <c r="FTM10" s="115"/>
      <c r="FTN10" s="115"/>
      <c r="FTO10" s="115"/>
      <c r="FTP10" s="115"/>
      <c r="FTQ10" s="115"/>
      <c r="FTR10" s="115"/>
      <c r="FTS10" s="115"/>
      <c r="FTT10" s="115"/>
      <c r="FTU10" s="115"/>
      <c r="FTV10" s="115"/>
      <c r="FTW10" s="115"/>
      <c r="FTX10" s="115"/>
      <c r="FTY10" s="115"/>
      <c r="FTZ10" s="115"/>
      <c r="FUA10" s="115"/>
      <c r="FUB10" s="115"/>
      <c r="FUC10" s="115"/>
      <c r="FUD10" s="115"/>
      <c r="FUE10" s="115"/>
      <c r="FUF10" s="115"/>
      <c r="FUG10" s="115"/>
      <c r="FUH10" s="115"/>
      <c r="FUI10" s="115"/>
      <c r="FUJ10" s="115"/>
      <c r="FUK10" s="115"/>
      <c r="FUL10" s="115"/>
      <c r="FUM10" s="115"/>
      <c r="FUN10" s="115"/>
      <c r="FUO10" s="115"/>
      <c r="FUP10" s="115"/>
      <c r="FUQ10" s="115"/>
      <c r="FUR10" s="115"/>
      <c r="FUS10" s="115"/>
      <c r="FUT10" s="115"/>
      <c r="FUU10" s="115"/>
      <c r="FUV10" s="115"/>
      <c r="FUW10" s="115"/>
      <c r="FUX10" s="115"/>
      <c r="FUY10" s="115"/>
      <c r="FUZ10" s="115"/>
      <c r="FVA10" s="115"/>
      <c r="FVB10" s="115"/>
      <c r="FVC10" s="115"/>
      <c r="FVD10" s="115"/>
      <c r="FVE10" s="115"/>
      <c r="FVF10" s="115"/>
      <c r="FVG10" s="115"/>
      <c r="FVH10" s="115"/>
      <c r="FVI10" s="115"/>
      <c r="FVJ10" s="115"/>
      <c r="FVK10" s="115"/>
      <c r="FVL10" s="115"/>
      <c r="FVM10" s="115"/>
      <c r="FVN10" s="115"/>
      <c r="FVO10" s="115"/>
      <c r="FVP10" s="115"/>
      <c r="FVQ10" s="115"/>
      <c r="FVR10" s="115"/>
      <c r="FVS10" s="115"/>
      <c r="FVT10" s="115"/>
      <c r="FVU10" s="115"/>
      <c r="FVV10" s="115"/>
      <c r="FVW10" s="115"/>
      <c r="FVX10" s="115"/>
      <c r="FVY10" s="115"/>
      <c r="FVZ10" s="115"/>
      <c r="FWA10" s="115"/>
      <c r="FWB10" s="115"/>
      <c r="FWC10" s="115"/>
      <c r="FWD10" s="115"/>
      <c r="FWE10" s="115"/>
      <c r="FWF10" s="115"/>
      <c r="FWG10" s="115"/>
      <c r="FWH10" s="115"/>
      <c r="FWI10" s="115"/>
      <c r="FWJ10" s="115"/>
      <c r="FWK10" s="115"/>
      <c r="FWL10" s="115"/>
      <c r="FWM10" s="115"/>
      <c r="FWN10" s="115"/>
      <c r="FWO10" s="115"/>
      <c r="FWP10" s="115"/>
      <c r="FWQ10" s="115"/>
      <c r="FWR10" s="115"/>
      <c r="FWS10" s="115"/>
      <c r="FWT10" s="115"/>
      <c r="FWU10" s="115"/>
      <c r="FWV10" s="115"/>
      <c r="FWW10" s="115"/>
      <c r="FWX10" s="115"/>
      <c r="FWY10" s="115"/>
      <c r="FWZ10" s="115"/>
      <c r="FXA10" s="115"/>
      <c r="FXB10" s="115"/>
      <c r="FXC10" s="115"/>
      <c r="FXD10" s="115"/>
      <c r="FXE10" s="115"/>
      <c r="FXF10" s="115"/>
      <c r="FXG10" s="115"/>
      <c r="FXH10" s="115"/>
      <c r="FXI10" s="115"/>
      <c r="FXJ10" s="115"/>
      <c r="FXK10" s="115"/>
      <c r="FXL10" s="115"/>
      <c r="FXM10" s="115"/>
      <c r="FXN10" s="115"/>
      <c r="FXO10" s="115"/>
      <c r="FXP10" s="115"/>
      <c r="FXQ10" s="115"/>
      <c r="FXR10" s="115"/>
      <c r="FXS10" s="115"/>
      <c r="FXT10" s="115"/>
      <c r="FXU10" s="115"/>
      <c r="FXV10" s="115"/>
      <c r="FXW10" s="115"/>
      <c r="FXX10" s="115"/>
      <c r="FXY10" s="115"/>
      <c r="FXZ10" s="115"/>
      <c r="FYA10" s="115"/>
      <c r="FYB10" s="115"/>
      <c r="FYC10" s="115"/>
      <c r="FYD10" s="115"/>
      <c r="FYE10" s="115"/>
      <c r="FYF10" s="115"/>
      <c r="FYG10" s="115"/>
      <c r="FYH10" s="115"/>
      <c r="FYI10" s="115"/>
      <c r="FYJ10" s="115"/>
      <c r="FYK10" s="115"/>
      <c r="FYL10" s="115"/>
      <c r="FYM10" s="115"/>
      <c r="FYN10" s="115"/>
      <c r="FYO10" s="115"/>
      <c r="FYP10" s="115"/>
      <c r="FYQ10" s="115"/>
      <c r="FYR10" s="115"/>
      <c r="FYS10" s="115"/>
      <c r="FYT10" s="115"/>
      <c r="FYU10" s="115"/>
      <c r="FYV10" s="115"/>
      <c r="FYW10" s="115"/>
      <c r="FYX10" s="115"/>
      <c r="FYY10" s="115"/>
      <c r="FYZ10" s="115"/>
      <c r="FZA10" s="115"/>
      <c r="FZB10" s="115"/>
      <c r="FZC10" s="115"/>
      <c r="FZD10" s="115"/>
      <c r="FZE10" s="115"/>
      <c r="FZF10" s="115"/>
      <c r="FZG10" s="115"/>
      <c r="FZH10" s="115"/>
      <c r="FZI10" s="115"/>
      <c r="FZJ10" s="115"/>
      <c r="FZK10" s="115"/>
      <c r="FZL10" s="115"/>
      <c r="FZM10" s="115"/>
      <c r="FZN10" s="115"/>
      <c r="FZO10" s="115"/>
      <c r="FZP10" s="115"/>
      <c r="FZQ10" s="115"/>
      <c r="FZR10" s="115"/>
      <c r="FZS10" s="115"/>
      <c r="FZT10" s="115"/>
      <c r="FZU10" s="115"/>
      <c r="FZV10" s="115"/>
      <c r="FZW10" s="115"/>
      <c r="FZX10" s="115"/>
      <c r="FZY10" s="115"/>
      <c r="FZZ10" s="115"/>
      <c r="GAA10" s="115"/>
      <c r="GAB10" s="115"/>
      <c r="GAC10" s="115"/>
      <c r="GAD10" s="115"/>
      <c r="GAE10" s="115"/>
      <c r="GAF10" s="115"/>
      <c r="GAG10" s="115"/>
      <c r="GAH10" s="115"/>
      <c r="GAI10" s="115"/>
      <c r="GAJ10" s="115"/>
      <c r="GAK10" s="115"/>
      <c r="GAL10" s="115"/>
      <c r="GAM10" s="115"/>
      <c r="GAN10" s="115"/>
      <c r="GAO10" s="115"/>
      <c r="GAP10" s="115"/>
      <c r="GAQ10" s="115"/>
      <c r="GAR10" s="115"/>
      <c r="GAS10" s="115"/>
      <c r="GAT10" s="115"/>
      <c r="GAU10" s="115"/>
      <c r="GAV10" s="115"/>
      <c r="GAW10" s="115"/>
      <c r="GAX10" s="115"/>
      <c r="GAY10" s="115"/>
      <c r="GAZ10" s="115"/>
      <c r="GBA10" s="115"/>
      <c r="GBB10" s="115"/>
      <c r="GBC10" s="115"/>
      <c r="GBD10" s="115"/>
      <c r="GBE10" s="115"/>
      <c r="GBF10" s="115"/>
      <c r="GBG10" s="115"/>
      <c r="GBH10" s="115"/>
      <c r="GBI10" s="115"/>
      <c r="GBJ10" s="115"/>
      <c r="GBK10" s="115"/>
      <c r="GBL10" s="115"/>
      <c r="GBM10" s="115"/>
      <c r="GBN10" s="115"/>
      <c r="GBO10" s="115"/>
      <c r="GBP10" s="115"/>
      <c r="GBQ10" s="115"/>
      <c r="GBR10" s="115"/>
      <c r="GBS10" s="115"/>
      <c r="GBT10" s="115"/>
      <c r="GBU10" s="115"/>
      <c r="GBV10" s="115"/>
      <c r="GBW10" s="115"/>
      <c r="GBX10" s="115"/>
      <c r="GBY10" s="115"/>
      <c r="GBZ10" s="115"/>
      <c r="GCA10" s="115"/>
      <c r="GCB10" s="115"/>
      <c r="GCC10" s="115"/>
      <c r="GCD10" s="115"/>
      <c r="GCE10" s="115"/>
      <c r="GCF10" s="115"/>
      <c r="GCG10" s="115"/>
      <c r="GCH10" s="115"/>
      <c r="GCI10" s="115"/>
      <c r="GCJ10" s="115"/>
      <c r="GCK10" s="115"/>
      <c r="GCL10" s="115"/>
      <c r="GCM10" s="115"/>
      <c r="GCN10" s="115"/>
      <c r="GCO10" s="115"/>
      <c r="GCP10" s="115"/>
      <c r="GCQ10" s="115"/>
      <c r="GCR10" s="115"/>
      <c r="GCS10" s="115"/>
      <c r="GCT10" s="115"/>
      <c r="GCU10" s="115"/>
      <c r="GCV10" s="115"/>
      <c r="GCW10" s="115"/>
      <c r="GCX10" s="115"/>
      <c r="GCY10" s="115"/>
      <c r="GCZ10" s="115"/>
      <c r="GDA10" s="115"/>
      <c r="GDB10" s="115"/>
      <c r="GDC10" s="115"/>
      <c r="GDD10" s="115"/>
      <c r="GDE10" s="115"/>
      <c r="GDF10" s="115"/>
      <c r="GDG10" s="115"/>
      <c r="GDH10" s="115"/>
      <c r="GDI10" s="115"/>
      <c r="GDJ10" s="115"/>
      <c r="GDK10" s="115"/>
      <c r="GDL10" s="115"/>
      <c r="GDM10" s="115"/>
      <c r="GDN10" s="115"/>
      <c r="GDO10" s="115"/>
      <c r="GDP10" s="115"/>
      <c r="GDQ10" s="115"/>
      <c r="GDR10" s="115"/>
      <c r="GDS10" s="115"/>
      <c r="GDT10" s="115"/>
      <c r="GDU10" s="115"/>
      <c r="GDV10" s="115"/>
      <c r="GDW10" s="115"/>
      <c r="GDX10" s="115"/>
      <c r="GDY10" s="115"/>
      <c r="GDZ10" s="115"/>
      <c r="GEA10" s="115"/>
      <c r="GEB10" s="115"/>
      <c r="GEC10" s="115"/>
      <c r="GED10" s="115"/>
      <c r="GEE10" s="115"/>
      <c r="GEF10" s="115"/>
      <c r="GEG10" s="115"/>
      <c r="GEH10" s="115"/>
      <c r="GEI10" s="115"/>
      <c r="GEJ10" s="115"/>
      <c r="GEK10" s="115"/>
      <c r="GEL10" s="115"/>
      <c r="GEM10" s="115"/>
      <c r="GEN10" s="115"/>
      <c r="GEO10" s="115"/>
      <c r="GEP10" s="115"/>
      <c r="GEQ10" s="115"/>
      <c r="GER10" s="115"/>
      <c r="GES10" s="115"/>
      <c r="GET10" s="115"/>
      <c r="GEU10" s="115"/>
      <c r="GEV10" s="115"/>
      <c r="GEW10" s="115"/>
      <c r="GEX10" s="115"/>
      <c r="GEY10" s="115"/>
      <c r="GEZ10" s="115"/>
      <c r="GFA10" s="115"/>
      <c r="GFB10" s="115"/>
      <c r="GFC10" s="115"/>
      <c r="GFD10" s="115"/>
      <c r="GFE10" s="115"/>
      <c r="GFF10" s="115"/>
      <c r="GFG10" s="115"/>
      <c r="GFH10" s="115"/>
      <c r="GFI10" s="115"/>
      <c r="GFJ10" s="115"/>
      <c r="GFK10" s="115"/>
      <c r="GFL10" s="115"/>
      <c r="GFM10" s="115"/>
      <c r="GFN10" s="115"/>
      <c r="GFO10" s="115"/>
      <c r="GFP10" s="115"/>
      <c r="GFQ10" s="115"/>
      <c r="GFR10" s="115"/>
      <c r="GFS10" s="115"/>
      <c r="GFT10" s="115"/>
      <c r="GFU10" s="115"/>
      <c r="GFV10" s="115"/>
      <c r="GFW10" s="115"/>
      <c r="GFX10" s="115"/>
      <c r="GFY10" s="115"/>
      <c r="GFZ10" s="115"/>
      <c r="GGA10" s="115"/>
      <c r="GGB10" s="115"/>
      <c r="GGC10" s="115"/>
      <c r="GGD10" s="115"/>
      <c r="GGE10" s="115"/>
      <c r="GGF10" s="115"/>
      <c r="GGG10" s="115"/>
      <c r="GGH10" s="115"/>
      <c r="GGI10" s="115"/>
      <c r="GGJ10" s="115"/>
      <c r="GGK10" s="115"/>
      <c r="GGL10" s="115"/>
      <c r="GGM10" s="115"/>
      <c r="GGN10" s="115"/>
      <c r="GGO10" s="115"/>
      <c r="GGP10" s="115"/>
      <c r="GGQ10" s="115"/>
      <c r="GGR10" s="115"/>
      <c r="GGS10" s="115"/>
      <c r="GGT10" s="115"/>
      <c r="GGU10" s="115"/>
      <c r="GGV10" s="115"/>
      <c r="GGW10" s="115"/>
      <c r="GGX10" s="115"/>
      <c r="GGY10" s="115"/>
      <c r="GGZ10" s="115"/>
      <c r="GHA10" s="115"/>
      <c r="GHB10" s="115"/>
      <c r="GHC10" s="115"/>
      <c r="GHD10" s="115"/>
      <c r="GHE10" s="115"/>
      <c r="GHF10" s="115"/>
      <c r="GHG10" s="115"/>
      <c r="GHH10" s="115"/>
      <c r="GHI10" s="115"/>
      <c r="GHJ10" s="115"/>
      <c r="GHK10" s="115"/>
      <c r="GHL10" s="115"/>
      <c r="GHM10" s="115"/>
      <c r="GHN10" s="115"/>
      <c r="GHO10" s="115"/>
      <c r="GHP10" s="115"/>
      <c r="GHQ10" s="115"/>
      <c r="GHR10" s="115"/>
      <c r="GHS10" s="115"/>
      <c r="GHT10" s="115"/>
      <c r="GHU10" s="115"/>
      <c r="GHV10" s="115"/>
      <c r="GHW10" s="115"/>
      <c r="GHX10" s="115"/>
      <c r="GHY10" s="115"/>
      <c r="GHZ10" s="115"/>
      <c r="GIA10" s="115"/>
      <c r="GIB10" s="115"/>
      <c r="GIC10" s="115"/>
      <c r="GID10" s="115"/>
      <c r="GIE10" s="115"/>
      <c r="GIF10" s="115"/>
      <c r="GIG10" s="115"/>
      <c r="GIH10" s="115"/>
      <c r="GII10" s="115"/>
      <c r="GIJ10" s="115"/>
      <c r="GIK10" s="115"/>
      <c r="GIL10" s="115"/>
      <c r="GIM10" s="115"/>
      <c r="GIN10" s="115"/>
      <c r="GIO10" s="115"/>
      <c r="GIP10" s="115"/>
      <c r="GIQ10" s="115"/>
      <c r="GIR10" s="115"/>
      <c r="GIS10" s="115"/>
      <c r="GIT10" s="115"/>
      <c r="GIU10" s="115"/>
      <c r="GIV10" s="115"/>
      <c r="GIW10" s="115"/>
      <c r="GIX10" s="115"/>
      <c r="GIY10" s="115"/>
      <c r="GIZ10" s="115"/>
      <c r="GJA10" s="115"/>
      <c r="GJB10" s="115"/>
      <c r="GJC10" s="115"/>
      <c r="GJD10" s="115"/>
      <c r="GJE10" s="115"/>
      <c r="GJF10" s="115"/>
      <c r="GJG10" s="115"/>
      <c r="GJH10" s="115"/>
      <c r="GJI10" s="115"/>
      <c r="GJJ10" s="115"/>
      <c r="GJK10" s="115"/>
      <c r="GJL10" s="115"/>
      <c r="GJM10" s="115"/>
      <c r="GJN10" s="115"/>
      <c r="GJO10" s="115"/>
      <c r="GJP10" s="115"/>
      <c r="GJQ10" s="115"/>
      <c r="GJR10" s="115"/>
      <c r="GJS10" s="115"/>
      <c r="GJT10" s="115"/>
      <c r="GJU10" s="115"/>
      <c r="GJV10" s="115"/>
      <c r="GJW10" s="115"/>
      <c r="GJX10" s="115"/>
      <c r="GJY10" s="115"/>
      <c r="GJZ10" s="115"/>
      <c r="GKA10" s="115"/>
      <c r="GKB10" s="115"/>
      <c r="GKC10" s="115"/>
      <c r="GKD10" s="115"/>
      <c r="GKE10" s="115"/>
      <c r="GKF10" s="115"/>
      <c r="GKG10" s="115"/>
      <c r="GKH10" s="115"/>
      <c r="GKI10" s="115"/>
      <c r="GKJ10" s="115"/>
      <c r="GKK10" s="115"/>
      <c r="GKL10" s="115"/>
      <c r="GKM10" s="115"/>
      <c r="GKN10" s="115"/>
      <c r="GKO10" s="115"/>
      <c r="GKP10" s="115"/>
      <c r="GKQ10" s="115"/>
      <c r="GKR10" s="115"/>
      <c r="GKS10" s="115"/>
      <c r="GKT10" s="115"/>
      <c r="GKU10" s="115"/>
      <c r="GKV10" s="115"/>
      <c r="GKW10" s="115"/>
      <c r="GKX10" s="115"/>
      <c r="GKY10" s="115"/>
      <c r="GKZ10" s="115"/>
      <c r="GLA10" s="115"/>
      <c r="GLB10" s="115"/>
      <c r="GLC10" s="115"/>
      <c r="GLD10" s="115"/>
      <c r="GLE10" s="115"/>
      <c r="GLF10" s="115"/>
      <c r="GLG10" s="115"/>
      <c r="GLH10" s="115"/>
      <c r="GLI10" s="115"/>
      <c r="GLJ10" s="115"/>
      <c r="GLK10" s="115"/>
      <c r="GLL10" s="115"/>
      <c r="GLM10" s="115"/>
      <c r="GLN10" s="115"/>
      <c r="GLO10" s="115"/>
      <c r="GLP10" s="115"/>
      <c r="GLQ10" s="115"/>
      <c r="GLR10" s="115"/>
      <c r="GLS10" s="115"/>
      <c r="GLT10" s="115"/>
      <c r="GLU10" s="115"/>
      <c r="GLV10" s="115"/>
      <c r="GLW10" s="115"/>
      <c r="GLX10" s="115"/>
      <c r="GLY10" s="115"/>
      <c r="GLZ10" s="115"/>
      <c r="GMA10" s="115"/>
      <c r="GMB10" s="115"/>
      <c r="GMC10" s="115"/>
      <c r="GMD10" s="115"/>
      <c r="GME10" s="115"/>
      <c r="GMF10" s="115"/>
      <c r="GMG10" s="115"/>
      <c r="GMH10" s="115"/>
      <c r="GMI10" s="115"/>
      <c r="GMJ10" s="115"/>
      <c r="GMK10" s="115"/>
      <c r="GML10" s="115"/>
      <c r="GMM10" s="115"/>
      <c r="GMN10" s="115"/>
      <c r="GMO10" s="115"/>
      <c r="GMP10" s="115"/>
      <c r="GMQ10" s="115"/>
      <c r="GMR10" s="115"/>
      <c r="GMS10" s="115"/>
      <c r="GMT10" s="115"/>
      <c r="GMU10" s="115"/>
      <c r="GMV10" s="115"/>
      <c r="GMW10" s="115"/>
      <c r="GMX10" s="115"/>
      <c r="GMY10" s="115"/>
      <c r="GMZ10" s="115"/>
      <c r="GNA10" s="115"/>
      <c r="GNB10" s="115"/>
      <c r="GNC10" s="115"/>
      <c r="GND10" s="115"/>
      <c r="GNE10" s="115"/>
      <c r="GNF10" s="115"/>
      <c r="GNG10" s="115"/>
      <c r="GNH10" s="115"/>
      <c r="GNI10" s="115"/>
      <c r="GNJ10" s="115"/>
      <c r="GNK10" s="115"/>
      <c r="GNL10" s="115"/>
      <c r="GNM10" s="115"/>
      <c r="GNN10" s="115"/>
      <c r="GNO10" s="115"/>
      <c r="GNP10" s="115"/>
      <c r="GNQ10" s="115"/>
      <c r="GNR10" s="115"/>
      <c r="GNS10" s="115"/>
      <c r="GNT10" s="115"/>
      <c r="GNU10" s="115"/>
      <c r="GNV10" s="115"/>
      <c r="GNW10" s="115"/>
      <c r="GNX10" s="115"/>
      <c r="GNY10" s="115"/>
      <c r="GNZ10" s="115"/>
      <c r="GOA10" s="115"/>
      <c r="GOB10" s="115"/>
      <c r="GOC10" s="115"/>
      <c r="GOD10" s="115"/>
      <c r="GOE10" s="115"/>
      <c r="GOF10" s="115"/>
      <c r="GOG10" s="115"/>
      <c r="GOH10" s="115"/>
      <c r="GOI10" s="115"/>
      <c r="GOJ10" s="115"/>
      <c r="GOK10" s="115"/>
      <c r="GOL10" s="115"/>
      <c r="GOM10" s="115"/>
      <c r="GON10" s="115"/>
      <c r="GOO10" s="115"/>
      <c r="GOP10" s="115"/>
      <c r="GOQ10" s="115"/>
      <c r="GOR10" s="115"/>
      <c r="GOS10" s="115"/>
      <c r="GOT10" s="115"/>
      <c r="GOU10" s="115"/>
      <c r="GOV10" s="115"/>
      <c r="GOW10" s="115"/>
      <c r="GOX10" s="115"/>
      <c r="GOY10" s="115"/>
      <c r="GOZ10" s="115"/>
      <c r="GPA10" s="115"/>
      <c r="GPB10" s="115"/>
      <c r="GPC10" s="115"/>
      <c r="GPD10" s="115"/>
      <c r="GPE10" s="115"/>
      <c r="GPF10" s="115"/>
      <c r="GPG10" s="115"/>
      <c r="GPH10" s="115"/>
      <c r="GPI10" s="115"/>
      <c r="GPJ10" s="115"/>
      <c r="GPK10" s="115"/>
      <c r="GPL10" s="115"/>
      <c r="GPM10" s="115"/>
      <c r="GPN10" s="115"/>
      <c r="GPO10" s="115"/>
      <c r="GPP10" s="115"/>
      <c r="GPQ10" s="115"/>
      <c r="GPR10" s="115"/>
      <c r="GPS10" s="115"/>
      <c r="GPT10" s="115"/>
      <c r="GPU10" s="115"/>
      <c r="GPV10" s="115"/>
      <c r="GPW10" s="115"/>
      <c r="GPX10" s="115"/>
      <c r="GPY10" s="115"/>
      <c r="GPZ10" s="115"/>
      <c r="GQA10" s="115"/>
      <c r="GQB10" s="115"/>
      <c r="GQC10" s="115"/>
      <c r="GQD10" s="115"/>
      <c r="GQE10" s="115"/>
      <c r="GQF10" s="115"/>
      <c r="GQG10" s="115"/>
      <c r="GQH10" s="115"/>
      <c r="GQI10" s="115"/>
      <c r="GQJ10" s="115"/>
      <c r="GQK10" s="115"/>
      <c r="GQL10" s="115"/>
      <c r="GQM10" s="115"/>
      <c r="GQN10" s="115"/>
      <c r="GQO10" s="115"/>
      <c r="GQP10" s="115"/>
      <c r="GQQ10" s="115"/>
      <c r="GQR10" s="115"/>
      <c r="GQS10" s="115"/>
      <c r="GQT10" s="115"/>
      <c r="GQU10" s="115"/>
      <c r="GQV10" s="115"/>
      <c r="GQW10" s="115"/>
      <c r="GQX10" s="115"/>
      <c r="GQY10" s="115"/>
      <c r="GQZ10" s="115"/>
      <c r="GRA10" s="115"/>
      <c r="GRB10" s="115"/>
      <c r="GRC10" s="115"/>
      <c r="GRD10" s="115"/>
      <c r="GRE10" s="115"/>
      <c r="GRF10" s="115"/>
      <c r="GRG10" s="115"/>
      <c r="GRH10" s="115"/>
      <c r="GRI10" s="115"/>
      <c r="GRJ10" s="115"/>
      <c r="GRK10" s="115"/>
      <c r="GRL10" s="115"/>
      <c r="GRM10" s="115"/>
      <c r="GRN10" s="115"/>
      <c r="GRO10" s="115"/>
      <c r="GRP10" s="115"/>
      <c r="GRQ10" s="115"/>
      <c r="GRR10" s="115"/>
      <c r="GRS10" s="115"/>
      <c r="GRT10" s="115"/>
      <c r="GRU10" s="115"/>
      <c r="GRV10" s="115"/>
      <c r="GRW10" s="115"/>
      <c r="GRX10" s="115"/>
      <c r="GRY10" s="115"/>
      <c r="GRZ10" s="115"/>
      <c r="GSA10" s="115"/>
      <c r="GSB10" s="115"/>
      <c r="GSC10" s="115"/>
      <c r="GSD10" s="115"/>
      <c r="GSE10" s="115"/>
      <c r="GSF10" s="115"/>
      <c r="GSG10" s="115"/>
      <c r="GSH10" s="115"/>
      <c r="GSI10" s="115"/>
      <c r="GSJ10" s="115"/>
      <c r="GSK10" s="115"/>
      <c r="GSL10" s="115"/>
      <c r="GSM10" s="115"/>
      <c r="GSN10" s="115"/>
      <c r="GSO10" s="115"/>
      <c r="GSP10" s="115"/>
      <c r="GSQ10" s="115"/>
      <c r="GSR10" s="115"/>
      <c r="GSS10" s="115"/>
      <c r="GST10" s="115"/>
      <c r="GSU10" s="115"/>
      <c r="GSV10" s="115"/>
      <c r="GSW10" s="115"/>
      <c r="GSX10" s="115"/>
      <c r="GSY10" s="115"/>
      <c r="GSZ10" s="115"/>
      <c r="GTA10" s="115"/>
      <c r="GTB10" s="115"/>
      <c r="GTC10" s="115"/>
      <c r="GTD10" s="115"/>
      <c r="GTE10" s="115"/>
      <c r="GTF10" s="115"/>
      <c r="GTG10" s="115"/>
      <c r="GTH10" s="115"/>
      <c r="GTI10" s="115"/>
      <c r="GTJ10" s="115"/>
      <c r="GTK10" s="115"/>
      <c r="GTL10" s="115"/>
      <c r="GTM10" s="115"/>
      <c r="GTN10" s="115"/>
      <c r="GTO10" s="115"/>
      <c r="GTP10" s="115"/>
      <c r="GTQ10" s="115"/>
      <c r="GTR10" s="115"/>
      <c r="GTS10" s="115"/>
      <c r="GTT10" s="115"/>
      <c r="GTU10" s="115"/>
      <c r="GTV10" s="115"/>
      <c r="GTW10" s="115"/>
      <c r="GTX10" s="115"/>
      <c r="GTY10" s="115"/>
      <c r="GTZ10" s="115"/>
      <c r="GUA10" s="115"/>
      <c r="GUB10" s="115"/>
      <c r="GUC10" s="115"/>
      <c r="GUD10" s="115"/>
      <c r="GUE10" s="115"/>
      <c r="GUF10" s="115"/>
      <c r="GUG10" s="115"/>
      <c r="GUH10" s="115"/>
      <c r="GUI10" s="115"/>
      <c r="GUJ10" s="115"/>
      <c r="GUK10" s="115"/>
      <c r="GUL10" s="115"/>
      <c r="GUM10" s="115"/>
      <c r="GUN10" s="115"/>
      <c r="GUO10" s="115"/>
      <c r="GUP10" s="115"/>
      <c r="GUQ10" s="115"/>
      <c r="GUR10" s="115"/>
      <c r="GUS10" s="115"/>
      <c r="GUT10" s="115"/>
      <c r="GUU10" s="115"/>
      <c r="GUV10" s="115"/>
      <c r="GUW10" s="115"/>
      <c r="GUX10" s="115"/>
      <c r="GUY10" s="115"/>
      <c r="GUZ10" s="115"/>
      <c r="GVA10" s="115"/>
      <c r="GVB10" s="115"/>
      <c r="GVC10" s="115"/>
      <c r="GVD10" s="115"/>
      <c r="GVE10" s="115"/>
      <c r="GVF10" s="115"/>
      <c r="GVG10" s="115"/>
      <c r="GVH10" s="115"/>
      <c r="GVI10" s="115"/>
      <c r="GVJ10" s="115"/>
      <c r="GVK10" s="115"/>
      <c r="GVL10" s="115"/>
      <c r="GVM10" s="115"/>
      <c r="GVN10" s="115"/>
      <c r="GVO10" s="115"/>
      <c r="GVP10" s="115"/>
      <c r="GVQ10" s="115"/>
      <c r="GVR10" s="115"/>
      <c r="GVS10" s="115"/>
      <c r="GVT10" s="115"/>
      <c r="GVU10" s="115"/>
      <c r="GVV10" s="115"/>
      <c r="GVW10" s="115"/>
      <c r="GVX10" s="115"/>
      <c r="GVY10" s="115"/>
      <c r="GVZ10" s="115"/>
      <c r="GWA10" s="115"/>
      <c r="GWB10" s="115"/>
      <c r="GWC10" s="115"/>
      <c r="GWD10" s="115"/>
      <c r="GWE10" s="115"/>
      <c r="GWF10" s="115"/>
      <c r="GWG10" s="115"/>
      <c r="GWH10" s="115"/>
      <c r="GWI10" s="115"/>
      <c r="GWJ10" s="115"/>
      <c r="GWK10" s="115"/>
      <c r="GWL10" s="115"/>
      <c r="GWM10" s="115"/>
      <c r="GWN10" s="115"/>
      <c r="GWO10" s="115"/>
      <c r="GWP10" s="115"/>
      <c r="GWQ10" s="115"/>
      <c r="GWR10" s="115"/>
      <c r="GWS10" s="115"/>
      <c r="GWT10" s="115"/>
      <c r="GWU10" s="115"/>
      <c r="GWV10" s="115"/>
      <c r="GWW10" s="115"/>
      <c r="GWX10" s="115"/>
      <c r="GWY10" s="115"/>
      <c r="GWZ10" s="115"/>
      <c r="GXA10" s="115"/>
      <c r="GXB10" s="115"/>
      <c r="GXC10" s="115"/>
      <c r="GXD10" s="115"/>
      <c r="GXE10" s="115"/>
      <c r="GXF10" s="115"/>
      <c r="GXG10" s="115"/>
      <c r="GXH10" s="115"/>
      <c r="GXI10" s="115"/>
      <c r="GXJ10" s="115"/>
      <c r="GXK10" s="115"/>
      <c r="GXL10" s="115"/>
      <c r="GXM10" s="115"/>
      <c r="GXN10" s="115"/>
      <c r="GXO10" s="115"/>
      <c r="GXP10" s="115"/>
      <c r="GXQ10" s="115"/>
      <c r="GXR10" s="115"/>
      <c r="GXS10" s="115"/>
      <c r="GXT10" s="115"/>
      <c r="GXU10" s="115"/>
      <c r="GXV10" s="115"/>
      <c r="GXW10" s="115"/>
      <c r="GXX10" s="115"/>
      <c r="GXY10" s="115"/>
      <c r="GXZ10" s="115"/>
      <c r="GYA10" s="115"/>
      <c r="GYB10" s="115"/>
      <c r="GYC10" s="115"/>
      <c r="GYD10" s="115"/>
      <c r="GYE10" s="115"/>
      <c r="GYF10" s="115"/>
      <c r="GYG10" s="115"/>
      <c r="GYH10" s="115"/>
      <c r="GYI10" s="115"/>
      <c r="GYJ10" s="115"/>
      <c r="GYK10" s="115"/>
      <c r="GYL10" s="115"/>
      <c r="GYM10" s="115"/>
      <c r="GYN10" s="115"/>
      <c r="GYO10" s="115"/>
      <c r="GYP10" s="115"/>
      <c r="GYQ10" s="115"/>
      <c r="GYR10" s="115"/>
      <c r="GYS10" s="115"/>
      <c r="GYT10" s="115"/>
      <c r="GYU10" s="115"/>
      <c r="GYV10" s="115"/>
      <c r="GYW10" s="115"/>
      <c r="GYX10" s="115"/>
      <c r="GYY10" s="115"/>
      <c r="GYZ10" s="115"/>
      <c r="GZA10" s="115"/>
      <c r="GZB10" s="115"/>
      <c r="GZC10" s="115"/>
      <c r="GZD10" s="115"/>
      <c r="GZE10" s="115"/>
      <c r="GZF10" s="115"/>
      <c r="GZG10" s="115"/>
      <c r="GZH10" s="115"/>
      <c r="GZI10" s="115"/>
      <c r="GZJ10" s="115"/>
      <c r="GZK10" s="115"/>
      <c r="GZL10" s="115"/>
      <c r="GZM10" s="115"/>
      <c r="GZN10" s="115"/>
      <c r="GZO10" s="115"/>
      <c r="GZP10" s="115"/>
      <c r="GZQ10" s="115"/>
      <c r="GZR10" s="115"/>
      <c r="GZS10" s="115"/>
      <c r="GZT10" s="115"/>
      <c r="GZU10" s="115"/>
      <c r="GZV10" s="115"/>
      <c r="GZW10" s="115"/>
      <c r="GZX10" s="115"/>
      <c r="GZY10" s="115"/>
      <c r="GZZ10" s="115"/>
      <c r="HAA10" s="115"/>
      <c r="HAB10" s="115"/>
      <c r="HAC10" s="115"/>
      <c r="HAD10" s="115"/>
      <c r="HAE10" s="115"/>
      <c r="HAF10" s="115"/>
      <c r="HAG10" s="115"/>
      <c r="HAH10" s="115"/>
      <c r="HAI10" s="115"/>
      <c r="HAJ10" s="115"/>
      <c r="HAK10" s="115"/>
      <c r="HAL10" s="115"/>
      <c r="HAM10" s="115"/>
      <c r="HAN10" s="115"/>
      <c r="HAO10" s="115"/>
      <c r="HAP10" s="115"/>
      <c r="HAQ10" s="115"/>
      <c r="HAR10" s="115"/>
      <c r="HAS10" s="115"/>
      <c r="HAT10" s="115"/>
      <c r="HAU10" s="115"/>
      <c r="HAV10" s="115"/>
      <c r="HAW10" s="115"/>
      <c r="HAX10" s="115"/>
      <c r="HAY10" s="115"/>
      <c r="HAZ10" s="115"/>
      <c r="HBA10" s="115"/>
      <c r="HBB10" s="115"/>
      <c r="HBC10" s="115"/>
      <c r="HBD10" s="115"/>
      <c r="HBE10" s="115"/>
      <c r="HBF10" s="115"/>
      <c r="HBG10" s="115"/>
      <c r="HBH10" s="115"/>
      <c r="HBI10" s="115"/>
      <c r="HBJ10" s="115"/>
      <c r="HBK10" s="115"/>
      <c r="HBL10" s="115"/>
      <c r="HBM10" s="115"/>
      <c r="HBN10" s="115"/>
      <c r="HBO10" s="115"/>
      <c r="HBP10" s="115"/>
      <c r="HBQ10" s="115"/>
      <c r="HBR10" s="115"/>
      <c r="HBS10" s="115"/>
      <c r="HBT10" s="115"/>
      <c r="HBU10" s="115"/>
      <c r="HBV10" s="115"/>
      <c r="HBW10" s="115"/>
      <c r="HBX10" s="115"/>
      <c r="HBY10" s="115"/>
      <c r="HBZ10" s="115"/>
      <c r="HCA10" s="115"/>
      <c r="HCB10" s="115"/>
      <c r="HCC10" s="115"/>
      <c r="HCD10" s="115"/>
      <c r="HCE10" s="115"/>
      <c r="HCF10" s="115"/>
      <c r="HCG10" s="115"/>
      <c r="HCH10" s="115"/>
      <c r="HCI10" s="115"/>
      <c r="HCJ10" s="115"/>
      <c r="HCK10" s="115"/>
      <c r="HCL10" s="115"/>
      <c r="HCM10" s="115"/>
      <c r="HCN10" s="115"/>
      <c r="HCO10" s="115"/>
      <c r="HCP10" s="115"/>
      <c r="HCQ10" s="115"/>
      <c r="HCR10" s="115"/>
      <c r="HCS10" s="115"/>
      <c r="HCT10" s="115"/>
      <c r="HCU10" s="115"/>
      <c r="HCV10" s="115"/>
      <c r="HCW10" s="115"/>
      <c r="HCX10" s="115"/>
      <c r="HCY10" s="115"/>
      <c r="HCZ10" s="115"/>
      <c r="HDA10" s="115"/>
      <c r="HDB10" s="115"/>
      <c r="HDC10" s="115"/>
      <c r="HDD10" s="115"/>
      <c r="HDE10" s="115"/>
      <c r="HDF10" s="115"/>
      <c r="HDG10" s="115"/>
      <c r="HDH10" s="115"/>
      <c r="HDI10" s="115"/>
      <c r="HDJ10" s="115"/>
      <c r="HDK10" s="115"/>
      <c r="HDL10" s="115"/>
      <c r="HDM10" s="115"/>
      <c r="HDN10" s="115"/>
      <c r="HDO10" s="115"/>
      <c r="HDP10" s="115"/>
      <c r="HDQ10" s="115"/>
      <c r="HDR10" s="115"/>
      <c r="HDS10" s="115"/>
      <c r="HDT10" s="115"/>
      <c r="HDU10" s="115"/>
      <c r="HDV10" s="115"/>
      <c r="HDW10" s="115"/>
      <c r="HDX10" s="115"/>
      <c r="HDY10" s="115"/>
      <c r="HDZ10" s="115"/>
      <c r="HEA10" s="115"/>
      <c r="HEB10" s="115"/>
      <c r="HEC10" s="115"/>
      <c r="HED10" s="115"/>
      <c r="HEE10" s="115"/>
      <c r="HEF10" s="115"/>
      <c r="HEG10" s="115"/>
      <c r="HEH10" s="115"/>
      <c r="HEI10" s="115"/>
      <c r="HEJ10" s="115"/>
      <c r="HEK10" s="115"/>
      <c r="HEL10" s="115"/>
      <c r="HEM10" s="115"/>
      <c r="HEN10" s="115"/>
      <c r="HEO10" s="115"/>
      <c r="HEP10" s="115"/>
      <c r="HEQ10" s="115"/>
      <c r="HER10" s="115"/>
      <c r="HES10" s="115"/>
      <c r="HET10" s="115"/>
      <c r="HEU10" s="115"/>
      <c r="HEV10" s="115"/>
      <c r="HEW10" s="115"/>
      <c r="HEX10" s="115"/>
      <c r="HEY10" s="115"/>
      <c r="HEZ10" s="115"/>
      <c r="HFA10" s="115"/>
      <c r="HFB10" s="115"/>
      <c r="HFC10" s="115"/>
      <c r="HFD10" s="115"/>
      <c r="HFE10" s="115"/>
      <c r="HFF10" s="115"/>
      <c r="HFG10" s="115"/>
      <c r="HFH10" s="115"/>
      <c r="HFI10" s="115"/>
      <c r="HFJ10" s="115"/>
      <c r="HFK10" s="115"/>
      <c r="HFL10" s="115"/>
      <c r="HFM10" s="115"/>
      <c r="HFN10" s="115"/>
      <c r="HFO10" s="115"/>
      <c r="HFP10" s="115"/>
      <c r="HFQ10" s="115"/>
      <c r="HFR10" s="115"/>
      <c r="HFS10" s="115"/>
      <c r="HFT10" s="115"/>
      <c r="HFU10" s="115"/>
      <c r="HFV10" s="115"/>
      <c r="HFW10" s="115"/>
      <c r="HFX10" s="115"/>
      <c r="HFY10" s="115"/>
      <c r="HFZ10" s="115"/>
      <c r="HGA10" s="115"/>
      <c r="HGB10" s="115"/>
      <c r="HGC10" s="115"/>
      <c r="HGD10" s="115"/>
      <c r="HGE10" s="115"/>
      <c r="HGF10" s="115"/>
      <c r="HGG10" s="115"/>
      <c r="HGH10" s="115"/>
      <c r="HGI10" s="115"/>
      <c r="HGJ10" s="115"/>
      <c r="HGK10" s="115"/>
      <c r="HGL10" s="115"/>
      <c r="HGM10" s="115"/>
      <c r="HGN10" s="115"/>
      <c r="HGO10" s="115"/>
      <c r="HGP10" s="115"/>
      <c r="HGQ10" s="115"/>
      <c r="HGR10" s="115"/>
      <c r="HGS10" s="115"/>
      <c r="HGT10" s="115"/>
      <c r="HGU10" s="115"/>
      <c r="HGV10" s="115"/>
      <c r="HGW10" s="115"/>
      <c r="HGX10" s="115"/>
      <c r="HGY10" s="115"/>
      <c r="HGZ10" s="115"/>
      <c r="HHA10" s="115"/>
      <c r="HHB10" s="115"/>
      <c r="HHC10" s="115"/>
      <c r="HHD10" s="115"/>
      <c r="HHE10" s="115"/>
      <c r="HHF10" s="115"/>
      <c r="HHG10" s="115"/>
      <c r="HHH10" s="115"/>
      <c r="HHI10" s="115"/>
      <c r="HHJ10" s="115"/>
      <c r="HHK10" s="115"/>
      <c r="HHL10" s="115"/>
      <c r="HHM10" s="115"/>
      <c r="HHN10" s="115"/>
      <c r="HHO10" s="115"/>
      <c r="HHP10" s="115"/>
      <c r="HHQ10" s="115"/>
      <c r="HHR10" s="115"/>
      <c r="HHS10" s="115"/>
      <c r="HHT10" s="115"/>
      <c r="HHU10" s="115"/>
      <c r="HHV10" s="115"/>
      <c r="HHW10" s="115"/>
      <c r="HHX10" s="115"/>
      <c r="HHY10" s="115"/>
      <c r="HHZ10" s="115"/>
      <c r="HIA10" s="115"/>
      <c r="HIB10" s="115"/>
      <c r="HIC10" s="115"/>
      <c r="HID10" s="115"/>
      <c r="HIE10" s="115"/>
      <c r="HIF10" s="115"/>
      <c r="HIG10" s="115"/>
      <c r="HIH10" s="115"/>
      <c r="HII10" s="115"/>
      <c r="HIJ10" s="115"/>
      <c r="HIK10" s="115"/>
      <c r="HIL10" s="115"/>
      <c r="HIM10" s="115"/>
      <c r="HIN10" s="115"/>
      <c r="HIO10" s="115"/>
      <c r="HIP10" s="115"/>
      <c r="HIQ10" s="115"/>
      <c r="HIR10" s="115"/>
      <c r="HIS10" s="115"/>
      <c r="HIT10" s="115"/>
      <c r="HIU10" s="115"/>
      <c r="HIV10" s="115"/>
      <c r="HIW10" s="115"/>
      <c r="HIX10" s="115"/>
      <c r="HIY10" s="115"/>
      <c r="HIZ10" s="115"/>
      <c r="HJA10" s="115"/>
      <c r="HJB10" s="115"/>
      <c r="HJC10" s="115"/>
      <c r="HJD10" s="115"/>
      <c r="HJE10" s="115"/>
      <c r="HJF10" s="115"/>
      <c r="HJG10" s="115"/>
      <c r="HJH10" s="115"/>
      <c r="HJI10" s="115"/>
      <c r="HJJ10" s="115"/>
      <c r="HJK10" s="115"/>
      <c r="HJL10" s="115"/>
      <c r="HJM10" s="115"/>
      <c r="HJN10" s="115"/>
      <c r="HJO10" s="115"/>
      <c r="HJP10" s="115"/>
      <c r="HJQ10" s="115"/>
      <c r="HJR10" s="115"/>
      <c r="HJS10" s="115"/>
      <c r="HJT10" s="115"/>
      <c r="HJU10" s="115"/>
      <c r="HJV10" s="115"/>
      <c r="HJW10" s="115"/>
      <c r="HJX10" s="115"/>
      <c r="HJY10" s="115"/>
      <c r="HJZ10" s="115"/>
      <c r="HKA10" s="115"/>
      <c r="HKB10" s="115"/>
      <c r="HKC10" s="115"/>
      <c r="HKD10" s="115"/>
      <c r="HKE10" s="115"/>
      <c r="HKF10" s="115"/>
      <c r="HKG10" s="115"/>
      <c r="HKH10" s="115"/>
      <c r="HKI10" s="115"/>
      <c r="HKJ10" s="115"/>
      <c r="HKK10" s="115"/>
      <c r="HKL10" s="115"/>
      <c r="HKM10" s="115"/>
      <c r="HKN10" s="115"/>
      <c r="HKO10" s="115"/>
      <c r="HKP10" s="115"/>
      <c r="HKQ10" s="115"/>
      <c r="HKR10" s="115"/>
      <c r="HKS10" s="115"/>
      <c r="HKT10" s="115"/>
      <c r="HKU10" s="115"/>
      <c r="HKV10" s="115"/>
      <c r="HKW10" s="115"/>
      <c r="HKX10" s="115"/>
      <c r="HKY10" s="115"/>
      <c r="HKZ10" s="115"/>
      <c r="HLA10" s="115"/>
      <c r="HLB10" s="115"/>
      <c r="HLC10" s="115"/>
      <c r="HLD10" s="115"/>
      <c r="HLE10" s="115"/>
      <c r="HLF10" s="115"/>
      <c r="HLG10" s="115"/>
      <c r="HLH10" s="115"/>
      <c r="HLI10" s="115"/>
      <c r="HLJ10" s="115"/>
      <c r="HLK10" s="115"/>
      <c r="HLL10" s="115"/>
      <c r="HLM10" s="115"/>
      <c r="HLN10" s="115"/>
      <c r="HLO10" s="115"/>
      <c r="HLP10" s="115"/>
      <c r="HLQ10" s="115"/>
      <c r="HLR10" s="115"/>
      <c r="HLS10" s="115"/>
      <c r="HLT10" s="115"/>
      <c r="HLU10" s="115"/>
      <c r="HLV10" s="115"/>
      <c r="HLW10" s="115"/>
      <c r="HLX10" s="115"/>
      <c r="HLY10" s="115"/>
      <c r="HLZ10" s="115"/>
      <c r="HMA10" s="115"/>
      <c r="HMB10" s="115"/>
      <c r="HMC10" s="115"/>
      <c r="HMD10" s="115"/>
      <c r="HME10" s="115"/>
      <c r="HMF10" s="115"/>
      <c r="HMG10" s="115"/>
      <c r="HMH10" s="115"/>
      <c r="HMI10" s="115"/>
      <c r="HMJ10" s="115"/>
      <c r="HMK10" s="115"/>
      <c r="HML10" s="115"/>
      <c r="HMM10" s="115"/>
      <c r="HMN10" s="115"/>
      <c r="HMO10" s="115"/>
      <c r="HMP10" s="115"/>
      <c r="HMQ10" s="115"/>
      <c r="HMR10" s="115"/>
      <c r="HMS10" s="115"/>
      <c r="HMT10" s="115"/>
      <c r="HMU10" s="115"/>
      <c r="HMV10" s="115"/>
      <c r="HMW10" s="115"/>
      <c r="HMX10" s="115"/>
      <c r="HMY10" s="115"/>
      <c r="HMZ10" s="115"/>
      <c r="HNA10" s="115"/>
      <c r="HNB10" s="115"/>
      <c r="HNC10" s="115"/>
      <c r="HND10" s="115"/>
      <c r="HNE10" s="115"/>
      <c r="HNF10" s="115"/>
      <c r="HNG10" s="115"/>
      <c r="HNH10" s="115"/>
      <c r="HNI10" s="115"/>
      <c r="HNJ10" s="115"/>
      <c r="HNK10" s="115"/>
      <c r="HNL10" s="115"/>
      <c r="HNM10" s="115"/>
      <c r="HNN10" s="115"/>
      <c r="HNO10" s="115"/>
      <c r="HNP10" s="115"/>
      <c r="HNQ10" s="115"/>
      <c r="HNR10" s="115"/>
      <c r="HNS10" s="115"/>
      <c r="HNT10" s="115"/>
      <c r="HNU10" s="115"/>
      <c r="HNV10" s="115"/>
      <c r="HNW10" s="115"/>
      <c r="HNX10" s="115"/>
      <c r="HNY10" s="115"/>
      <c r="HNZ10" s="115"/>
      <c r="HOA10" s="115"/>
      <c r="HOB10" s="115"/>
      <c r="HOC10" s="115"/>
      <c r="HOD10" s="115"/>
      <c r="HOE10" s="115"/>
      <c r="HOF10" s="115"/>
      <c r="HOG10" s="115"/>
      <c r="HOH10" s="115"/>
      <c r="HOI10" s="115"/>
      <c r="HOJ10" s="115"/>
      <c r="HOK10" s="115"/>
      <c r="HOL10" s="115"/>
      <c r="HOM10" s="115"/>
      <c r="HON10" s="115"/>
      <c r="HOO10" s="115"/>
      <c r="HOP10" s="115"/>
      <c r="HOQ10" s="115"/>
      <c r="HOR10" s="115"/>
      <c r="HOS10" s="115"/>
      <c r="HOT10" s="115"/>
      <c r="HOU10" s="115"/>
      <c r="HOV10" s="115"/>
      <c r="HOW10" s="115"/>
      <c r="HOX10" s="115"/>
      <c r="HOY10" s="115"/>
      <c r="HOZ10" s="115"/>
      <c r="HPA10" s="115"/>
      <c r="HPB10" s="115"/>
      <c r="HPC10" s="115"/>
      <c r="HPD10" s="115"/>
      <c r="HPE10" s="115"/>
      <c r="HPF10" s="115"/>
      <c r="HPG10" s="115"/>
      <c r="HPH10" s="115"/>
      <c r="HPI10" s="115"/>
      <c r="HPJ10" s="115"/>
      <c r="HPK10" s="115"/>
      <c r="HPL10" s="115"/>
      <c r="HPM10" s="115"/>
      <c r="HPN10" s="115"/>
      <c r="HPO10" s="115"/>
      <c r="HPP10" s="115"/>
      <c r="HPQ10" s="115"/>
      <c r="HPR10" s="115"/>
      <c r="HPS10" s="115"/>
      <c r="HPT10" s="115"/>
      <c r="HPU10" s="115"/>
      <c r="HPV10" s="115"/>
      <c r="HPW10" s="115"/>
      <c r="HPX10" s="115"/>
      <c r="HPY10" s="115"/>
      <c r="HPZ10" s="115"/>
      <c r="HQA10" s="115"/>
      <c r="HQB10" s="115"/>
      <c r="HQC10" s="115"/>
      <c r="HQD10" s="115"/>
      <c r="HQE10" s="115"/>
      <c r="HQF10" s="115"/>
      <c r="HQG10" s="115"/>
      <c r="HQH10" s="115"/>
      <c r="HQI10" s="115"/>
      <c r="HQJ10" s="115"/>
      <c r="HQK10" s="115"/>
      <c r="HQL10" s="115"/>
      <c r="HQM10" s="115"/>
      <c r="HQN10" s="115"/>
      <c r="HQO10" s="115"/>
      <c r="HQP10" s="115"/>
      <c r="HQQ10" s="115"/>
      <c r="HQR10" s="115"/>
      <c r="HQS10" s="115"/>
      <c r="HQT10" s="115"/>
      <c r="HQU10" s="115"/>
      <c r="HQV10" s="115"/>
      <c r="HQW10" s="115"/>
      <c r="HQX10" s="115"/>
      <c r="HQY10" s="115"/>
      <c r="HQZ10" s="115"/>
      <c r="HRA10" s="115"/>
      <c r="HRB10" s="115"/>
      <c r="HRC10" s="115"/>
      <c r="HRD10" s="115"/>
      <c r="HRE10" s="115"/>
      <c r="HRF10" s="115"/>
      <c r="HRG10" s="115"/>
      <c r="HRH10" s="115"/>
      <c r="HRI10" s="115"/>
      <c r="HRJ10" s="115"/>
      <c r="HRK10" s="115"/>
      <c r="HRL10" s="115"/>
      <c r="HRM10" s="115"/>
      <c r="HRN10" s="115"/>
      <c r="HRO10" s="115"/>
      <c r="HRP10" s="115"/>
      <c r="HRQ10" s="115"/>
      <c r="HRR10" s="115"/>
      <c r="HRS10" s="115"/>
      <c r="HRT10" s="115"/>
      <c r="HRU10" s="115"/>
      <c r="HRV10" s="115"/>
      <c r="HRW10" s="115"/>
      <c r="HRX10" s="115"/>
      <c r="HRY10" s="115"/>
      <c r="HRZ10" s="115"/>
      <c r="HSA10" s="115"/>
      <c r="HSB10" s="115"/>
      <c r="HSC10" s="115"/>
      <c r="HSD10" s="115"/>
      <c r="HSE10" s="115"/>
      <c r="HSF10" s="115"/>
      <c r="HSG10" s="115"/>
      <c r="HSH10" s="115"/>
      <c r="HSI10" s="115"/>
      <c r="HSJ10" s="115"/>
      <c r="HSK10" s="115"/>
      <c r="HSL10" s="115"/>
      <c r="HSM10" s="115"/>
      <c r="HSN10" s="115"/>
      <c r="HSO10" s="115"/>
      <c r="HSP10" s="115"/>
      <c r="HSQ10" s="115"/>
      <c r="HSR10" s="115"/>
      <c r="HSS10" s="115"/>
      <c r="HST10" s="115"/>
      <c r="HSU10" s="115"/>
      <c r="HSV10" s="115"/>
      <c r="HSW10" s="115"/>
      <c r="HSX10" s="115"/>
      <c r="HSY10" s="115"/>
      <c r="HSZ10" s="115"/>
      <c r="HTA10" s="115"/>
      <c r="HTB10" s="115"/>
      <c r="HTC10" s="115"/>
      <c r="HTD10" s="115"/>
      <c r="HTE10" s="115"/>
      <c r="HTF10" s="115"/>
      <c r="HTG10" s="115"/>
      <c r="HTH10" s="115"/>
      <c r="HTI10" s="115"/>
      <c r="HTJ10" s="115"/>
      <c r="HTK10" s="115"/>
      <c r="HTL10" s="115"/>
      <c r="HTM10" s="115"/>
      <c r="HTN10" s="115"/>
      <c r="HTO10" s="115"/>
      <c r="HTP10" s="115"/>
      <c r="HTQ10" s="115"/>
      <c r="HTR10" s="115"/>
      <c r="HTS10" s="115"/>
      <c r="HTT10" s="115"/>
      <c r="HTU10" s="115"/>
      <c r="HTV10" s="115"/>
      <c r="HTW10" s="115"/>
      <c r="HTX10" s="115"/>
      <c r="HTY10" s="115"/>
      <c r="HTZ10" s="115"/>
      <c r="HUA10" s="115"/>
      <c r="HUB10" s="115"/>
      <c r="HUC10" s="115"/>
      <c r="HUD10" s="115"/>
      <c r="HUE10" s="115"/>
      <c r="HUF10" s="115"/>
      <c r="HUG10" s="115"/>
      <c r="HUH10" s="115"/>
      <c r="HUI10" s="115"/>
      <c r="HUJ10" s="115"/>
      <c r="HUK10" s="115"/>
      <c r="HUL10" s="115"/>
      <c r="HUM10" s="115"/>
      <c r="HUN10" s="115"/>
      <c r="HUO10" s="115"/>
      <c r="HUP10" s="115"/>
      <c r="HUQ10" s="115"/>
      <c r="HUR10" s="115"/>
      <c r="HUS10" s="115"/>
      <c r="HUT10" s="115"/>
      <c r="HUU10" s="115"/>
      <c r="HUV10" s="115"/>
      <c r="HUW10" s="115"/>
      <c r="HUX10" s="115"/>
      <c r="HUY10" s="115"/>
      <c r="HUZ10" s="115"/>
      <c r="HVA10" s="115"/>
      <c r="HVB10" s="115"/>
      <c r="HVC10" s="115"/>
      <c r="HVD10" s="115"/>
      <c r="HVE10" s="115"/>
      <c r="HVF10" s="115"/>
      <c r="HVG10" s="115"/>
      <c r="HVH10" s="115"/>
      <c r="HVI10" s="115"/>
      <c r="HVJ10" s="115"/>
      <c r="HVK10" s="115"/>
      <c r="HVL10" s="115"/>
      <c r="HVM10" s="115"/>
      <c r="HVN10" s="115"/>
      <c r="HVO10" s="115"/>
      <c r="HVP10" s="115"/>
      <c r="HVQ10" s="115"/>
      <c r="HVR10" s="115"/>
      <c r="HVS10" s="115"/>
      <c r="HVT10" s="115"/>
      <c r="HVU10" s="115"/>
      <c r="HVV10" s="115"/>
      <c r="HVW10" s="115"/>
      <c r="HVX10" s="115"/>
      <c r="HVY10" s="115"/>
      <c r="HVZ10" s="115"/>
      <c r="HWA10" s="115"/>
      <c r="HWB10" s="115"/>
      <c r="HWC10" s="115"/>
      <c r="HWD10" s="115"/>
      <c r="HWE10" s="115"/>
      <c r="HWF10" s="115"/>
      <c r="HWG10" s="115"/>
      <c r="HWH10" s="115"/>
      <c r="HWI10" s="115"/>
      <c r="HWJ10" s="115"/>
      <c r="HWK10" s="115"/>
      <c r="HWL10" s="115"/>
      <c r="HWM10" s="115"/>
      <c r="HWN10" s="115"/>
      <c r="HWO10" s="115"/>
      <c r="HWP10" s="115"/>
      <c r="HWQ10" s="115"/>
      <c r="HWR10" s="115"/>
      <c r="HWS10" s="115"/>
      <c r="HWT10" s="115"/>
      <c r="HWU10" s="115"/>
      <c r="HWV10" s="115"/>
      <c r="HWW10" s="115"/>
      <c r="HWX10" s="115"/>
      <c r="HWY10" s="115"/>
      <c r="HWZ10" s="115"/>
      <c r="HXA10" s="115"/>
      <c r="HXB10" s="115"/>
      <c r="HXC10" s="115"/>
      <c r="HXD10" s="115"/>
      <c r="HXE10" s="115"/>
      <c r="HXF10" s="115"/>
      <c r="HXG10" s="115"/>
      <c r="HXH10" s="115"/>
      <c r="HXI10" s="115"/>
      <c r="HXJ10" s="115"/>
      <c r="HXK10" s="115"/>
      <c r="HXL10" s="115"/>
      <c r="HXM10" s="115"/>
      <c r="HXN10" s="115"/>
      <c r="HXO10" s="115"/>
      <c r="HXP10" s="115"/>
      <c r="HXQ10" s="115"/>
      <c r="HXR10" s="115"/>
      <c r="HXS10" s="115"/>
      <c r="HXT10" s="115"/>
      <c r="HXU10" s="115"/>
      <c r="HXV10" s="115"/>
      <c r="HXW10" s="115"/>
      <c r="HXX10" s="115"/>
      <c r="HXY10" s="115"/>
      <c r="HXZ10" s="115"/>
      <c r="HYA10" s="115"/>
      <c r="HYB10" s="115"/>
      <c r="HYC10" s="115"/>
      <c r="HYD10" s="115"/>
      <c r="HYE10" s="115"/>
      <c r="HYF10" s="115"/>
      <c r="HYG10" s="115"/>
      <c r="HYH10" s="115"/>
      <c r="HYI10" s="115"/>
      <c r="HYJ10" s="115"/>
      <c r="HYK10" s="115"/>
      <c r="HYL10" s="115"/>
      <c r="HYM10" s="115"/>
      <c r="HYN10" s="115"/>
      <c r="HYO10" s="115"/>
      <c r="HYP10" s="115"/>
      <c r="HYQ10" s="115"/>
      <c r="HYR10" s="115"/>
      <c r="HYS10" s="115"/>
      <c r="HYT10" s="115"/>
      <c r="HYU10" s="115"/>
      <c r="HYV10" s="115"/>
      <c r="HYW10" s="115"/>
      <c r="HYX10" s="115"/>
      <c r="HYY10" s="115"/>
      <c r="HYZ10" s="115"/>
      <c r="HZA10" s="115"/>
      <c r="HZB10" s="115"/>
      <c r="HZC10" s="115"/>
      <c r="HZD10" s="115"/>
      <c r="HZE10" s="115"/>
      <c r="HZF10" s="115"/>
      <c r="HZG10" s="115"/>
      <c r="HZH10" s="115"/>
      <c r="HZI10" s="115"/>
      <c r="HZJ10" s="115"/>
      <c r="HZK10" s="115"/>
      <c r="HZL10" s="115"/>
      <c r="HZM10" s="115"/>
      <c r="HZN10" s="115"/>
      <c r="HZO10" s="115"/>
      <c r="HZP10" s="115"/>
      <c r="HZQ10" s="115"/>
      <c r="HZR10" s="115"/>
      <c r="HZS10" s="115"/>
      <c r="HZT10" s="115"/>
      <c r="HZU10" s="115"/>
      <c r="HZV10" s="115"/>
      <c r="HZW10" s="115"/>
      <c r="HZX10" s="115"/>
      <c r="HZY10" s="115"/>
      <c r="HZZ10" s="115"/>
      <c r="IAA10" s="115"/>
      <c r="IAB10" s="115"/>
      <c r="IAC10" s="115"/>
      <c r="IAD10" s="115"/>
      <c r="IAE10" s="115"/>
      <c r="IAF10" s="115"/>
      <c r="IAG10" s="115"/>
      <c r="IAH10" s="115"/>
      <c r="IAI10" s="115"/>
      <c r="IAJ10" s="115"/>
      <c r="IAK10" s="115"/>
      <c r="IAL10" s="115"/>
      <c r="IAM10" s="115"/>
      <c r="IAN10" s="115"/>
      <c r="IAO10" s="115"/>
      <c r="IAP10" s="115"/>
      <c r="IAQ10" s="115"/>
      <c r="IAR10" s="115"/>
      <c r="IAS10" s="115"/>
      <c r="IAT10" s="115"/>
      <c r="IAU10" s="115"/>
      <c r="IAV10" s="115"/>
      <c r="IAW10" s="115"/>
      <c r="IAX10" s="115"/>
      <c r="IAY10" s="115"/>
      <c r="IAZ10" s="115"/>
      <c r="IBA10" s="115"/>
      <c r="IBB10" s="115"/>
      <c r="IBC10" s="115"/>
      <c r="IBD10" s="115"/>
      <c r="IBE10" s="115"/>
      <c r="IBF10" s="115"/>
      <c r="IBG10" s="115"/>
      <c r="IBH10" s="115"/>
      <c r="IBI10" s="115"/>
      <c r="IBJ10" s="115"/>
      <c r="IBK10" s="115"/>
      <c r="IBL10" s="115"/>
      <c r="IBM10" s="115"/>
      <c r="IBN10" s="115"/>
      <c r="IBO10" s="115"/>
      <c r="IBP10" s="115"/>
      <c r="IBQ10" s="115"/>
      <c r="IBR10" s="115"/>
      <c r="IBS10" s="115"/>
      <c r="IBT10" s="115"/>
      <c r="IBU10" s="115"/>
      <c r="IBV10" s="115"/>
      <c r="IBW10" s="115"/>
      <c r="IBX10" s="115"/>
      <c r="IBY10" s="115"/>
      <c r="IBZ10" s="115"/>
      <c r="ICA10" s="115"/>
      <c r="ICB10" s="115"/>
      <c r="ICC10" s="115"/>
      <c r="ICD10" s="115"/>
      <c r="ICE10" s="115"/>
      <c r="ICF10" s="115"/>
      <c r="ICG10" s="115"/>
      <c r="ICH10" s="115"/>
      <c r="ICI10" s="115"/>
      <c r="ICJ10" s="115"/>
      <c r="ICK10" s="115"/>
      <c r="ICL10" s="115"/>
      <c r="ICM10" s="115"/>
      <c r="ICN10" s="115"/>
      <c r="ICO10" s="115"/>
      <c r="ICP10" s="115"/>
      <c r="ICQ10" s="115"/>
      <c r="ICR10" s="115"/>
      <c r="ICS10" s="115"/>
      <c r="ICT10" s="115"/>
      <c r="ICU10" s="115"/>
      <c r="ICV10" s="115"/>
      <c r="ICW10" s="115"/>
      <c r="ICX10" s="115"/>
      <c r="ICY10" s="115"/>
      <c r="ICZ10" s="115"/>
      <c r="IDA10" s="115"/>
      <c r="IDB10" s="115"/>
      <c r="IDC10" s="115"/>
      <c r="IDD10" s="115"/>
      <c r="IDE10" s="115"/>
      <c r="IDF10" s="115"/>
      <c r="IDG10" s="115"/>
      <c r="IDH10" s="115"/>
      <c r="IDI10" s="115"/>
      <c r="IDJ10" s="115"/>
      <c r="IDK10" s="115"/>
      <c r="IDL10" s="115"/>
      <c r="IDM10" s="115"/>
      <c r="IDN10" s="115"/>
      <c r="IDO10" s="115"/>
      <c r="IDP10" s="115"/>
      <c r="IDQ10" s="115"/>
      <c r="IDR10" s="115"/>
      <c r="IDS10" s="115"/>
      <c r="IDT10" s="115"/>
      <c r="IDU10" s="115"/>
      <c r="IDV10" s="115"/>
      <c r="IDW10" s="115"/>
      <c r="IDX10" s="115"/>
      <c r="IDY10" s="115"/>
      <c r="IDZ10" s="115"/>
      <c r="IEA10" s="115"/>
      <c r="IEB10" s="115"/>
      <c r="IEC10" s="115"/>
      <c r="IED10" s="115"/>
      <c r="IEE10" s="115"/>
      <c r="IEF10" s="115"/>
      <c r="IEG10" s="115"/>
      <c r="IEH10" s="115"/>
      <c r="IEI10" s="115"/>
      <c r="IEJ10" s="115"/>
      <c r="IEK10" s="115"/>
      <c r="IEL10" s="115"/>
      <c r="IEM10" s="115"/>
      <c r="IEN10" s="115"/>
      <c r="IEO10" s="115"/>
      <c r="IEP10" s="115"/>
      <c r="IEQ10" s="115"/>
      <c r="IER10" s="115"/>
      <c r="IES10" s="115"/>
      <c r="IET10" s="115"/>
      <c r="IEU10" s="115"/>
      <c r="IEV10" s="115"/>
      <c r="IEW10" s="115"/>
      <c r="IEX10" s="115"/>
      <c r="IEY10" s="115"/>
      <c r="IEZ10" s="115"/>
      <c r="IFA10" s="115"/>
      <c r="IFB10" s="115"/>
      <c r="IFC10" s="115"/>
      <c r="IFD10" s="115"/>
      <c r="IFE10" s="115"/>
      <c r="IFF10" s="115"/>
      <c r="IFG10" s="115"/>
      <c r="IFH10" s="115"/>
      <c r="IFI10" s="115"/>
      <c r="IFJ10" s="115"/>
      <c r="IFK10" s="115"/>
      <c r="IFL10" s="115"/>
      <c r="IFM10" s="115"/>
      <c r="IFN10" s="115"/>
      <c r="IFO10" s="115"/>
      <c r="IFP10" s="115"/>
      <c r="IFQ10" s="115"/>
      <c r="IFR10" s="115"/>
      <c r="IFS10" s="115"/>
      <c r="IFT10" s="115"/>
      <c r="IFU10" s="115"/>
      <c r="IFV10" s="115"/>
      <c r="IFW10" s="115"/>
      <c r="IFX10" s="115"/>
      <c r="IFY10" s="115"/>
      <c r="IFZ10" s="115"/>
      <c r="IGA10" s="115"/>
      <c r="IGB10" s="115"/>
      <c r="IGC10" s="115"/>
      <c r="IGD10" s="115"/>
      <c r="IGE10" s="115"/>
      <c r="IGF10" s="115"/>
      <c r="IGG10" s="115"/>
      <c r="IGH10" s="115"/>
      <c r="IGI10" s="115"/>
      <c r="IGJ10" s="115"/>
      <c r="IGK10" s="115"/>
      <c r="IGL10" s="115"/>
      <c r="IGM10" s="115"/>
      <c r="IGN10" s="115"/>
      <c r="IGO10" s="115"/>
      <c r="IGP10" s="115"/>
      <c r="IGQ10" s="115"/>
      <c r="IGR10" s="115"/>
      <c r="IGS10" s="115"/>
      <c r="IGT10" s="115"/>
      <c r="IGU10" s="115"/>
      <c r="IGV10" s="115"/>
      <c r="IGW10" s="115"/>
      <c r="IGX10" s="115"/>
      <c r="IGY10" s="115"/>
      <c r="IGZ10" s="115"/>
      <c r="IHA10" s="115"/>
      <c r="IHB10" s="115"/>
      <c r="IHC10" s="115"/>
      <c r="IHD10" s="115"/>
      <c r="IHE10" s="115"/>
      <c r="IHF10" s="115"/>
      <c r="IHG10" s="115"/>
      <c r="IHH10" s="115"/>
      <c r="IHI10" s="115"/>
      <c r="IHJ10" s="115"/>
      <c r="IHK10" s="115"/>
      <c r="IHL10" s="115"/>
      <c r="IHM10" s="115"/>
      <c r="IHN10" s="115"/>
      <c r="IHO10" s="115"/>
      <c r="IHP10" s="115"/>
      <c r="IHQ10" s="115"/>
      <c r="IHR10" s="115"/>
      <c r="IHS10" s="115"/>
      <c r="IHT10" s="115"/>
      <c r="IHU10" s="115"/>
      <c r="IHV10" s="115"/>
      <c r="IHW10" s="115"/>
      <c r="IHX10" s="115"/>
      <c r="IHY10" s="115"/>
      <c r="IHZ10" s="115"/>
      <c r="IIA10" s="115"/>
      <c r="IIB10" s="115"/>
      <c r="IIC10" s="115"/>
      <c r="IID10" s="115"/>
      <c r="IIE10" s="115"/>
      <c r="IIF10" s="115"/>
      <c r="IIG10" s="115"/>
      <c r="IIH10" s="115"/>
      <c r="III10" s="115"/>
      <c r="IIJ10" s="115"/>
      <c r="IIK10" s="115"/>
      <c r="IIL10" s="115"/>
      <c r="IIM10" s="115"/>
      <c r="IIN10" s="115"/>
      <c r="IIO10" s="115"/>
      <c r="IIP10" s="115"/>
      <c r="IIQ10" s="115"/>
      <c r="IIR10" s="115"/>
      <c r="IIS10" s="115"/>
      <c r="IIT10" s="115"/>
      <c r="IIU10" s="115"/>
      <c r="IIV10" s="115"/>
      <c r="IIW10" s="115"/>
      <c r="IIX10" s="115"/>
      <c r="IIY10" s="115"/>
      <c r="IIZ10" s="115"/>
      <c r="IJA10" s="115"/>
      <c r="IJB10" s="115"/>
      <c r="IJC10" s="115"/>
      <c r="IJD10" s="115"/>
      <c r="IJE10" s="115"/>
      <c r="IJF10" s="115"/>
      <c r="IJG10" s="115"/>
      <c r="IJH10" s="115"/>
      <c r="IJI10" s="115"/>
      <c r="IJJ10" s="115"/>
      <c r="IJK10" s="115"/>
      <c r="IJL10" s="115"/>
      <c r="IJM10" s="115"/>
      <c r="IJN10" s="115"/>
      <c r="IJO10" s="115"/>
      <c r="IJP10" s="115"/>
      <c r="IJQ10" s="115"/>
      <c r="IJR10" s="115"/>
      <c r="IJS10" s="115"/>
      <c r="IJT10" s="115"/>
      <c r="IJU10" s="115"/>
      <c r="IJV10" s="115"/>
      <c r="IJW10" s="115"/>
      <c r="IJX10" s="115"/>
      <c r="IJY10" s="115"/>
      <c r="IJZ10" s="115"/>
      <c r="IKA10" s="115"/>
      <c r="IKB10" s="115"/>
      <c r="IKC10" s="115"/>
      <c r="IKD10" s="115"/>
      <c r="IKE10" s="115"/>
      <c r="IKF10" s="115"/>
      <c r="IKG10" s="115"/>
      <c r="IKH10" s="115"/>
      <c r="IKI10" s="115"/>
      <c r="IKJ10" s="115"/>
      <c r="IKK10" s="115"/>
      <c r="IKL10" s="115"/>
      <c r="IKM10" s="115"/>
      <c r="IKN10" s="115"/>
      <c r="IKO10" s="115"/>
      <c r="IKP10" s="115"/>
      <c r="IKQ10" s="115"/>
      <c r="IKR10" s="115"/>
      <c r="IKS10" s="115"/>
      <c r="IKT10" s="115"/>
      <c r="IKU10" s="115"/>
      <c r="IKV10" s="115"/>
      <c r="IKW10" s="115"/>
      <c r="IKX10" s="115"/>
      <c r="IKY10" s="115"/>
      <c r="IKZ10" s="115"/>
      <c r="ILA10" s="115"/>
      <c r="ILB10" s="115"/>
      <c r="ILC10" s="115"/>
      <c r="ILD10" s="115"/>
      <c r="ILE10" s="115"/>
      <c r="ILF10" s="115"/>
      <c r="ILG10" s="115"/>
      <c r="ILH10" s="115"/>
      <c r="ILI10" s="115"/>
      <c r="ILJ10" s="115"/>
      <c r="ILK10" s="115"/>
      <c r="ILL10" s="115"/>
      <c r="ILM10" s="115"/>
      <c r="ILN10" s="115"/>
      <c r="ILO10" s="115"/>
      <c r="ILP10" s="115"/>
      <c r="ILQ10" s="115"/>
      <c r="ILR10" s="115"/>
      <c r="ILS10" s="115"/>
      <c r="ILT10" s="115"/>
      <c r="ILU10" s="115"/>
      <c r="ILV10" s="115"/>
      <c r="ILW10" s="115"/>
      <c r="ILX10" s="115"/>
      <c r="ILY10" s="115"/>
      <c r="ILZ10" s="115"/>
      <c r="IMA10" s="115"/>
      <c r="IMB10" s="115"/>
      <c r="IMC10" s="115"/>
      <c r="IMD10" s="115"/>
      <c r="IME10" s="115"/>
      <c r="IMF10" s="115"/>
      <c r="IMG10" s="115"/>
      <c r="IMH10" s="115"/>
      <c r="IMI10" s="115"/>
      <c r="IMJ10" s="115"/>
      <c r="IMK10" s="115"/>
      <c r="IML10" s="115"/>
      <c r="IMM10" s="115"/>
      <c r="IMN10" s="115"/>
      <c r="IMO10" s="115"/>
      <c r="IMP10" s="115"/>
      <c r="IMQ10" s="115"/>
      <c r="IMR10" s="115"/>
      <c r="IMS10" s="115"/>
      <c r="IMT10" s="115"/>
      <c r="IMU10" s="115"/>
      <c r="IMV10" s="115"/>
      <c r="IMW10" s="115"/>
      <c r="IMX10" s="115"/>
      <c r="IMY10" s="115"/>
      <c r="IMZ10" s="115"/>
      <c r="INA10" s="115"/>
      <c r="INB10" s="115"/>
      <c r="INC10" s="115"/>
      <c r="IND10" s="115"/>
      <c r="INE10" s="115"/>
      <c r="INF10" s="115"/>
      <c r="ING10" s="115"/>
      <c r="INH10" s="115"/>
      <c r="INI10" s="115"/>
      <c r="INJ10" s="115"/>
      <c r="INK10" s="115"/>
      <c r="INL10" s="115"/>
      <c r="INM10" s="115"/>
      <c r="INN10" s="115"/>
      <c r="INO10" s="115"/>
      <c r="INP10" s="115"/>
      <c r="INQ10" s="115"/>
      <c r="INR10" s="115"/>
      <c r="INS10" s="115"/>
      <c r="INT10" s="115"/>
      <c r="INU10" s="115"/>
      <c r="INV10" s="115"/>
      <c r="INW10" s="115"/>
      <c r="INX10" s="115"/>
      <c r="INY10" s="115"/>
      <c r="INZ10" s="115"/>
      <c r="IOA10" s="115"/>
      <c r="IOB10" s="115"/>
      <c r="IOC10" s="115"/>
      <c r="IOD10" s="115"/>
      <c r="IOE10" s="115"/>
      <c r="IOF10" s="115"/>
      <c r="IOG10" s="115"/>
      <c r="IOH10" s="115"/>
      <c r="IOI10" s="115"/>
      <c r="IOJ10" s="115"/>
      <c r="IOK10" s="115"/>
      <c r="IOL10" s="115"/>
      <c r="IOM10" s="115"/>
      <c r="ION10" s="115"/>
      <c r="IOO10" s="115"/>
      <c r="IOP10" s="115"/>
      <c r="IOQ10" s="115"/>
      <c r="IOR10" s="115"/>
      <c r="IOS10" s="115"/>
      <c r="IOT10" s="115"/>
      <c r="IOU10" s="115"/>
      <c r="IOV10" s="115"/>
      <c r="IOW10" s="115"/>
      <c r="IOX10" s="115"/>
      <c r="IOY10" s="115"/>
      <c r="IOZ10" s="115"/>
      <c r="IPA10" s="115"/>
      <c r="IPB10" s="115"/>
      <c r="IPC10" s="115"/>
      <c r="IPD10" s="115"/>
      <c r="IPE10" s="115"/>
      <c r="IPF10" s="115"/>
      <c r="IPG10" s="115"/>
      <c r="IPH10" s="115"/>
      <c r="IPI10" s="115"/>
      <c r="IPJ10" s="115"/>
      <c r="IPK10" s="115"/>
      <c r="IPL10" s="115"/>
      <c r="IPM10" s="115"/>
      <c r="IPN10" s="115"/>
      <c r="IPO10" s="115"/>
      <c r="IPP10" s="115"/>
      <c r="IPQ10" s="115"/>
      <c r="IPR10" s="115"/>
      <c r="IPS10" s="115"/>
      <c r="IPT10" s="115"/>
      <c r="IPU10" s="115"/>
      <c r="IPV10" s="115"/>
      <c r="IPW10" s="115"/>
      <c r="IPX10" s="115"/>
      <c r="IPY10" s="115"/>
      <c r="IPZ10" s="115"/>
      <c r="IQA10" s="115"/>
      <c r="IQB10" s="115"/>
      <c r="IQC10" s="115"/>
      <c r="IQD10" s="115"/>
      <c r="IQE10" s="115"/>
      <c r="IQF10" s="115"/>
      <c r="IQG10" s="115"/>
      <c r="IQH10" s="115"/>
      <c r="IQI10" s="115"/>
      <c r="IQJ10" s="115"/>
      <c r="IQK10" s="115"/>
      <c r="IQL10" s="115"/>
      <c r="IQM10" s="115"/>
      <c r="IQN10" s="115"/>
      <c r="IQO10" s="115"/>
      <c r="IQP10" s="115"/>
      <c r="IQQ10" s="115"/>
      <c r="IQR10" s="115"/>
      <c r="IQS10" s="115"/>
      <c r="IQT10" s="115"/>
      <c r="IQU10" s="115"/>
      <c r="IQV10" s="115"/>
      <c r="IQW10" s="115"/>
      <c r="IQX10" s="115"/>
      <c r="IQY10" s="115"/>
      <c r="IQZ10" s="115"/>
      <c r="IRA10" s="115"/>
      <c r="IRB10" s="115"/>
      <c r="IRC10" s="115"/>
      <c r="IRD10" s="115"/>
      <c r="IRE10" s="115"/>
      <c r="IRF10" s="115"/>
      <c r="IRG10" s="115"/>
      <c r="IRH10" s="115"/>
      <c r="IRI10" s="115"/>
      <c r="IRJ10" s="115"/>
      <c r="IRK10" s="115"/>
      <c r="IRL10" s="115"/>
      <c r="IRM10" s="115"/>
      <c r="IRN10" s="115"/>
      <c r="IRO10" s="115"/>
      <c r="IRP10" s="115"/>
      <c r="IRQ10" s="115"/>
      <c r="IRR10" s="115"/>
      <c r="IRS10" s="115"/>
      <c r="IRT10" s="115"/>
      <c r="IRU10" s="115"/>
      <c r="IRV10" s="115"/>
      <c r="IRW10" s="115"/>
      <c r="IRX10" s="115"/>
      <c r="IRY10" s="115"/>
      <c r="IRZ10" s="115"/>
      <c r="ISA10" s="115"/>
      <c r="ISB10" s="115"/>
      <c r="ISC10" s="115"/>
      <c r="ISD10" s="115"/>
      <c r="ISE10" s="115"/>
      <c r="ISF10" s="115"/>
      <c r="ISG10" s="115"/>
      <c r="ISH10" s="115"/>
      <c r="ISI10" s="115"/>
      <c r="ISJ10" s="115"/>
      <c r="ISK10" s="115"/>
      <c r="ISL10" s="115"/>
      <c r="ISM10" s="115"/>
      <c r="ISN10" s="115"/>
      <c r="ISO10" s="115"/>
      <c r="ISP10" s="115"/>
      <c r="ISQ10" s="115"/>
      <c r="ISR10" s="115"/>
      <c r="ISS10" s="115"/>
      <c r="IST10" s="115"/>
      <c r="ISU10" s="115"/>
      <c r="ISV10" s="115"/>
      <c r="ISW10" s="115"/>
      <c r="ISX10" s="115"/>
      <c r="ISY10" s="115"/>
      <c r="ISZ10" s="115"/>
      <c r="ITA10" s="115"/>
      <c r="ITB10" s="115"/>
      <c r="ITC10" s="115"/>
      <c r="ITD10" s="115"/>
      <c r="ITE10" s="115"/>
      <c r="ITF10" s="115"/>
      <c r="ITG10" s="115"/>
      <c r="ITH10" s="115"/>
      <c r="ITI10" s="115"/>
      <c r="ITJ10" s="115"/>
      <c r="ITK10" s="115"/>
      <c r="ITL10" s="115"/>
      <c r="ITM10" s="115"/>
      <c r="ITN10" s="115"/>
      <c r="ITO10" s="115"/>
      <c r="ITP10" s="115"/>
      <c r="ITQ10" s="115"/>
      <c r="ITR10" s="115"/>
      <c r="ITS10" s="115"/>
      <c r="ITT10" s="115"/>
      <c r="ITU10" s="115"/>
      <c r="ITV10" s="115"/>
      <c r="ITW10" s="115"/>
      <c r="ITX10" s="115"/>
      <c r="ITY10" s="115"/>
      <c r="ITZ10" s="115"/>
      <c r="IUA10" s="115"/>
      <c r="IUB10" s="115"/>
      <c r="IUC10" s="115"/>
      <c r="IUD10" s="115"/>
      <c r="IUE10" s="115"/>
      <c r="IUF10" s="115"/>
      <c r="IUG10" s="115"/>
      <c r="IUH10" s="115"/>
      <c r="IUI10" s="115"/>
      <c r="IUJ10" s="115"/>
      <c r="IUK10" s="115"/>
      <c r="IUL10" s="115"/>
      <c r="IUM10" s="115"/>
      <c r="IUN10" s="115"/>
      <c r="IUO10" s="115"/>
      <c r="IUP10" s="115"/>
      <c r="IUQ10" s="115"/>
      <c r="IUR10" s="115"/>
      <c r="IUS10" s="115"/>
      <c r="IUT10" s="115"/>
      <c r="IUU10" s="115"/>
      <c r="IUV10" s="115"/>
      <c r="IUW10" s="115"/>
      <c r="IUX10" s="115"/>
      <c r="IUY10" s="115"/>
      <c r="IUZ10" s="115"/>
      <c r="IVA10" s="115"/>
      <c r="IVB10" s="115"/>
      <c r="IVC10" s="115"/>
      <c r="IVD10" s="115"/>
      <c r="IVE10" s="115"/>
      <c r="IVF10" s="115"/>
      <c r="IVG10" s="115"/>
      <c r="IVH10" s="115"/>
      <c r="IVI10" s="115"/>
      <c r="IVJ10" s="115"/>
      <c r="IVK10" s="115"/>
      <c r="IVL10" s="115"/>
      <c r="IVM10" s="115"/>
      <c r="IVN10" s="115"/>
      <c r="IVO10" s="115"/>
      <c r="IVP10" s="115"/>
      <c r="IVQ10" s="115"/>
      <c r="IVR10" s="115"/>
      <c r="IVS10" s="115"/>
      <c r="IVT10" s="115"/>
      <c r="IVU10" s="115"/>
      <c r="IVV10" s="115"/>
      <c r="IVW10" s="115"/>
      <c r="IVX10" s="115"/>
      <c r="IVY10" s="115"/>
      <c r="IVZ10" s="115"/>
      <c r="IWA10" s="115"/>
      <c r="IWB10" s="115"/>
      <c r="IWC10" s="115"/>
      <c r="IWD10" s="115"/>
      <c r="IWE10" s="115"/>
      <c r="IWF10" s="115"/>
      <c r="IWG10" s="115"/>
      <c r="IWH10" s="115"/>
      <c r="IWI10" s="115"/>
      <c r="IWJ10" s="115"/>
      <c r="IWK10" s="115"/>
      <c r="IWL10" s="115"/>
      <c r="IWM10" s="115"/>
      <c r="IWN10" s="115"/>
      <c r="IWO10" s="115"/>
      <c r="IWP10" s="115"/>
      <c r="IWQ10" s="115"/>
      <c r="IWR10" s="115"/>
      <c r="IWS10" s="115"/>
      <c r="IWT10" s="115"/>
      <c r="IWU10" s="115"/>
      <c r="IWV10" s="115"/>
      <c r="IWW10" s="115"/>
      <c r="IWX10" s="115"/>
      <c r="IWY10" s="115"/>
      <c r="IWZ10" s="115"/>
      <c r="IXA10" s="115"/>
      <c r="IXB10" s="115"/>
      <c r="IXC10" s="115"/>
      <c r="IXD10" s="115"/>
      <c r="IXE10" s="115"/>
      <c r="IXF10" s="115"/>
      <c r="IXG10" s="115"/>
      <c r="IXH10" s="115"/>
      <c r="IXI10" s="115"/>
      <c r="IXJ10" s="115"/>
      <c r="IXK10" s="115"/>
      <c r="IXL10" s="115"/>
      <c r="IXM10" s="115"/>
      <c r="IXN10" s="115"/>
      <c r="IXO10" s="115"/>
      <c r="IXP10" s="115"/>
      <c r="IXQ10" s="115"/>
      <c r="IXR10" s="115"/>
      <c r="IXS10" s="115"/>
      <c r="IXT10" s="115"/>
      <c r="IXU10" s="115"/>
      <c r="IXV10" s="115"/>
      <c r="IXW10" s="115"/>
      <c r="IXX10" s="115"/>
      <c r="IXY10" s="115"/>
      <c r="IXZ10" s="115"/>
      <c r="IYA10" s="115"/>
      <c r="IYB10" s="115"/>
      <c r="IYC10" s="115"/>
      <c r="IYD10" s="115"/>
      <c r="IYE10" s="115"/>
      <c r="IYF10" s="115"/>
      <c r="IYG10" s="115"/>
      <c r="IYH10" s="115"/>
      <c r="IYI10" s="115"/>
      <c r="IYJ10" s="115"/>
      <c r="IYK10" s="115"/>
      <c r="IYL10" s="115"/>
      <c r="IYM10" s="115"/>
      <c r="IYN10" s="115"/>
      <c r="IYO10" s="115"/>
      <c r="IYP10" s="115"/>
      <c r="IYQ10" s="115"/>
      <c r="IYR10" s="115"/>
      <c r="IYS10" s="115"/>
      <c r="IYT10" s="115"/>
      <c r="IYU10" s="115"/>
      <c r="IYV10" s="115"/>
      <c r="IYW10" s="115"/>
      <c r="IYX10" s="115"/>
      <c r="IYY10" s="115"/>
      <c r="IYZ10" s="115"/>
      <c r="IZA10" s="115"/>
      <c r="IZB10" s="115"/>
      <c r="IZC10" s="115"/>
      <c r="IZD10" s="115"/>
      <c r="IZE10" s="115"/>
      <c r="IZF10" s="115"/>
      <c r="IZG10" s="115"/>
      <c r="IZH10" s="115"/>
      <c r="IZI10" s="115"/>
      <c r="IZJ10" s="115"/>
      <c r="IZK10" s="115"/>
      <c r="IZL10" s="115"/>
      <c r="IZM10" s="115"/>
      <c r="IZN10" s="115"/>
      <c r="IZO10" s="115"/>
      <c r="IZP10" s="115"/>
      <c r="IZQ10" s="115"/>
      <c r="IZR10" s="115"/>
      <c r="IZS10" s="115"/>
      <c r="IZT10" s="115"/>
      <c r="IZU10" s="115"/>
      <c r="IZV10" s="115"/>
      <c r="IZW10" s="115"/>
      <c r="IZX10" s="115"/>
      <c r="IZY10" s="115"/>
      <c r="IZZ10" s="115"/>
      <c r="JAA10" s="115"/>
      <c r="JAB10" s="115"/>
      <c r="JAC10" s="115"/>
      <c r="JAD10" s="115"/>
      <c r="JAE10" s="115"/>
      <c r="JAF10" s="115"/>
      <c r="JAG10" s="115"/>
      <c r="JAH10" s="115"/>
      <c r="JAI10" s="115"/>
      <c r="JAJ10" s="115"/>
      <c r="JAK10" s="115"/>
      <c r="JAL10" s="115"/>
      <c r="JAM10" s="115"/>
      <c r="JAN10" s="115"/>
      <c r="JAO10" s="115"/>
      <c r="JAP10" s="115"/>
      <c r="JAQ10" s="115"/>
      <c r="JAR10" s="115"/>
      <c r="JAS10" s="115"/>
      <c r="JAT10" s="115"/>
      <c r="JAU10" s="115"/>
      <c r="JAV10" s="115"/>
      <c r="JAW10" s="115"/>
      <c r="JAX10" s="115"/>
      <c r="JAY10" s="115"/>
      <c r="JAZ10" s="115"/>
      <c r="JBA10" s="115"/>
      <c r="JBB10" s="115"/>
      <c r="JBC10" s="115"/>
      <c r="JBD10" s="115"/>
      <c r="JBE10" s="115"/>
      <c r="JBF10" s="115"/>
      <c r="JBG10" s="115"/>
      <c r="JBH10" s="115"/>
      <c r="JBI10" s="115"/>
      <c r="JBJ10" s="115"/>
      <c r="JBK10" s="115"/>
      <c r="JBL10" s="115"/>
      <c r="JBM10" s="115"/>
      <c r="JBN10" s="115"/>
      <c r="JBO10" s="115"/>
      <c r="JBP10" s="115"/>
      <c r="JBQ10" s="115"/>
      <c r="JBR10" s="115"/>
      <c r="JBS10" s="115"/>
      <c r="JBT10" s="115"/>
      <c r="JBU10" s="115"/>
      <c r="JBV10" s="115"/>
      <c r="JBW10" s="115"/>
      <c r="JBX10" s="115"/>
      <c r="JBY10" s="115"/>
      <c r="JBZ10" s="115"/>
      <c r="JCA10" s="115"/>
      <c r="JCB10" s="115"/>
      <c r="JCC10" s="115"/>
      <c r="JCD10" s="115"/>
      <c r="JCE10" s="115"/>
      <c r="JCF10" s="115"/>
      <c r="JCG10" s="115"/>
      <c r="JCH10" s="115"/>
      <c r="JCI10" s="115"/>
      <c r="JCJ10" s="115"/>
      <c r="JCK10" s="115"/>
      <c r="JCL10" s="115"/>
      <c r="JCM10" s="115"/>
      <c r="JCN10" s="115"/>
      <c r="JCO10" s="115"/>
      <c r="JCP10" s="115"/>
      <c r="JCQ10" s="115"/>
      <c r="JCR10" s="115"/>
      <c r="JCS10" s="115"/>
      <c r="JCT10" s="115"/>
      <c r="JCU10" s="115"/>
      <c r="JCV10" s="115"/>
      <c r="JCW10" s="115"/>
      <c r="JCX10" s="115"/>
      <c r="JCY10" s="115"/>
      <c r="JCZ10" s="115"/>
      <c r="JDA10" s="115"/>
      <c r="JDB10" s="115"/>
      <c r="JDC10" s="115"/>
      <c r="JDD10" s="115"/>
      <c r="JDE10" s="115"/>
      <c r="JDF10" s="115"/>
      <c r="JDG10" s="115"/>
      <c r="JDH10" s="115"/>
      <c r="JDI10" s="115"/>
      <c r="JDJ10" s="115"/>
      <c r="JDK10" s="115"/>
      <c r="JDL10" s="115"/>
      <c r="JDM10" s="115"/>
      <c r="JDN10" s="115"/>
      <c r="JDO10" s="115"/>
      <c r="JDP10" s="115"/>
      <c r="JDQ10" s="115"/>
      <c r="JDR10" s="115"/>
      <c r="JDS10" s="115"/>
      <c r="JDT10" s="115"/>
      <c r="JDU10" s="115"/>
      <c r="JDV10" s="115"/>
      <c r="JDW10" s="115"/>
      <c r="JDX10" s="115"/>
      <c r="JDY10" s="115"/>
      <c r="JDZ10" s="115"/>
      <c r="JEA10" s="115"/>
      <c r="JEB10" s="115"/>
      <c r="JEC10" s="115"/>
      <c r="JED10" s="115"/>
      <c r="JEE10" s="115"/>
      <c r="JEF10" s="115"/>
      <c r="JEG10" s="115"/>
      <c r="JEH10" s="115"/>
      <c r="JEI10" s="115"/>
      <c r="JEJ10" s="115"/>
      <c r="JEK10" s="115"/>
      <c r="JEL10" s="115"/>
      <c r="JEM10" s="115"/>
      <c r="JEN10" s="115"/>
      <c r="JEO10" s="115"/>
      <c r="JEP10" s="115"/>
      <c r="JEQ10" s="115"/>
      <c r="JER10" s="115"/>
      <c r="JES10" s="115"/>
      <c r="JET10" s="115"/>
      <c r="JEU10" s="115"/>
      <c r="JEV10" s="115"/>
      <c r="JEW10" s="115"/>
      <c r="JEX10" s="115"/>
      <c r="JEY10" s="115"/>
      <c r="JEZ10" s="115"/>
      <c r="JFA10" s="115"/>
      <c r="JFB10" s="115"/>
      <c r="JFC10" s="115"/>
      <c r="JFD10" s="115"/>
      <c r="JFE10" s="115"/>
      <c r="JFF10" s="115"/>
      <c r="JFG10" s="115"/>
      <c r="JFH10" s="115"/>
      <c r="JFI10" s="115"/>
      <c r="JFJ10" s="115"/>
      <c r="JFK10" s="115"/>
      <c r="JFL10" s="115"/>
      <c r="JFM10" s="115"/>
      <c r="JFN10" s="115"/>
      <c r="JFO10" s="115"/>
      <c r="JFP10" s="115"/>
      <c r="JFQ10" s="115"/>
      <c r="JFR10" s="115"/>
      <c r="JFS10" s="115"/>
      <c r="JFT10" s="115"/>
      <c r="JFU10" s="115"/>
      <c r="JFV10" s="115"/>
      <c r="JFW10" s="115"/>
      <c r="JFX10" s="115"/>
      <c r="JFY10" s="115"/>
      <c r="JFZ10" s="115"/>
      <c r="JGA10" s="115"/>
      <c r="JGB10" s="115"/>
      <c r="JGC10" s="115"/>
      <c r="JGD10" s="115"/>
      <c r="JGE10" s="115"/>
      <c r="JGF10" s="115"/>
      <c r="JGG10" s="115"/>
      <c r="JGH10" s="115"/>
      <c r="JGI10" s="115"/>
      <c r="JGJ10" s="115"/>
      <c r="JGK10" s="115"/>
      <c r="JGL10" s="115"/>
      <c r="JGM10" s="115"/>
      <c r="JGN10" s="115"/>
      <c r="JGO10" s="115"/>
      <c r="JGP10" s="115"/>
      <c r="JGQ10" s="115"/>
      <c r="JGR10" s="115"/>
      <c r="JGS10" s="115"/>
      <c r="JGT10" s="115"/>
      <c r="JGU10" s="115"/>
      <c r="JGV10" s="115"/>
      <c r="JGW10" s="115"/>
      <c r="JGX10" s="115"/>
      <c r="JGY10" s="115"/>
      <c r="JGZ10" s="115"/>
      <c r="JHA10" s="115"/>
      <c r="JHB10" s="115"/>
      <c r="JHC10" s="115"/>
      <c r="JHD10" s="115"/>
      <c r="JHE10" s="115"/>
      <c r="JHF10" s="115"/>
      <c r="JHG10" s="115"/>
      <c r="JHH10" s="115"/>
      <c r="JHI10" s="115"/>
      <c r="JHJ10" s="115"/>
      <c r="JHK10" s="115"/>
      <c r="JHL10" s="115"/>
      <c r="JHM10" s="115"/>
      <c r="JHN10" s="115"/>
      <c r="JHO10" s="115"/>
      <c r="JHP10" s="115"/>
      <c r="JHQ10" s="115"/>
      <c r="JHR10" s="115"/>
      <c r="JHS10" s="115"/>
      <c r="JHT10" s="115"/>
      <c r="JHU10" s="115"/>
      <c r="JHV10" s="115"/>
      <c r="JHW10" s="115"/>
      <c r="JHX10" s="115"/>
      <c r="JHY10" s="115"/>
      <c r="JHZ10" s="115"/>
      <c r="JIA10" s="115"/>
      <c r="JIB10" s="115"/>
      <c r="JIC10" s="115"/>
      <c r="JID10" s="115"/>
      <c r="JIE10" s="115"/>
      <c r="JIF10" s="115"/>
      <c r="JIG10" s="115"/>
      <c r="JIH10" s="115"/>
      <c r="JII10" s="115"/>
      <c r="JIJ10" s="115"/>
      <c r="JIK10" s="115"/>
      <c r="JIL10" s="115"/>
      <c r="JIM10" s="115"/>
      <c r="JIN10" s="115"/>
      <c r="JIO10" s="115"/>
      <c r="JIP10" s="115"/>
      <c r="JIQ10" s="115"/>
      <c r="JIR10" s="115"/>
      <c r="JIS10" s="115"/>
      <c r="JIT10" s="115"/>
      <c r="JIU10" s="115"/>
      <c r="JIV10" s="115"/>
      <c r="JIW10" s="115"/>
      <c r="JIX10" s="115"/>
      <c r="JIY10" s="115"/>
      <c r="JIZ10" s="115"/>
      <c r="JJA10" s="115"/>
      <c r="JJB10" s="115"/>
      <c r="JJC10" s="115"/>
      <c r="JJD10" s="115"/>
      <c r="JJE10" s="115"/>
      <c r="JJF10" s="115"/>
      <c r="JJG10" s="115"/>
      <c r="JJH10" s="115"/>
      <c r="JJI10" s="115"/>
      <c r="JJJ10" s="115"/>
      <c r="JJK10" s="115"/>
      <c r="JJL10" s="115"/>
      <c r="JJM10" s="115"/>
      <c r="JJN10" s="115"/>
      <c r="JJO10" s="115"/>
      <c r="JJP10" s="115"/>
      <c r="JJQ10" s="115"/>
      <c r="JJR10" s="115"/>
      <c r="JJS10" s="115"/>
      <c r="JJT10" s="115"/>
      <c r="JJU10" s="115"/>
      <c r="JJV10" s="115"/>
      <c r="JJW10" s="115"/>
      <c r="JJX10" s="115"/>
      <c r="JJY10" s="115"/>
      <c r="JJZ10" s="115"/>
      <c r="JKA10" s="115"/>
      <c r="JKB10" s="115"/>
      <c r="JKC10" s="115"/>
      <c r="JKD10" s="115"/>
      <c r="JKE10" s="115"/>
      <c r="JKF10" s="115"/>
      <c r="JKG10" s="115"/>
      <c r="JKH10" s="115"/>
      <c r="JKI10" s="115"/>
      <c r="JKJ10" s="115"/>
      <c r="JKK10" s="115"/>
      <c r="JKL10" s="115"/>
      <c r="JKM10" s="115"/>
      <c r="JKN10" s="115"/>
      <c r="JKO10" s="115"/>
      <c r="JKP10" s="115"/>
      <c r="JKQ10" s="115"/>
      <c r="JKR10" s="115"/>
      <c r="JKS10" s="115"/>
      <c r="JKT10" s="115"/>
      <c r="JKU10" s="115"/>
      <c r="JKV10" s="115"/>
      <c r="JKW10" s="115"/>
      <c r="JKX10" s="115"/>
      <c r="JKY10" s="115"/>
      <c r="JKZ10" s="115"/>
      <c r="JLA10" s="115"/>
      <c r="JLB10" s="115"/>
      <c r="JLC10" s="115"/>
      <c r="JLD10" s="115"/>
      <c r="JLE10" s="115"/>
      <c r="JLF10" s="115"/>
      <c r="JLG10" s="115"/>
      <c r="JLH10" s="115"/>
      <c r="JLI10" s="115"/>
      <c r="JLJ10" s="115"/>
      <c r="JLK10" s="115"/>
      <c r="JLL10" s="115"/>
      <c r="JLM10" s="115"/>
      <c r="JLN10" s="115"/>
      <c r="JLO10" s="115"/>
      <c r="JLP10" s="115"/>
      <c r="JLQ10" s="115"/>
      <c r="JLR10" s="115"/>
      <c r="JLS10" s="115"/>
      <c r="JLT10" s="115"/>
      <c r="JLU10" s="115"/>
      <c r="JLV10" s="115"/>
      <c r="JLW10" s="115"/>
      <c r="JLX10" s="115"/>
      <c r="JLY10" s="115"/>
      <c r="JLZ10" s="115"/>
      <c r="JMA10" s="115"/>
      <c r="JMB10" s="115"/>
      <c r="JMC10" s="115"/>
      <c r="JMD10" s="115"/>
      <c r="JME10" s="115"/>
      <c r="JMF10" s="115"/>
      <c r="JMG10" s="115"/>
      <c r="JMH10" s="115"/>
      <c r="JMI10" s="115"/>
      <c r="JMJ10" s="115"/>
      <c r="JMK10" s="115"/>
      <c r="JML10" s="115"/>
      <c r="JMM10" s="115"/>
      <c r="JMN10" s="115"/>
      <c r="JMO10" s="115"/>
      <c r="JMP10" s="115"/>
      <c r="JMQ10" s="115"/>
      <c r="JMR10" s="115"/>
      <c r="JMS10" s="115"/>
      <c r="JMT10" s="115"/>
      <c r="JMU10" s="115"/>
      <c r="JMV10" s="115"/>
      <c r="JMW10" s="115"/>
      <c r="JMX10" s="115"/>
      <c r="JMY10" s="115"/>
      <c r="JMZ10" s="115"/>
      <c r="JNA10" s="115"/>
      <c r="JNB10" s="115"/>
      <c r="JNC10" s="115"/>
      <c r="JND10" s="115"/>
      <c r="JNE10" s="115"/>
      <c r="JNF10" s="115"/>
      <c r="JNG10" s="115"/>
      <c r="JNH10" s="115"/>
      <c r="JNI10" s="115"/>
      <c r="JNJ10" s="115"/>
      <c r="JNK10" s="115"/>
      <c r="JNL10" s="115"/>
      <c r="JNM10" s="115"/>
      <c r="JNN10" s="115"/>
      <c r="JNO10" s="115"/>
      <c r="JNP10" s="115"/>
      <c r="JNQ10" s="115"/>
      <c r="JNR10" s="115"/>
      <c r="JNS10" s="115"/>
      <c r="JNT10" s="115"/>
      <c r="JNU10" s="115"/>
      <c r="JNV10" s="115"/>
      <c r="JNW10" s="115"/>
      <c r="JNX10" s="115"/>
      <c r="JNY10" s="115"/>
      <c r="JNZ10" s="115"/>
      <c r="JOA10" s="115"/>
      <c r="JOB10" s="115"/>
      <c r="JOC10" s="115"/>
      <c r="JOD10" s="115"/>
      <c r="JOE10" s="115"/>
      <c r="JOF10" s="115"/>
      <c r="JOG10" s="115"/>
      <c r="JOH10" s="115"/>
      <c r="JOI10" s="115"/>
      <c r="JOJ10" s="115"/>
      <c r="JOK10" s="115"/>
      <c r="JOL10" s="115"/>
      <c r="JOM10" s="115"/>
      <c r="JON10" s="115"/>
      <c r="JOO10" s="115"/>
      <c r="JOP10" s="115"/>
      <c r="JOQ10" s="115"/>
      <c r="JOR10" s="115"/>
      <c r="JOS10" s="115"/>
      <c r="JOT10" s="115"/>
      <c r="JOU10" s="115"/>
      <c r="JOV10" s="115"/>
      <c r="JOW10" s="115"/>
      <c r="JOX10" s="115"/>
      <c r="JOY10" s="115"/>
      <c r="JOZ10" s="115"/>
      <c r="JPA10" s="115"/>
      <c r="JPB10" s="115"/>
      <c r="JPC10" s="115"/>
      <c r="JPD10" s="115"/>
      <c r="JPE10" s="115"/>
      <c r="JPF10" s="115"/>
      <c r="JPG10" s="115"/>
      <c r="JPH10" s="115"/>
      <c r="JPI10" s="115"/>
      <c r="JPJ10" s="115"/>
      <c r="JPK10" s="115"/>
      <c r="JPL10" s="115"/>
      <c r="JPM10" s="115"/>
      <c r="JPN10" s="115"/>
      <c r="JPO10" s="115"/>
      <c r="JPP10" s="115"/>
      <c r="JPQ10" s="115"/>
      <c r="JPR10" s="115"/>
      <c r="JPS10" s="115"/>
      <c r="JPT10" s="115"/>
      <c r="JPU10" s="115"/>
      <c r="JPV10" s="115"/>
      <c r="JPW10" s="115"/>
      <c r="JPX10" s="115"/>
      <c r="JPY10" s="115"/>
      <c r="JPZ10" s="115"/>
      <c r="JQA10" s="115"/>
      <c r="JQB10" s="115"/>
      <c r="JQC10" s="115"/>
      <c r="JQD10" s="115"/>
      <c r="JQE10" s="115"/>
      <c r="JQF10" s="115"/>
      <c r="JQG10" s="115"/>
      <c r="JQH10" s="115"/>
      <c r="JQI10" s="115"/>
      <c r="JQJ10" s="115"/>
      <c r="JQK10" s="115"/>
      <c r="JQL10" s="115"/>
      <c r="JQM10" s="115"/>
      <c r="JQN10" s="115"/>
      <c r="JQO10" s="115"/>
      <c r="JQP10" s="115"/>
      <c r="JQQ10" s="115"/>
      <c r="JQR10" s="115"/>
      <c r="JQS10" s="115"/>
      <c r="JQT10" s="115"/>
      <c r="JQU10" s="115"/>
      <c r="JQV10" s="115"/>
      <c r="JQW10" s="115"/>
      <c r="JQX10" s="115"/>
      <c r="JQY10" s="115"/>
      <c r="JQZ10" s="115"/>
      <c r="JRA10" s="115"/>
      <c r="JRB10" s="115"/>
      <c r="JRC10" s="115"/>
      <c r="JRD10" s="115"/>
      <c r="JRE10" s="115"/>
      <c r="JRF10" s="115"/>
      <c r="JRG10" s="115"/>
      <c r="JRH10" s="115"/>
      <c r="JRI10" s="115"/>
      <c r="JRJ10" s="115"/>
      <c r="JRK10" s="115"/>
      <c r="JRL10" s="115"/>
      <c r="JRM10" s="115"/>
      <c r="JRN10" s="115"/>
      <c r="JRO10" s="115"/>
      <c r="JRP10" s="115"/>
      <c r="JRQ10" s="115"/>
      <c r="JRR10" s="115"/>
      <c r="JRS10" s="115"/>
      <c r="JRT10" s="115"/>
      <c r="JRU10" s="115"/>
      <c r="JRV10" s="115"/>
      <c r="JRW10" s="115"/>
      <c r="JRX10" s="115"/>
      <c r="JRY10" s="115"/>
      <c r="JRZ10" s="115"/>
      <c r="JSA10" s="115"/>
      <c r="JSB10" s="115"/>
      <c r="JSC10" s="115"/>
      <c r="JSD10" s="115"/>
      <c r="JSE10" s="115"/>
      <c r="JSF10" s="115"/>
      <c r="JSG10" s="115"/>
      <c r="JSH10" s="115"/>
      <c r="JSI10" s="115"/>
      <c r="JSJ10" s="115"/>
      <c r="JSK10" s="115"/>
      <c r="JSL10" s="115"/>
      <c r="JSM10" s="115"/>
      <c r="JSN10" s="115"/>
      <c r="JSO10" s="115"/>
      <c r="JSP10" s="115"/>
      <c r="JSQ10" s="115"/>
      <c r="JSR10" s="115"/>
      <c r="JSS10" s="115"/>
      <c r="JST10" s="115"/>
      <c r="JSU10" s="115"/>
      <c r="JSV10" s="115"/>
      <c r="JSW10" s="115"/>
      <c r="JSX10" s="115"/>
      <c r="JSY10" s="115"/>
      <c r="JSZ10" s="115"/>
      <c r="JTA10" s="115"/>
      <c r="JTB10" s="115"/>
      <c r="JTC10" s="115"/>
      <c r="JTD10" s="115"/>
      <c r="JTE10" s="115"/>
      <c r="JTF10" s="115"/>
      <c r="JTG10" s="115"/>
      <c r="JTH10" s="115"/>
      <c r="JTI10" s="115"/>
      <c r="JTJ10" s="115"/>
      <c r="JTK10" s="115"/>
      <c r="JTL10" s="115"/>
      <c r="JTM10" s="115"/>
      <c r="JTN10" s="115"/>
      <c r="JTO10" s="115"/>
      <c r="JTP10" s="115"/>
      <c r="JTQ10" s="115"/>
      <c r="JTR10" s="115"/>
      <c r="JTS10" s="115"/>
      <c r="JTT10" s="115"/>
      <c r="JTU10" s="115"/>
      <c r="JTV10" s="115"/>
      <c r="JTW10" s="115"/>
      <c r="JTX10" s="115"/>
      <c r="JTY10" s="115"/>
      <c r="JTZ10" s="115"/>
      <c r="JUA10" s="115"/>
      <c r="JUB10" s="115"/>
      <c r="JUC10" s="115"/>
      <c r="JUD10" s="115"/>
      <c r="JUE10" s="115"/>
      <c r="JUF10" s="115"/>
      <c r="JUG10" s="115"/>
      <c r="JUH10" s="115"/>
      <c r="JUI10" s="115"/>
      <c r="JUJ10" s="115"/>
      <c r="JUK10" s="115"/>
      <c r="JUL10" s="115"/>
      <c r="JUM10" s="115"/>
      <c r="JUN10" s="115"/>
      <c r="JUO10" s="115"/>
      <c r="JUP10" s="115"/>
      <c r="JUQ10" s="115"/>
      <c r="JUR10" s="115"/>
      <c r="JUS10" s="115"/>
      <c r="JUT10" s="115"/>
      <c r="JUU10" s="115"/>
      <c r="JUV10" s="115"/>
      <c r="JUW10" s="115"/>
      <c r="JUX10" s="115"/>
      <c r="JUY10" s="115"/>
      <c r="JUZ10" s="115"/>
      <c r="JVA10" s="115"/>
      <c r="JVB10" s="115"/>
      <c r="JVC10" s="115"/>
      <c r="JVD10" s="115"/>
      <c r="JVE10" s="115"/>
      <c r="JVF10" s="115"/>
      <c r="JVG10" s="115"/>
      <c r="JVH10" s="115"/>
      <c r="JVI10" s="115"/>
      <c r="JVJ10" s="115"/>
      <c r="JVK10" s="115"/>
      <c r="JVL10" s="115"/>
      <c r="JVM10" s="115"/>
      <c r="JVN10" s="115"/>
      <c r="JVO10" s="115"/>
      <c r="JVP10" s="115"/>
      <c r="JVQ10" s="115"/>
      <c r="JVR10" s="115"/>
      <c r="JVS10" s="115"/>
      <c r="JVT10" s="115"/>
      <c r="JVU10" s="115"/>
      <c r="JVV10" s="115"/>
      <c r="JVW10" s="115"/>
      <c r="JVX10" s="115"/>
      <c r="JVY10" s="115"/>
      <c r="JVZ10" s="115"/>
      <c r="JWA10" s="115"/>
      <c r="JWB10" s="115"/>
      <c r="JWC10" s="115"/>
      <c r="JWD10" s="115"/>
      <c r="JWE10" s="115"/>
      <c r="JWF10" s="115"/>
      <c r="JWG10" s="115"/>
      <c r="JWH10" s="115"/>
      <c r="JWI10" s="115"/>
      <c r="JWJ10" s="115"/>
      <c r="JWK10" s="115"/>
      <c r="JWL10" s="115"/>
      <c r="JWM10" s="115"/>
      <c r="JWN10" s="115"/>
      <c r="JWO10" s="115"/>
      <c r="JWP10" s="115"/>
      <c r="JWQ10" s="115"/>
      <c r="JWR10" s="115"/>
      <c r="JWS10" s="115"/>
      <c r="JWT10" s="115"/>
      <c r="JWU10" s="115"/>
      <c r="JWV10" s="115"/>
      <c r="JWW10" s="115"/>
      <c r="JWX10" s="115"/>
      <c r="JWY10" s="115"/>
      <c r="JWZ10" s="115"/>
      <c r="JXA10" s="115"/>
      <c r="JXB10" s="115"/>
      <c r="JXC10" s="115"/>
      <c r="JXD10" s="115"/>
      <c r="JXE10" s="115"/>
      <c r="JXF10" s="115"/>
      <c r="JXG10" s="115"/>
      <c r="JXH10" s="115"/>
      <c r="JXI10" s="115"/>
      <c r="JXJ10" s="115"/>
      <c r="JXK10" s="115"/>
      <c r="JXL10" s="115"/>
      <c r="JXM10" s="115"/>
      <c r="JXN10" s="115"/>
      <c r="JXO10" s="115"/>
      <c r="JXP10" s="115"/>
      <c r="JXQ10" s="115"/>
      <c r="JXR10" s="115"/>
      <c r="JXS10" s="115"/>
      <c r="JXT10" s="115"/>
      <c r="JXU10" s="115"/>
      <c r="JXV10" s="115"/>
      <c r="JXW10" s="115"/>
      <c r="JXX10" s="115"/>
      <c r="JXY10" s="115"/>
      <c r="JXZ10" s="115"/>
      <c r="JYA10" s="115"/>
      <c r="JYB10" s="115"/>
      <c r="JYC10" s="115"/>
      <c r="JYD10" s="115"/>
      <c r="JYE10" s="115"/>
      <c r="JYF10" s="115"/>
      <c r="JYG10" s="115"/>
      <c r="JYH10" s="115"/>
      <c r="JYI10" s="115"/>
      <c r="JYJ10" s="115"/>
      <c r="JYK10" s="115"/>
      <c r="JYL10" s="115"/>
      <c r="JYM10" s="115"/>
      <c r="JYN10" s="115"/>
      <c r="JYO10" s="115"/>
      <c r="JYP10" s="115"/>
      <c r="JYQ10" s="115"/>
      <c r="JYR10" s="115"/>
      <c r="JYS10" s="115"/>
      <c r="JYT10" s="115"/>
      <c r="JYU10" s="115"/>
      <c r="JYV10" s="115"/>
      <c r="JYW10" s="115"/>
      <c r="JYX10" s="115"/>
      <c r="JYY10" s="115"/>
      <c r="JYZ10" s="115"/>
      <c r="JZA10" s="115"/>
      <c r="JZB10" s="115"/>
      <c r="JZC10" s="115"/>
      <c r="JZD10" s="115"/>
      <c r="JZE10" s="115"/>
      <c r="JZF10" s="115"/>
      <c r="JZG10" s="115"/>
      <c r="JZH10" s="115"/>
      <c r="JZI10" s="115"/>
      <c r="JZJ10" s="115"/>
      <c r="JZK10" s="115"/>
      <c r="JZL10" s="115"/>
      <c r="JZM10" s="115"/>
      <c r="JZN10" s="115"/>
      <c r="JZO10" s="115"/>
      <c r="JZP10" s="115"/>
      <c r="JZQ10" s="115"/>
      <c r="JZR10" s="115"/>
      <c r="JZS10" s="115"/>
      <c r="JZT10" s="115"/>
      <c r="JZU10" s="115"/>
      <c r="JZV10" s="115"/>
      <c r="JZW10" s="115"/>
      <c r="JZX10" s="115"/>
      <c r="JZY10" s="115"/>
      <c r="JZZ10" s="115"/>
      <c r="KAA10" s="115"/>
      <c r="KAB10" s="115"/>
      <c r="KAC10" s="115"/>
      <c r="KAD10" s="115"/>
      <c r="KAE10" s="115"/>
      <c r="KAF10" s="115"/>
      <c r="KAG10" s="115"/>
      <c r="KAH10" s="115"/>
      <c r="KAI10" s="115"/>
      <c r="KAJ10" s="115"/>
      <c r="KAK10" s="115"/>
      <c r="KAL10" s="115"/>
      <c r="KAM10" s="115"/>
      <c r="KAN10" s="115"/>
      <c r="KAO10" s="115"/>
      <c r="KAP10" s="115"/>
      <c r="KAQ10" s="115"/>
      <c r="KAR10" s="115"/>
      <c r="KAS10" s="115"/>
      <c r="KAT10" s="115"/>
      <c r="KAU10" s="115"/>
      <c r="KAV10" s="115"/>
      <c r="KAW10" s="115"/>
      <c r="KAX10" s="115"/>
      <c r="KAY10" s="115"/>
      <c r="KAZ10" s="115"/>
      <c r="KBA10" s="115"/>
      <c r="KBB10" s="115"/>
      <c r="KBC10" s="115"/>
      <c r="KBD10" s="115"/>
      <c r="KBE10" s="115"/>
      <c r="KBF10" s="115"/>
      <c r="KBG10" s="115"/>
      <c r="KBH10" s="115"/>
      <c r="KBI10" s="115"/>
      <c r="KBJ10" s="115"/>
      <c r="KBK10" s="115"/>
      <c r="KBL10" s="115"/>
      <c r="KBM10" s="115"/>
      <c r="KBN10" s="115"/>
      <c r="KBO10" s="115"/>
      <c r="KBP10" s="115"/>
      <c r="KBQ10" s="115"/>
      <c r="KBR10" s="115"/>
      <c r="KBS10" s="115"/>
      <c r="KBT10" s="115"/>
      <c r="KBU10" s="115"/>
      <c r="KBV10" s="115"/>
      <c r="KBW10" s="115"/>
      <c r="KBX10" s="115"/>
      <c r="KBY10" s="115"/>
      <c r="KBZ10" s="115"/>
      <c r="KCA10" s="115"/>
      <c r="KCB10" s="115"/>
      <c r="KCC10" s="115"/>
      <c r="KCD10" s="115"/>
      <c r="KCE10" s="115"/>
      <c r="KCF10" s="115"/>
      <c r="KCG10" s="115"/>
      <c r="KCH10" s="115"/>
      <c r="KCI10" s="115"/>
      <c r="KCJ10" s="115"/>
      <c r="KCK10" s="115"/>
      <c r="KCL10" s="115"/>
      <c r="KCM10" s="115"/>
      <c r="KCN10" s="115"/>
      <c r="KCO10" s="115"/>
      <c r="KCP10" s="115"/>
      <c r="KCQ10" s="115"/>
      <c r="KCR10" s="115"/>
      <c r="KCS10" s="115"/>
      <c r="KCT10" s="115"/>
      <c r="KCU10" s="115"/>
      <c r="KCV10" s="115"/>
      <c r="KCW10" s="115"/>
      <c r="KCX10" s="115"/>
      <c r="KCY10" s="115"/>
      <c r="KCZ10" s="115"/>
      <c r="KDA10" s="115"/>
      <c r="KDB10" s="115"/>
      <c r="KDC10" s="115"/>
      <c r="KDD10" s="115"/>
      <c r="KDE10" s="115"/>
      <c r="KDF10" s="115"/>
      <c r="KDG10" s="115"/>
      <c r="KDH10" s="115"/>
      <c r="KDI10" s="115"/>
      <c r="KDJ10" s="115"/>
      <c r="KDK10" s="115"/>
      <c r="KDL10" s="115"/>
      <c r="KDM10" s="115"/>
      <c r="KDN10" s="115"/>
      <c r="KDO10" s="115"/>
      <c r="KDP10" s="115"/>
      <c r="KDQ10" s="115"/>
      <c r="KDR10" s="115"/>
      <c r="KDS10" s="115"/>
      <c r="KDT10" s="115"/>
      <c r="KDU10" s="115"/>
      <c r="KDV10" s="115"/>
      <c r="KDW10" s="115"/>
      <c r="KDX10" s="115"/>
      <c r="KDY10" s="115"/>
      <c r="KDZ10" s="115"/>
      <c r="KEA10" s="115"/>
      <c r="KEB10" s="115"/>
      <c r="KEC10" s="115"/>
      <c r="KED10" s="115"/>
      <c r="KEE10" s="115"/>
      <c r="KEF10" s="115"/>
      <c r="KEG10" s="115"/>
      <c r="KEH10" s="115"/>
      <c r="KEI10" s="115"/>
      <c r="KEJ10" s="115"/>
      <c r="KEK10" s="115"/>
      <c r="KEL10" s="115"/>
      <c r="KEM10" s="115"/>
      <c r="KEN10" s="115"/>
      <c r="KEO10" s="115"/>
      <c r="KEP10" s="115"/>
      <c r="KEQ10" s="115"/>
      <c r="KER10" s="115"/>
      <c r="KES10" s="115"/>
      <c r="KET10" s="115"/>
      <c r="KEU10" s="115"/>
      <c r="KEV10" s="115"/>
      <c r="KEW10" s="115"/>
      <c r="KEX10" s="115"/>
      <c r="KEY10" s="115"/>
      <c r="KEZ10" s="115"/>
      <c r="KFA10" s="115"/>
      <c r="KFB10" s="115"/>
      <c r="KFC10" s="115"/>
      <c r="KFD10" s="115"/>
      <c r="KFE10" s="115"/>
      <c r="KFF10" s="115"/>
      <c r="KFG10" s="115"/>
      <c r="KFH10" s="115"/>
      <c r="KFI10" s="115"/>
      <c r="KFJ10" s="115"/>
      <c r="KFK10" s="115"/>
      <c r="KFL10" s="115"/>
      <c r="KFM10" s="115"/>
      <c r="KFN10" s="115"/>
      <c r="KFO10" s="115"/>
      <c r="KFP10" s="115"/>
      <c r="KFQ10" s="115"/>
      <c r="KFR10" s="115"/>
      <c r="KFS10" s="115"/>
      <c r="KFT10" s="115"/>
      <c r="KFU10" s="115"/>
      <c r="KFV10" s="115"/>
      <c r="KFW10" s="115"/>
      <c r="KFX10" s="115"/>
      <c r="KFY10" s="115"/>
      <c r="KFZ10" s="115"/>
      <c r="KGA10" s="115"/>
      <c r="KGB10" s="115"/>
      <c r="KGC10" s="115"/>
      <c r="KGD10" s="115"/>
      <c r="KGE10" s="115"/>
      <c r="KGF10" s="115"/>
      <c r="KGG10" s="115"/>
      <c r="KGH10" s="115"/>
      <c r="KGI10" s="115"/>
      <c r="KGJ10" s="115"/>
      <c r="KGK10" s="115"/>
      <c r="KGL10" s="115"/>
      <c r="KGM10" s="115"/>
      <c r="KGN10" s="115"/>
      <c r="KGO10" s="115"/>
      <c r="KGP10" s="115"/>
      <c r="KGQ10" s="115"/>
      <c r="KGR10" s="115"/>
      <c r="KGS10" s="115"/>
      <c r="KGT10" s="115"/>
      <c r="KGU10" s="115"/>
      <c r="KGV10" s="115"/>
      <c r="KGW10" s="115"/>
      <c r="KGX10" s="115"/>
      <c r="KGY10" s="115"/>
      <c r="KGZ10" s="115"/>
      <c r="KHA10" s="115"/>
      <c r="KHB10" s="115"/>
      <c r="KHC10" s="115"/>
      <c r="KHD10" s="115"/>
      <c r="KHE10" s="115"/>
      <c r="KHF10" s="115"/>
      <c r="KHG10" s="115"/>
      <c r="KHH10" s="115"/>
      <c r="KHI10" s="115"/>
      <c r="KHJ10" s="115"/>
      <c r="KHK10" s="115"/>
      <c r="KHL10" s="115"/>
      <c r="KHM10" s="115"/>
      <c r="KHN10" s="115"/>
      <c r="KHO10" s="115"/>
      <c r="KHP10" s="115"/>
      <c r="KHQ10" s="115"/>
      <c r="KHR10" s="115"/>
      <c r="KHS10" s="115"/>
      <c r="KHT10" s="115"/>
      <c r="KHU10" s="115"/>
      <c r="KHV10" s="115"/>
      <c r="KHW10" s="115"/>
      <c r="KHX10" s="115"/>
      <c r="KHY10" s="115"/>
      <c r="KHZ10" s="115"/>
      <c r="KIA10" s="115"/>
      <c r="KIB10" s="115"/>
      <c r="KIC10" s="115"/>
      <c r="KID10" s="115"/>
      <c r="KIE10" s="115"/>
      <c r="KIF10" s="115"/>
      <c r="KIG10" s="115"/>
      <c r="KIH10" s="115"/>
      <c r="KII10" s="115"/>
      <c r="KIJ10" s="115"/>
      <c r="KIK10" s="115"/>
      <c r="KIL10" s="115"/>
      <c r="KIM10" s="115"/>
      <c r="KIN10" s="115"/>
      <c r="KIO10" s="115"/>
      <c r="KIP10" s="115"/>
      <c r="KIQ10" s="115"/>
      <c r="KIR10" s="115"/>
      <c r="KIS10" s="115"/>
      <c r="KIT10" s="115"/>
      <c r="KIU10" s="115"/>
      <c r="KIV10" s="115"/>
      <c r="KIW10" s="115"/>
      <c r="KIX10" s="115"/>
      <c r="KIY10" s="115"/>
      <c r="KIZ10" s="115"/>
      <c r="KJA10" s="115"/>
      <c r="KJB10" s="115"/>
      <c r="KJC10" s="115"/>
      <c r="KJD10" s="115"/>
      <c r="KJE10" s="115"/>
      <c r="KJF10" s="115"/>
      <c r="KJG10" s="115"/>
      <c r="KJH10" s="115"/>
      <c r="KJI10" s="115"/>
      <c r="KJJ10" s="115"/>
      <c r="KJK10" s="115"/>
      <c r="KJL10" s="115"/>
      <c r="KJM10" s="115"/>
      <c r="KJN10" s="115"/>
      <c r="KJO10" s="115"/>
      <c r="KJP10" s="115"/>
      <c r="KJQ10" s="115"/>
      <c r="KJR10" s="115"/>
      <c r="KJS10" s="115"/>
      <c r="KJT10" s="115"/>
      <c r="KJU10" s="115"/>
      <c r="KJV10" s="115"/>
      <c r="KJW10" s="115"/>
      <c r="KJX10" s="115"/>
      <c r="KJY10" s="115"/>
      <c r="KJZ10" s="115"/>
      <c r="KKA10" s="115"/>
      <c r="KKB10" s="115"/>
      <c r="KKC10" s="115"/>
      <c r="KKD10" s="115"/>
      <c r="KKE10" s="115"/>
      <c r="KKF10" s="115"/>
      <c r="KKG10" s="115"/>
      <c r="KKH10" s="115"/>
      <c r="KKI10" s="115"/>
      <c r="KKJ10" s="115"/>
      <c r="KKK10" s="115"/>
      <c r="KKL10" s="115"/>
      <c r="KKM10" s="115"/>
      <c r="KKN10" s="115"/>
      <c r="KKO10" s="115"/>
      <c r="KKP10" s="115"/>
      <c r="KKQ10" s="115"/>
      <c r="KKR10" s="115"/>
      <c r="KKS10" s="115"/>
      <c r="KKT10" s="115"/>
      <c r="KKU10" s="115"/>
      <c r="KKV10" s="115"/>
      <c r="KKW10" s="115"/>
      <c r="KKX10" s="115"/>
      <c r="KKY10" s="115"/>
      <c r="KKZ10" s="115"/>
      <c r="KLA10" s="115"/>
      <c r="KLB10" s="115"/>
      <c r="KLC10" s="115"/>
      <c r="KLD10" s="115"/>
      <c r="KLE10" s="115"/>
      <c r="KLF10" s="115"/>
      <c r="KLG10" s="115"/>
      <c r="KLH10" s="115"/>
      <c r="KLI10" s="115"/>
      <c r="KLJ10" s="115"/>
      <c r="KLK10" s="115"/>
      <c r="KLL10" s="115"/>
      <c r="KLM10" s="115"/>
      <c r="KLN10" s="115"/>
      <c r="KLO10" s="115"/>
      <c r="KLP10" s="115"/>
      <c r="KLQ10" s="115"/>
      <c r="KLR10" s="115"/>
      <c r="KLS10" s="115"/>
      <c r="KLT10" s="115"/>
      <c r="KLU10" s="115"/>
      <c r="KLV10" s="115"/>
      <c r="KLW10" s="115"/>
      <c r="KLX10" s="115"/>
      <c r="KLY10" s="115"/>
      <c r="KLZ10" s="115"/>
      <c r="KMA10" s="115"/>
      <c r="KMB10" s="115"/>
      <c r="KMC10" s="115"/>
      <c r="KMD10" s="115"/>
      <c r="KME10" s="115"/>
      <c r="KMF10" s="115"/>
      <c r="KMG10" s="115"/>
      <c r="KMH10" s="115"/>
      <c r="KMI10" s="115"/>
      <c r="KMJ10" s="115"/>
      <c r="KMK10" s="115"/>
      <c r="KML10" s="115"/>
      <c r="KMM10" s="115"/>
      <c r="KMN10" s="115"/>
      <c r="KMO10" s="115"/>
      <c r="KMP10" s="115"/>
      <c r="KMQ10" s="115"/>
      <c r="KMR10" s="115"/>
      <c r="KMS10" s="115"/>
      <c r="KMT10" s="115"/>
      <c r="KMU10" s="115"/>
      <c r="KMV10" s="115"/>
      <c r="KMW10" s="115"/>
      <c r="KMX10" s="115"/>
      <c r="KMY10" s="115"/>
      <c r="KMZ10" s="115"/>
      <c r="KNA10" s="115"/>
      <c r="KNB10" s="115"/>
      <c r="KNC10" s="115"/>
      <c r="KND10" s="115"/>
      <c r="KNE10" s="115"/>
      <c r="KNF10" s="115"/>
      <c r="KNG10" s="115"/>
      <c r="KNH10" s="115"/>
      <c r="KNI10" s="115"/>
      <c r="KNJ10" s="115"/>
      <c r="KNK10" s="115"/>
      <c r="KNL10" s="115"/>
      <c r="KNM10" s="115"/>
      <c r="KNN10" s="115"/>
      <c r="KNO10" s="115"/>
      <c r="KNP10" s="115"/>
      <c r="KNQ10" s="115"/>
      <c r="KNR10" s="115"/>
      <c r="KNS10" s="115"/>
      <c r="KNT10" s="115"/>
      <c r="KNU10" s="115"/>
      <c r="KNV10" s="115"/>
      <c r="KNW10" s="115"/>
      <c r="KNX10" s="115"/>
      <c r="KNY10" s="115"/>
      <c r="KNZ10" s="115"/>
      <c r="KOA10" s="115"/>
      <c r="KOB10" s="115"/>
      <c r="KOC10" s="115"/>
      <c r="KOD10" s="115"/>
      <c r="KOE10" s="115"/>
      <c r="KOF10" s="115"/>
      <c r="KOG10" s="115"/>
      <c r="KOH10" s="115"/>
      <c r="KOI10" s="115"/>
      <c r="KOJ10" s="115"/>
      <c r="KOK10" s="115"/>
      <c r="KOL10" s="115"/>
      <c r="KOM10" s="115"/>
      <c r="KON10" s="115"/>
      <c r="KOO10" s="115"/>
      <c r="KOP10" s="115"/>
      <c r="KOQ10" s="115"/>
      <c r="KOR10" s="115"/>
      <c r="KOS10" s="115"/>
      <c r="KOT10" s="115"/>
      <c r="KOU10" s="115"/>
      <c r="KOV10" s="115"/>
      <c r="KOW10" s="115"/>
      <c r="KOX10" s="115"/>
      <c r="KOY10" s="115"/>
      <c r="KOZ10" s="115"/>
      <c r="KPA10" s="115"/>
      <c r="KPB10" s="115"/>
      <c r="KPC10" s="115"/>
      <c r="KPD10" s="115"/>
      <c r="KPE10" s="115"/>
      <c r="KPF10" s="115"/>
      <c r="KPG10" s="115"/>
      <c r="KPH10" s="115"/>
      <c r="KPI10" s="115"/>
      <c r="KPJ10" s="115"/>
      <c r="KPK10" s="115"/>
      <c r="KPL10" s="115"/>
      <c r="KPM10" s="115"/>
      <c r="KPN10" s="115"/>
      <c r="KPO10" s="115"/>
      <c r="KPP10" s="115"/>
      <c r="KPQ10" s="115"/>
      <c r="KPR10" s="115"/>
      <c r="KPS10" s="115"/>
      <c r="KPT10" s="115"/>
      <c r="KPU10" s="115"/>
      <c r="KPV10" s="115"/>
      <c r="KPW10" s="115"/>
      <c r="KPX10" s="115"/>
      <c r="KPY10" s="115"/>
      <c r="KPZ10" s="115"/>
      <c r="KQA10" s="115"/>
      <c r="KQB10" s="115"/>
      <c r="KQC10" s="115"/>
      <c r="KQD10" s="115"/>
      <c r="KQE10" s="115"/>
      <c r="KQF10" s="115"/>
      <c r="KQG10" s="115"/>
      <c r="KQH10" s="115"/>
      <c r="KQI10" s="115"/>
      <c r="KQJ10" s="115"/>
      <c r="KQK10" s="115"/>
      <c r="KQL10" s="115"/>
      <c r="KQM10" s="115"/>
      <c r="KQN10" s="115"/>
      <c r="KQO10" s="115"/>
      <c r="KQP10" s="115"/>
      <c r="KQQ10" s="115"/>
      <c r="KQR10" s="115"/>
      <c r="KQS10" s="115"/>
      <c r="KQT10" s="115"/>
      <c r="KQU10" s="115"/>
      <c r="KQV10" s="115"/>
      <c r="KQW10" s="115"/>
      <c r="KQX10" s="115"/>
      <c r="KQY10" s="115"/>
      <c r="KQZ10" s="115"/>
      <c r="KRA10" s="115"/>
      <c r="KRB10" s="115"/>
      <c r="KRC10" s="115"/>
      <c r="KRD10" s="115"/>
      <c r="KRE10" s="115"/>
      <c r="KRF10" s="115"/>
      <c r="KRG10" s="115"/>
      <c r="KRH10" s="115"/>
      <c r="KRI10" s="115"/>
      <c r="KRJ10" s="115"/>
      <c r="KRK10" s="115"/>
      <c r="KRL10" s="115"/>
      <c r="KRM10" s="115"/>
      <c r="KRN10" s="115"/>
      <c r="KRO10" s="115"/>
      <c r="KRP10" s="115"/>
      <c r="KRQ10" s="115"/>
      <c r="KRR10" s="115"/>
      <c r="KRS10" s="115"/>
      <c r="KRT10" s="115"/>
      <c r="KRU10" s="115"/>
      <c r="KRV10" s="115"/>
      <c r="KRW10" s="115"/>
      <c r="KRX10" s="115"/>
      <c r="KRY10" s="115"/>
      <c r="KRZ10" s="115"/>
      <c r="KSA10" s="115"/>
      <c r="KSB10" s="115"/>
      <c r="KSC10" s="115"/>
      <c r="KSD10" s="115"/>
      <c r="KSE10" s="115"/>
      <c r="KSF10" s="115"/>
      <c r="KSG10" s="115"/>
      <c r="KSH10" s="115"/>
      <c r="KSI10" s="115"/>
      <c r="KSJ10" s="115"/>
      <c r="KSK10" s="115"/>
      <c r="KSL10" s="115"/>
      <c r="KSM10" s="115"/>
      <c r="KSN10" s="115"/>
      <c r="KSO10" s="115"/>
      <c r="KSP10" s="115"/>
      <c r="KSQ10" s="115"/>
      <c r="KSR10" s="115"/>
      <c r="KSS10" s="115"/>
      <c r="KST10" s="115"/>
      <c r="KSU10" s="115"/>
      <c r="KSV10" s="115"/>
      <c r="KSW10" s="115"/>
      <c r="KSX10" s="115"/>
      <c r="KSY10" s="115"/>
      <c r="KSZ10" s="115"/>
      <c r="KTA10" s="115"/>
      <c r="KTB10" s="115"/>
      <c r="KTC10" s="115"/>
      <c r="KTD10" s="115"/>
      <c r="KTE10" s="115"/>
      <c r="KTF10" s="115"/>
      <c r="KTG10" s="115"/>
      <c r="KTH10" s="115"/>
      <c r="KTI10" s="115"/>
      <c r="KTJ10" s="115"/>
      <c r="KTK10" s="115"/>
      <c r="KTL10" s="115"/>
      <c r="KTM10" s="115"/>
      <c r="KTN10" s="115"/>
      <c r="KTO10" s="115"/>
      <c r="KTP10" s="115"/>
      <c r="KTQ10" s="115"/>
      <c r="KTR10" s="115"/>
      <c r="KTS10" s="115"/>
      <c r="KTT10" s="115"/>
      <c r="KTU10" s="115"/>
      <c r="KTV10" s="115"/>
      <c r="KTW10" s="115"/>
      <c r="KTX10" s="115"/>
      <c r="KTY10" s="115"/>
      <c r="KTZ10" s="115"/>
      <c r="KUA10" s="115"/>
      <c r="KUB10" s="115"/>
      <c r="KUC10" s="115"/>
      <c r="KUD10" s="115"/>
      <c r="KUE10" s="115"/>
      <c r="KUF10" s="115"/>
      <c r="KUG10" s="115"/>
      <c r="KUH10" s="115"/>
      <c r="KUI10" s="115"/>
      <c r="KUJ10" s="115"/>
      <c r="KUK10" s="115"/>
      <c r="KUL10" s="115"/>
      <c r="KUM10" s="115"/>
      <c r="KUN10" s="115"/>
      <c r="KUO10" s="115"/>
      <c r="KUP10" s="115"/>
      <c r="KUQ10" s="115"/>
      <c r="KUR10" s="115"/>
      <c r="KUS10" s="115"/>
      <c r="KUT10" s="115"/>
      <c r="KUU10" s="115"/>
      <c r="KUV10" s="115"/>
      <c r="KUW10" s="115"/>
      <c r="KUX10" s="115"/>
      <c r="KUY10" s="115"/>
      <c r="KUZ10" s="115"/>
      <c r="KVA10" s="115"/>
      <c r="KVB10" s="115"/>
      <c r="KVC10" s="115"/>
      <c r="KVD10" s="115"/>
      <c r="KVE10" s="115"/>
      <c r="KVF10" s="115"/>
      <c r="KVG10" s="115"/>
      <c r="KVH10" s="115"/>
      <c r="KVI10" s="115"/>
      <c r="KVJ10" s="115"/>
      <c r="KVK10" s="115"/>
      <c r="KVL10" s="115"/>
      <c r="KVM10" s="115"/>
      <c r="KVN10" s="115"/>
      <c r="KVO10" s="115"/>
      <c r="KVP10" s="115"/>
      <c r="KVQ10" s="115"/>
      <c r="KVR10" s="115"/>
      <c r="KVS10" s="115"/>
      <c r="KVT10" s="115"/>
      <c r="KVU10" s="115"/>
      <c r="KVV10" s="115"/>
      <c r="KVW10" s="115"/>
      <c r="KVX10" s="115"/>
      <c r="KVY10" s="115"/>
      <c r="KVZ10" s="115"/>
      <c r="KWA10" s="115"/>
      <c r="KWB10" s="115"/>
      <c r="KWC10" s="115"/>
      <c r="KWD10" s="115"/>
      <c r="KWE10" s="115"/>
      <c r="KWF10" s="115"/>
      <c r="KWG10" s="115"/>
      <c r="KWH10" s="115"/>
      <c r="KWI10" s="115"/>
      <c r="KWJ10" s="115"/>
      <c r="KWK10" s="115"/>
      <c r="KWL10" s="115"/>
      <c r="KWM10" s="115"/>
      <c r="KWN10" s="115"/>
      <c r="KWO10" s="115"/>
      <c r="KWP10" s="115"/>
      <c r="KWQ10" s="115"/>
      <c r="KWR10" s="115"/>
      <c r="KWS10" s="115"/>
      <c r="KWT10" s="115"/>
      <c r="KWU10" s="115"/>
      <c r="KWV10" s="115"/>
      <c r="KWW10" s="115"/>
      <c r="KWX10" s="115"/>
      <c r="KWY10" s="115"/>
      <c r="KWZ10" s="115"/>
      <c r="KXA10" s="115"/>
      <c r="KXB10" s="115"/>
      <c r="KXC10" s="115"/>
      <c r="KXD10" s="115"/>
      <c r="KXE10" s="115"/>
      <c r="KXF10" s="115"/>
      <c r="KXG10" s="115"/>
      <c r="KXH10" s="115"/>
      <c r="KXI10" s="115"/>
      <c r="KXJ10" s="115"/>
      <c r="KXK10" s="115"/>
      <c r="KXL10" s="115"/>
      <c r="KXM10" s="115"/>
      <c r="KXN10" s="115"/>
      <c r="KXO10" s="115"/>
      <c r="KXP10" s="115"/>
      <c r="KXQ10" s="115"/>
      <c r="KXR10" s="115"/>
      <c r="KXS10" s="115"/>
      <c r="KXT10" s="115"/>
      <c r="KXU10" s="115"/>
      <c r="KXV10" s="115"/>
      <c r="KXW10" s="115"/>
      <c r="KXX10" s="115"/>
      <c r="KXY10" s="115"/>
      <c r="KXZ10" s="115"/>
      <c r="KYA10" s="115"/>
      <c r="KYB10" s="115"/>
      <c r="KYC10" s="115"/>
      <c r="KYD10" s="115"/>
      <c r="KYE10" s="115"/>
      <c r="KYF10" s="115"/>
      <c r="KYG10" s="115"/>
      <c r="KYH10" s="115"/>
      <c r="KYI10" s="115"/>
      <c r="KYJ10" s="115"/>
      <c r="KYK10" s="115"/>
      <c r="KYL10" s="115"/>
      <c r="KYM10" s="115"/>
      <c r="KYN10" s="115"/>
      <c r="KYO10" s="115"/>
      <c r="KYP10" s="115"/>
      <c r="KYQ10" s="115"/>
      <c r="KYR10" s="115"/>
      <c r="KYS10" s="115"/>
      <c r="KYT10" s="115"/>
      <c r="KYU10" s="115"/>
      <c r="KYV10" s="115"/>
      <c r="KYW10" s="115"/>
      <c r="KYX10" s="115"/>
      <c r="KYY10" s="115"/>
      <c r="KYZ10" s="115"/>
      <c r="KZA10" s="115"/>
      <c r="KZB10" s="115"/>
      <c r="KZC10" s="115"/>
      <c r="KZD10" s="115"/>
      <c r="KZE10" s="115"/>
      <c r="KZF10" s="115"/>
      <c r="KZG10" s="115"/>
      <c r="KZH10" s="115"/>
      <c r="KZI10" s="115"/>
      <c r="KZJ10" s="115"/>
      <c r="KZK10" s="115"/>
      <c r="KZL10" s="115"/>
      <c r="KZM10" s="115"/>
      <c r="KZN10" s="115"/>
      <c r="KZO10" s="115"/>
      <c r="KZP10" s="115"/>
      <c r="KZQ10" s="115"/>
      <c r="KZR10" s="115"/>
      <c r="KZS10" s="115"/>
      <c r="KZT10" s="115"/>
      <c r="KZU10" s="115"/>
      <c r="KZV10" s="115"/>
      <c r="KZW10" s="115"/>
      <c r="KZX10" s="115"/>
      <c r="KZY10" s="115"/>
      <c r="KZZ10" s="115"/>
      <c r="LAA10" s="115"/>
      <c r="LAB10" s="115"/>
      <c r="LAC10" s="115"/>
      <c r="LAD10" s="115"/>
      <c r="LAE10" s="115"/>
      <c r="LAF10" s="115"/>
      <c r="LAG10" s="115"/>
      <c r="LAH10" s="115"/>
      <c r="LAI10" s="115"/>
      <c r="LAJ10" s="115"/>
      <c r="LAK10" s="115"/>
      <c r="LAL10" s="115"/>
      <c r="LAM10" s="115"/>
      <c r="LAN10" s="115"/>
      <c r="LAO10" s="115"/>
      <c r="LAP10" s="115"/>
      <c r="LAQ10" s="115"/>
      <c r="LAR10" s="115"/>
      <c r="LAS10" s="115"/>
      <c r="LAT10" s="115"/>
      <c r="LAU10" s="115"/>
      <c r="LAV10" s="115"/>
      <c r="LAW10" s="115"/>
      <c r="LAX10" s="115"/>
      <c r="LAY10" s="115"/>
      <c r="LAZ10" s="115"/>
      <c r="LBA10" s="115"/>
      <c r="LBB10" s="115"/>
      <c r="LBC10" s="115"/>
      <c r="LBD10" s="115"/>
      <c r="LBE10" s="115"/>
      <c r="LBF10" s="115"/>
      <c r="LBG10" s="115"/>
      <c r="LBH10" s="115"/>
      <c r="LBI10" s="115"/>
      <c r="LBJ10" s="115"/>
      <c r="LBK10" s="115"/>
      <c r="LBL10" s="115"/>
      <c r="LBM10" s="115"/>
      <c r="LBN10" s="115"/>
      <c r="LBO10" s="115"/>
      <c r="LBP10" s="115"/>
      <c r="LBQ10" s="115"/>
      <c r="LBR10" s="115"/>
      <c r="LBS10" s="115"/>
      <c r="LBT10" s="115"/>
      <c r="LBU10" s="115"/>
      <c r="LBV10" s="115"/>
      <c r="LBW10" s="115"/>
      <c r="LBX10" s="115"/>
      <c r="LBY10" s="115"/>
      <c r="LBZ10" s="115"/>
      <c r="LCA10" s="115"/>
      <c r="LCB10" s="115"/>
      <c r="LCC10" s="115"/>
      <c r="LCD10" s="115"/>
      <c r="LCE10" s="115"/>
      <c r="LCF10" s="115"/>
      <c r="LCG10" s="115"/>
      <c r="LCH10" s="115"/>
      <c r="LCI10" s="115"/>
      <c r="LCJ10" s="115"/>
      <c r="LCK10" s="115"/>
      <c r="LCL10" s="115"/>
      <c r="LCM10" s="115"/>
      <c r="LCN10" s="115"/>
      <c r="LCO10" s="115"/>
      <c r="LCP10" s="115"/>
      <c r="LCQ10" s="115"/>
      <c r="LCR10" s="115"/>
      <c r="LCS10" s="115"/>
      <c r="LCT10" s="115"/>
      <c r="LCU10" s="115"/>
      <c r="LCV10" s="115"/>
      <c r="LCW10" s="115"/>
      <c r="LCX10" s="115"/>
      <c r="LCY10" s="115"/>
      <c r="LCZ10" s="115"/>
      <c r="LDA10" s="115"/>
      <c r="LDB10" s="115"/>
      <c r="LDC10" s="115"/>
      <c r="LDD10" s="115"/>
      <c r="LDE10" s="115"/>
      <c r="LDF10" s="115"/>
      <c r="LDG10" s="115"/>
      <c r="LDH10" s="115"/>
      <c r="LDI10" s="115"/>
      <c r="LDJ10" s="115"/>
      <c r="LDK10" s="115"/>
      <c r="LDL10" s="115"/>
      <c r="LDM10" s="115"/>
      <c r="LDN10" s="115"/>
      <c r="LDO10" s="115"/>
      <c r="LDP10" s="115"/>
      <c r="LDQ10" s="115"/>
      <c r="LDR10" s="115"/>
      <c r="LDS10" s="115"/>
      <c r="LDT10" s="115"/>
      <c r="LDU10" s="115"/>
      <c r="LDV10" s="115"/>
      <c r="LDW10" s="115"/>
      <c r="LDX10" s="115"/>
      <c r="LDY10" s="115"/>
      <c r="LDZ10" s="115"/>
      <c r="LEA10" s="115"/>
      <c r="LEB10" s="115"/>
      <c r="LEC10" s="115"/>
      <c r="LED10" s="115"/>
      <c r="LEE10" s="115"/>
      <c r="LEF10" s="115"/>
      <c r="LEG10" s="115"/>
      <c r="LEH10" s="115"/>
      <c r="LEI10" s="115"/>
      <c r="LEJ10" s="115"/>
      <c r="LEK10" s="115"/>
      <c r="LEL10" s="115"/>
      <c r="LEM10" s="115"/>
      <c r="LEN10" s="115"/>
      <c r="LEO10" s="115"/>
      <c r="LEP10" s="115"/>
      <c r="LEQ10" s="115"/>
      <c r="LER10" s="115"/>
      <c r="LES10" s="115"/>
      <c r="LET10" s="115"/>
      <c r="LEU10" s="115"/>
      <c r="LEV10" s="115"/>
      <c r="LEW10" s="115"/>
      <c r="LEX10" s="115"/>
      <c r="LEY10" s="115"/>
      <c r="LEZ10" s="115"/>
      <c r="LFA10" s="115"/>
      <c r="LFB10" s="115"/>
      <c r="LFC10" s="115"/>
      <c r="LFD10" s="115"/>
      <c r="LFE10" s="115"/>
      <c r="LFF10" s="115"/>
      <c r="LFG10" s="115"/>
      <c r="LFH10" s="115"/>
      <c r="LFI10" s="115"/>
      <c r="LFJ10" s="115"/>
      <c r="LFK10" s="115"/>
      <c r="LFL10" s="115"/>
      <c r="LFM10" s="115"/>
      <c r="LFN10" s="115"/>
      <c r="LFO10" s="115"/>
      <c r="LFP10" s="115"/>
      <c r="LFQ10" s="115"/>
      <c r="LFR10" s="115"/>
      <c r="LFS10" s="115"/>
      <c r="LFT10" s="115"/>
      <c r="LFU10" s="115"/>
      <c r="LFV10" s="115"/>
      <c r="LFW10" s="115"/>
      <c r="LFX10" s="115"/>
      <c r="LFY10" s="115"/>
      <c r="LFZ10" s="115"/>
      <c r="LGA10" s="115"/>
      <c r="LGB10" s="115"/>
      <c r="LGC10" s="115"/>
      <c r="LGD10" s="115"/>
      <c r="LGE10" s="115"/>
      <c r="LGF10" s="115"/>
      <c r="LGG10" s="115"/>
      <c r="LGH10" s="115"/>
      <c r="LGI10" s="115"/>
      <c r="LGJ10" s="115"/>
      <c r="LGK10" s="115"/>
      <c r="LGL10" s="115"/>
      <c r="LGM10" s="115"/>
      <c r="LGN10" s="115"/>
      <c r="LGO10" s="115"/>
      <c r="LGP10" s="115"/>
      <c r="LGQ10" s="115"/>
      <c r="LGR10" s="115"/>
      <c r="LGS10" s="115"/>
      <c r="LGT10" s="115"/>
      <c r="LGU10" s="115"/>
      <c r="LGV10" s="115"/>
      <c r="LGW10" s="115"/>
      <c r="LGX10" s="115"/>
      <c r="LGY10" s="115"/>
      <c r="LGZ10" s="115"/>
      <c r="LHA10" s="115"/>
      <c r="LHB10" s="115"/>
      <c r="LHC10" s="115"/>
      <c r="LHD10" s="115"/>
      <c r="LHE10" s="115"/>
      <c r="LHF10" s="115"/>
      <c r="LHG10" s="115"/>
      <c r="LHH10" s="115"/>
      <c r="LHI10" s="115"/>
      <c r="LHJ10" s="115"/>
      <c r="LHK10" s="115"/>
      <c r="LHL10" s="115"/>
      <c r="LHM10" s="115"/>
      <c r="LHN10" s="115"/>
      <c r="LHO10" s="115"/>
      <c r="LHP10" s="115"/>
      <c r="LHQ10" s="115"/>
      <c r="LHR10" s="115"/>
      <c r="LHS10" s="115"/>
      <c r="LHT10" s="115"/>
      <c r="LHU10" s="115"/>
      <c r="LHV10" s="115"/>
      <c r="LHW10" s="115"/>
      <c r="LHX10" s="115"/>
      <c r="LHY10" s="115"/>
      <c r="LHZ10" s="115"/>
      <c r="LIA10" s="115"/>
      <c r="LIB10" s="115"/>
      <c r="LIC10" s="115"/>
      <c r="LID10" s="115"/>
      <c r="LIE10" s="115"/>
      <c r="LIF10" s="115"/>
      <c r="LIG10" s="115"/>
      <c r="LIH10" s="115"/>
      <c r="LII10" s="115"/>
      <c r="LIJ10" s="115"/>
      <c r="LIK10" s="115"/>
      <c r="LIL10" s="115"/>
      <c r="LIM10" s="115"/>
      <c r="LIN10" s="115"/>
      <c r="LIO10" s="115"/>
      <c r="LIP10" s="115"/>
      <c r="LIQ10" s="115"/>
      <c r="LIR10" s="115"/>
      <c r="LIS10" s="115"/>
      <c r="LIT10" s="115"/>
      <c r="LIU10" s="115"/>
      <c r="LIV10" s="115"/>
      <c r="LIW10" s="115"/>
      <c r="LIX10" s="115"/>
      <c r="LIY10" s="115"/>
      <c r="LIZ10" s="115"/>
      <c r="LJA10" s="115"/>
      <c r="LJB10" s="115"/>
      <c r="LJC10" s="115"/>
      <c r="LJD10" s="115"/>
      <c r="LJE10" s="115"/>
      <c r="LJF10" s="115"/>
      <c r="LJG10" s="115"/>
      <c r="LJH10" s="115"/>
      <c r="LJI10" s="115"/>
      <c r="LJJ10" s="115"/>
      <c r="LJK10" s="115"/>
      <c r="LJL10" s="115"/>
      <c r="LJM10" s="115"/>
      <c r="LJN10" s="115"/>
      <c r="LJO10" s="115"/>
      <c r="LJP10" s="115"/>
      <c r="LJQ10" s="115"/>
      <c r="LJR10" s="115"/>
      <c r="LJS10" s="115"/>
      <c r="LJT10" s="115"/>
      <c r="LJU10" s="115"/>
      <c r="LJV10" s="115"/>
      <c r="LJW10" s="115"/>
      <c r="LJX10" s="115"/>
      <c r="LJY10" s="115"/>
      <c r="LJZ10" s="115"/>
      <c r="LKA10" s="115"/>
      <c r="LKB10" s="115"/>
      <c r="LKC10" s="115"/>
      <c r="LKD10" s="115"/>
      <c r="LKE10" s="115"/>
      <c r="LKF10" s="115"/>
      <c r="LKG10" s="115"/>
      <c r="LKH10" s="115"/>
      <c r="LKI10" s="115"/>
      <c r="LKJ10" s="115"/>
      <c r="LKK10" s="115"/>
      <c r="LKL10" s="115"/>
      <c r="LKM10" s="115"/>
      <c r="LKN10" s="115"/>
      <c r="LKO10" s="115"/>
      <c r="LKP10" s="115"/>
      <c r="LKQ10" s="115"/>
      <c r="LKR10" s="115"/>
      <c r="LKS10" s="115"/>
      <c r="LKT10" s="115"/>
      <c r="LKU10" s="115"/>
      <c r="LKV10" s="115"/>
      <c r="LKW10" s="115"/>
      <c r="LKX10" s="115"/>
      <c r="LKY10" s="115"/>
      <c r="LKZ10" s="115"/>
      <c r="LLA10" s="115"/>
      <c r="LLB10" s="115"/>
      <c r="LLC10" s="115"/>
      <c r="LLD10" s="115"/>
      <c r="LLE10" s="115"/>
      <c r="LLF10" s="115"/>
      <c r="LLG10" s="115"/>
      <c r="LLH10" s="115"/>
      <c r="LLI10" s="115"/>
      <c r="LLJ10" s="115"/>
      <c r="LLK10" s="115"/>
      <c r="LLL10" s="115"/>
      <c r="LLM10" s="115"/>
      <c r="LLN10" s="115"/>
      <c r="LLO10" s="115"/>
      <c r="LLP10" s="115"/>
      <c r="LLQ10" s="115"/>
      <c r="LLR10" s="115"/>
      <c r="LLS10" s="115"/>
      <c r="LLT10" s="115"/>
      <c r="LLU10" s="115"/>
      <c r="LLV10" s="115"/>
      <c r="LLW10" s="115"/>
      <c r="LLX10" s="115"/>
      <c r="LLY10" s="115"/>
      <c r="LLZ10" s="115"/>
      <c r="LMA10" s="115"/>
      <c r="LMB10" s="115"/>
      <c r="LMC10" s="115"/>
      <c r="LMD10" s="115"/>
      <c r="LME10" s="115"/>
      <c r="LMF10" s="115"/>
      <c r="LMG10" s="115"/>
      <c r="LMH10" s="115"/>
      <c r="LMI10" s="115"/>
      <c r="LMJ10" s="115"/>
      <c r="LMK10" s="115"/>
      <c r="LML10" s="115"/>
      <c r="LMM10" s="115"/>
      <c r="LMN10" s="115"/>
      <c r="LMO10" s="115"/>
      <c r="LMP10" s="115"/>
      <c r="LMQ10" s="115"/>
      <c r="LMR10" s="115"/>
      <c r="LMS10" s="115"/>
      <c r="LMT10" s="115"/>
      <c r="LMU10" s="115"/>
      <c r="LMV10" s="115"/>
      <c r="LMW10" s="115"/>
      <c r="LMX10" s="115"/>
      <c r="LMY10" s="115"/>
      <c r="LMZ10" s="115"/>
      <c r="LNA10" s="115"/>
      <c r="LNB10" s="115"/>
      <c r="LNC10" s="115"/>
      <c r="LND10" s="115"/>
      <c r="LNE10" s="115"/>
      <c r="LNF10" s="115"/>
      <c r="LNG10" s="115"/>
      <c r="LNH10" s="115"/>
      <c r="LNI10" s="115"/>
      <c r="LNJ10" s="115"/>
      <c r="LNK10" s="115"/>
      <c r="LNL10" s="115"/>
      <c r="LNM10" s="115"/>
      <c r="LNN10" s="115"/>
      <c r="LNO10" s="115"/>
      <c r="LNP10" s="115"/>
      <c r="LNQ10" s="115"/>
      <c r="LNR10" s="115"/>
      <c r="LNS10" s="115"/>
      <c r="LNT10" s="115"/>
      <c r="LNU10" s="115"/>
      <c r="LNV10" s="115"/>
      <c r="LNW10" s="115"/>
      <c r="LNX10" s="115"/>
      <c r="LNY10" s="115"/>
      <c r="LNZ10" s="115"/>
      <c r="LOA10" s="115"/>
      <c r="LOB10" s="115"/>
      <c r="LOC10" s="115"/>
      <c r="LOD10" s="115"/>
      <c r="LOE10" s="115"/>
      <c r="LOF10" s="115"/>
      <c r="LOG10" s="115"/>
      <c r="LOH10" s="115"/>
      <c r="LOI10" s="115"/>
      <c r="LOJ10" s="115"/>
      <c r="LOK10" s="115"/>
      <c r="LOL10" s="115"/>
      <c r="LOM10" s="115"/>
      <c r="LON10" s="115"/>
      <c r="LOO10" s="115"/>
      <c r="LOP10" s="115"/>
      <c r="LOQ10" s="115"/>
      <c r="LOR10" s="115"/>
      <c r="LOS10" s="115"/>
      <c r="LOT10" s="115"/>
      <c r="LOU10" s="115"/>
      <c r="LOV10" s="115"/>
      <c r="LOW10" s="115"/>
      <c r="LOX10" s="115"/>
      <c r="LOY10" s="115"/>
      <c r="LOZ10" s="115"/>
      <c r="LPA10" s="115"/>
      <c r="LPB10" s="115"/>
      <c r="LPC10" s="115"/>
      <c r="LPD10" s="115"/>
      <c r="LPE10" s="115"/>
      <c r="LPF10" s="115"/>
      <c r="LPG10" s="115"/>
      <c r="LPH10" s="115"/>
      <c r="LPI10" s="115"/>
      <c r="LPJ10" s="115"/>
      <c r="LPK10" s="115"/>
      <c r="LPL10" s="115"/>
      <c r="LPM10" s="115"/>
      <c r="LPN10" s="115"/>
      <c r="LPO10" s="115"/>
      <c r="LPP10" s="115"/>
      <c r="LPQ10" s="115"/>
      <c r="LPR10" s="115"/>
      <c r="LPS10" s="115"/>
      <c r="LPT10" s="115"/>
      <c r="LPU10" s="115"/>
      <c r="LPV10" s="115"/>
      <c r="LPW10" s="115"/>
      <c r="LPX10" s="115"/>
      <c r="LPY10" s="115"/>
      <c r="LPZ10" s="115"/>
      <c r="LQA10" s="115"/>
      <c r="LQB10" s="115"/>
      <c r="LQC10" s="115"/>
      <c r="LQD10" s="115"/>
      <c r="LQE10" s="115"/>
      <c r="LQF10" s="115"/>
      <c r="LQG10" s="115"/>
      <c r="LQH10" s="115"/>
      <c r="LQI10" s="115"/>
      <c r="LQJ10" s="115"/>
      <c r="LQK10" s="115"/>
      <c r="LQL10" s="115"/>
      <c r="LQM10" s="115"/>
      <c r="LQN10" s="115"/>
      <c r="LQO10" s="115"/>
      <c r="LQP10" s="115"/>
      <c r="LQQ10" s="115"/>
      <c r="LQR10" s="115"/>
      <c r="LQS10" s="115"/>
      <c r="LQT10" s="115"/>
      <c r="LQU10" s="115"/>
      <c r="LQV10" s="115"/>
      <c r="LQW10" s="115"/>
      <c r="LQX10" s="115"/>
      <c r="LQY10" s="115"/>
      <c r="LQZ10" s="115"/>
      <c r="LRA10" s="115"/>
      <c r="LRB10" s="115"/>
      <c r="LRC10" s="115"/>
      <c r="LRD10" s="115"/>
      <c r="LRE10" s="115"/>
      <c r="LRF10" s="115"/>
      <c r="LRG10" s="115"/>
      <c r="LRH10" s="115"/>
      <c r="LRI10" s="115"/>
      <c r="LRJ10" s="115"/>
      <c r="LRK10" s="115"/>
      <c r="LRL10" s="115"/>
      <c r="LRM10" s="115"/>
      <c r="LRN10" s="115"/>
      <c r="LRO10" s="115"/>
      <c r="LRP10" s="115"/>
      <c r="LRQ10" s="115"/>
      <c r="LRR10" s="115"/>
      <c r="LRS10" s="115"/>
      <c r="LRT10" s="115"/>
      <c r="LRU10" s="115"/>
      <c r="LRV10" s="115"/>
      <c r="LRW10" s="115"/>
      <c r="LRX10" s="115"/>
      <c r="LRY10" s="115"/>
      <c r="LRZ10" s="115"/>
      <c r="LSA10" s="115"/>
      <c r="LSB10" s="115"/>
      <c r="LSC10" s="115"/>
      <c r="LSD10" s="115"/>
      <c r="LSE10" s="115"/>
      <c r="LSF10" s="115"/>
      <c r="LSG10" s="115"/>
      <c r="LSH10" s="115"/>
      <c r="LSI10" s="115"/>
      <c r="LSJ10" s="115"/>
      <c r="LSK10" s="115"/>
      <c r="LSL10" s="115"/>
      <c r="LSM10" s="115"/>
      <c r="LSN10" s="115"/>
      <c r="LSO10" s="115"/>
      <c r="LSP10" s="115"/>
      <c r="LSQ10" s="115"/>
      <c r="LSR10" s="115"/>
      <c r="LSS10" s="115"/>
      <c r="LST10" s="115"/>
      <c r="LSU10" s="115"/>
      <c r="LSV10" s="115"/>
      <c r="LSW10" s="115"/>
      <c r="LSX10" s="115"/>
      <c r="LSY10" s="115"/>
      <c r="LSZ10" s="115"/>
      <c r="LTA10" s="115"/>
      <c r="LTB10" s="115"/>
      <c r="LTC10" s="115"/>
      <c r="LTD10" s="115"/>
      <c r="LTE10" s="115"/>
      <c r="LTF10" s="115"/>
      <c r="LTG10" s="115"/>
      <c r="LTH10" s="115"/>
      <c r="LTI10" s="115"/>
      <c r="LTJ10" s="115"/>
      <c r="LTK10" s="115"/>
      <c r="LTL10" s="115"/>
      <c r="LTM10" s="115"/>
      <c r="LTN10" s="115"/>
      <c r="LTO10" s="115"/>
      <c r="LTP10" s="115"/>
      <c r="LTQ10" s="115"/>
      <c r="LTR10" s="115"/>
      <c r="LTS10" s="115"/>
      <c r="LTT10" s="115"/>
      <c r="LTU10" s="115"/>
      <c r="LTV10" s="115"/>
      <c r="LTW10" s="115"/>
      <c r="LTX10" s="115"/>
      <c r="LTY10" s="115"/>
      <c r="LTZ10" s="115"/>
      <c r="LUA10" s="115"/>
      <c r="LUB10" s="115"/>
      <c r="LUC10" s="115"/>
      <c r="LUD10" s="115"/>
      <c r="LUE10" s="115"/>
      <c r="LUF10" s="115"/>
      <c r="LUG10" s="115"/>
      <c r="LUH10" s="115"/>
      <c r="LUI10" s="115"/>
      <c r="LUJ10" s="115"/>
      <c r="LUK10" s="115"/>
      <c r="LUL10" s="115"/>
      <c r="LUM10" s="115"/>
      <c r="LUN10" s="115"/>
      <c r="LUO10" s="115"/>
      <c r="LUP10" s="115"/>
      <c r="LUQ10" s="115"/>
      <c r="LUR10" s="115"/>
      <c r="LUS10" s="115"/>
      <c r="LUT10" s="115"/>
      <c r="LUU10" s="115"/>
      <c r="LUV10" s="115"/>
      <c r="LUW10" s="115"/>
      <c r="LUX10" s="115"/>
      <c r="LUY10" s="115"/>
      <c r="LUZ10" s="115"/>
      <c r="LVA10" s="115"/>
      <c r="LVB10" s="115"/>
      <c r="LVC10" s="115"/>
      <c r="LVD10" s="115"/>
      <c r="LVE10" s="115"/>
      <c r="LVF10" s="115"/>
      <c r="LVG10" s="115"/>
      <c r="LVH10" s="115"/>
      <c r="LVI10" s="115"/>
      <c r="LVJ10" s="115"/>
      <c r="LVK10" s="115"/>
      <c r="LVL10" s="115"/>
      <c r="LVM10" s="115"/>
      <c r="LVN10" s="115"/>
      <c r="LVO10" s="115"/>
      <c r="LVP10" s="115"/>
      <c r="LVQ10" s="115"/>
      <c r="LVR10" s="115"/>
      <c r="LVS10" s="115"/>
      <c r="LVT10" s="115"/>
      <c r="LVU10" s="115"/>
      <c r="LVV10" s="115"/>
      <c r="LVW10" s="115"/>
      <c r="LVX10" s="115"/>
      <c r="LVY10" s="115"/>
      <c r="LVZ10" s="115"/>
      <c r="LWA10" s="115"/>
      <c r="LWB10" s="115"/>
      <c r="LWC10" s="115"/>
      <c r="LWD10" s="115"/>
      <c r="LWE10" s="115"/>
      <c r="LWF10" s="115"/>
      <c r="LWG10" s="115"/>
      <c r="LWH10" s="115"/>
      <c r="LWI10" s="115"/>
      <c r="LWJ10" s="115"/>
      <c r="LWK10" s="115"/>
      <c r="LWL10" s="115"/>
      <c r="LWM10" s="115"/>
      <c r="LWN10" s="115"/>
      <c r="LWO10" s="115"/>
      <c r="LWP10" s="115"/>
      <c r="LWQ10" s="115"/>
      <c r="LWR10" s="115"/>
      <c r="LWS10" s="115"/>
      <c r="LWT10" s="115"/>
      <c r="LWU10" s="115"/>
      <c r="LWV10" s="115"/>
      <c r="LWW10" s="115"/>
      <c r="LWX10" s="115"/>
      <c r="LWY10" s="115"/>
      <c r="LWZ10" s="115"/>
      <c r="LXA10" s="115"/>
      <c r="LXB10" s="115"/>
      <c r="LXC10" s="115"/>
      <c r="LXD10" s="115"/>
      <c r="LXE10" s="115"/>
      <c r="LXF10" s="115"/>
      <c r="LXG10" s="115"/>
      <c r="LXH10" s="115"/>
      <c r="LXI10" s="115"/>
      <c r="LXJ10" s="115"/>
      <c r="LXK10" s="115"/>
      <c r="LXL10" s="115"/>
      <c r="LXM10" s="115"/>
      <c r="LXN10" s="115"/>
      <c r="LXO10" s="115"/>
      <c r="LXP10" s="115"/>
      <c r="LXQ10" s="115"/>
      <c r="LXR10" s="115"/>
      <c r="LXS10" s="115"/>
      <c r="LXT10" s="115"/>
      <c r="LXU10" s="115"/>
      <c r="LXV10" s="115"/>
      <c r="LXW10" s="115"/>
      <c r="LXX10" s="115"/>
      <c r="LXY10" s="115"/>
      <c r="LXZ10" s="115"/>
      <c r="LYA10" s="115"/>
      <c r="LYB10" s="115"/>
      <c r="LYC10" s="115"/>
      <c r="LYD10" s="115"/>
      <c r="LYE10" s="115"/>
      <c r="LYF10" s="115"/>
      <c r="LYG10" s="115"/>
      <c r="LYH10" s="115"/>
      <c r="LYI10" s="115"/>
      <c r="LYJ10" s="115"/>
      <c r="LYK10" s="115"/>
      <c r="LYL10" s="115"/>
      <c r="LYM10" s="115"/>
      <c r="LYN10" s="115"/>
      <c r="LYO10" s="115"/>
      <c r="LYP10" s="115"/>
      <c r="LYQ10" s="115"/>
      <c r="LYR10" s="115"/>
      <c r="LYS10" s="115"/>
      <c r="LYT10" s="115"/>
      <c r="LYU10" s="115"/>
      <c r="LYV10" s="115"/>
      <c r="LYW10" s="115"/>
      <c r="LYX10" s="115"/>
      <c r="LYY10" s="115"/>
      <c r="LYZ10" s="115"/>
      <c r="LZA10" s="115"/>
      <c r="LZB10" s="115"/>
      <c r="LZC10" s="115"/>
      <c r="LZD10" s="115"/>
      <c r="LZE10" s="115"/>
      <c r="LZF10" s="115"/>
      <c r="LZG10" s="115"/>
      <c r="LZH10" s="115"/>
      <c r="LZI10" s="115"/>
      <c r="LZJ10" s="115"/>
      <c r="LZK10" s="115"/>
      <c r="LZL10" s="115"/>
      <c r="LZM10" s="115"/>
      <c r="LZN10" s="115"/>
      <c r="LZO10" s="115"/>
      <c r="LZP10" s="115"/>
      <c r="LZQ10" s="115"/>
      <c r="LZR10" s="115"/>
      <c r="LZS10" s="115"/>
      <c r="LZT10" s="115"/>
      <c r="LZU10" s="115"/>
      <c r="LZV10" s="115"/>
      <c r="LZW10" s="115"/>
      <c r="LZX10" s="115"/>
      <c r="LZY10" s="115"/>
      <c r="LZZ10" s="115"/>
      <c r="MAA10" s="115"/>
      <c r="MAB10" s="115"/>
      <c r="MAC10" s="115"/>
      <c r="MAD10" s="115"/>
      <c r="MAE10" s="115"/>
      <c r="MAF10" s="115"/>
      <c r="MAG10" s="115"/>
      <c r="MAH10" s="115"/>
      <c r="MAI10" s="115"/>
      <c r="MAJ10" s="115"/>
      <c r="MAK10" s="115"/>
      <c r="MAL10" s="115"/>
      <c r="MAM10" s="115"/>
      <c r="MAN10" s="115"/>
      <c r="MAO10" s="115"/>
      <c r="MAP10" s="115"/>
      <c r="MAQ10" s="115"/>
      <c r="MAR10" s="115"/>
      <c r="MAS10" s="115"/>
      <c r="MAT10" s="115"/>
      <c r="MAU10" s="115"/>
      <c r="MAV10" s="115"/>
      <c r="MAW10" s="115"/>
      <c r="MAX10" s="115"/>
      <c r="MAY10" s="115"/>
      <c r="MAZ10" s="115"/>
      <c r="MBA10" s="115"/>
      <c r="MBB10" s="115"/>
      <c r="MBC10" s="115"/>
      <c r="MBD10" s="115"/>
      <c r="MBE10" s="115"/>
      <c r="MBF10" s="115"/>
      <c r="MBG10" s="115"/>
      <c r="MBH10" s="115"/>
      <c r="MBI10" s="115"/>
      <c r="MBJ10" s="115"/>
      <c r="MBK10" s="115"/>
      <c r="MBL10" s="115"/>
      <c r="MBM10" s="115"/>
      <c r="MBN10" s="115"/>
      <c r="MBO10" s="115"/>
      <c r="MBP10" s="115"/>
      <c r="MBQ10" s="115"/>
      <c r="MBR10" s="115"/>
      <c r="MBS10" s="115"/>
      <c r="MBT10" s="115"/>
      <c r="MBU10" s="115"/>
      <c r="MBV10" s="115"/>
      <c r="MBW10" s="115"/>
      <c r="MBX10" s="115"/>
      <c r="MBY10" s="115"/>
      <c r="MBZ10" s="115"/>
      <c r="MCA10" s="115"/>
      <c r="MCB10" s="115"/>
      <c r="MCC10" s="115"/>
      <c r="MCD10" s="115"/>
      <c r="MCE10" s="115"/>
      <c r="MCF10" s="115"/>
      <c r="MCG10" s="115"/>
      <c r="MCH10" s="115"/>
      <c r="MCI10" s="115"/>
      <c r="MCJ10" s="115"/>
      <c r="MCK10" s="115"/>
      <c r="MCL10" s="115"/>
      <c r="MCM10" s="115"/>
      <c r="MCN10" s="115"/>
      <c r="MCO10" s="115"/>
      <c r="MCP10" s="115"/>
      <c r="MCQ10" s="115"/>
      <c r="MCR10" s="115"/>
      <c r="MCS10" s="115"/>
      <c r="MCT10" s="115"/>
      <c r="MCU10" s="115"/>
      <c r="MCV10" s="115"/>
      <c r="MCW10" s="115"/>
      <c r="MCX10" s="115"/>
      <c r="MCY10" s="115"/>
      <c r="MCZ10" s="115"/>
      <c r="MDA10" s="115"/>
      <c r="MDB10" s="115"/>
      <c r="MDC10" s="115"/>
      <c r="MDD10" s="115"/>
      <c r="MDE10" s="115"/>
      <c r="MDF10" s="115"/>
      <c r="MDG10" s="115"/>
      <c r="MDH10" s="115"/>
      <c r="MDI10" s="115"/>
      <c r="MDJ10" s="115"/>
      <c r="MDK10" s="115"/>
      <c r="MDL10" s="115"/>
      <c r="MDM10" s="115"/>
      <c r="MDN10" s="115"/>
      <c r="MDO10" s="115"/>
      <c r="MDP10" s="115"/>
      <c r="MDQ10" s="115"/>
      <c r="MDR10" s="115"/>
      <c r="MDS10" s="115"/>
      <c r="MDT10" s="115"/>
      <c r="MDU10" s="115"/>
      <c r="MDV10" s="115"/>
      <c r="MDW10" s="115"/>
      <c r="MDX10" s="115"/>
      <c r="MDY10" s="115"/>
      <c r="MDZ10" s="115"/>
      <c r="MEA10" s="115"/>
      <c r="MEB10" s="115"/>
      <c r="MEC10" s="115"/>
      <c r="MED10" s="115"/>
      <c r="MEE10" s="115"/>
      <c r="MEF10" s="115"/>
      <c r="MEG10" s="115"/>
      <c r="MEH10" s="115"/>
      <c r="MEI10" s="115"/>
      <c r="MEJ10" s="115"/>
      <c r="MEK10" s="115"/>
      <c r="MEL10" s="115"/>
      <c r="MEM10" s="115"/>
      <c r="MEN10" s="115"/>
      <c r="MEO10" s="115"/>
      <c r="MEP10" s="115"/>
      <c r="MEQ10" s="115"/>
      <c r="MER10" s="115"/>
      <c r="MES10" s="115"/>
      <c r="MET10" s="115"/>
      <c r="MEU10" s="115"/>
      <c r="MEV10" s="115"/>
      <c r="MEW10" s="115"/>
      <c r="MEX10" s="115"/>
      <c r="MEY10" s="115"/>
      <c r="MEZ10" s="115"/>
      <c r="MFA10" s="115"/>
      <c r="MFB10" s="115"/>
      <c r="MFC10" s="115"/>
      <c r="MFD10" s="115"/>
      <c r="MFE10" s="115"/>
      <c r="MFF10" s="115"/>
      <c r="MFG10" s="115"/>
      <c r="MFH10" s="115"/>
      <c r="MFI10" s="115"/>
      <c r="MFJ10" s="115"/>
      <c r="MFK10" s="115"/>
      <c r="MFL10" s="115"/>
      <c r="MFM10" s="115"/>
      <c r="MFN10" s="115"/>
      <c r="MFO10" s="115"/>
      <c r="MFP10" s="115"/>
      <c r="MFQ10" s="115"/>
      <c r="MFR10" s="115"/>
      <c r="MFS10" s="115"/>
      <c r="MFT10" s="115"/>
      <c r="MFU10" s="115"/>
      <c r="MFV10" s="115"/>
      <c r="MFW10" s="115"/>
      <c r="MFX10" s="115"/>
      <c r="MFY10" s="115"/>
      <c r="MFZ10" s="115"/>
      <c r="MGA10" s="115"/>
      <c r="MGB10" s="115"/>
      <c r="MGC10" s="115"/>
      <c r="MGD10" s="115"/>
      <c r="MGE10" s="115"/>
      <c r="MGF10" s="115"/>
      <c r="MGG10" s="115"/>
      <c r="MGH10" s="115"/>
      <c r="MGI10" s="115"/>
      <c r="MGJ10" s="115"/>
      <c r="MGK10" s="115"/>
      <c r="MGL10" s="115"/>
      <c r="MGM10" s="115"/>
      <c r="MGN10" s="115"/>
      <c r="MGO10" s="115"/>
      <c r="MGP10" s="115"/>
      <c r="MGQ10" s="115"/>
      <c r="MGR10" s="115"/>
      <c r="MGS10" s="115"/>
      <c r="MGT10" s="115"/>
      <c r="MGU10" s="115"/>
      <c r="MGV10" s="115"/>
      <c r="MGW10" s="115"/>
      <c r="MGX10" s="115"/>
      <c r="MGY10" s="115"/>
      <c r="MGZ10" s="115"/>
      <c r="MHA10" s="115"/>
      <c r="MHB10" s="115"/>
      <c r="MHC10" s="115"/>
      <c r="MHD10" s="115"/>
      <c r="MHE10" s="115"/>
      <c r="MHF10" s="115"/>
      <c r="MHG10" s="115"/>
      <c r="MHH10" s="115"/>
      <c r="MHI10" s="115"/>
      <c r="MHJ10" s="115"/>
      <c r="MHK10" s="115"/>
      <c r="MHL10" s="115"/>
      <c r="MHM10" s="115"/>
      <c r="MHN10" s="115"/>
      <c r="MHO10" s="115"/>
      <c r="MHP10" s="115"/>
      <c r="MHQ10" s="115"/>
      <c r="MHR10" s="115"/>
      <c r="MHS10" s="115"/>
      <c r="MHT10" s="115"/>
      <c r="MHU10" s="115"/>
      <c r="MHV10" s="115"/>
      <c r="MHW10" s="115"/>
      <c r="MHX10" s="115"/>
      <c r="MHY10" s="115"/>
      <c r="MHZ10" s="115"/>
      <c r="MIA10" s="115"/>
      <c r="MIB10" s="115"/>
      <c r="MIC10" s="115"/>
      <c r="MID10" s="115"/>
      <c r="MIE10" s="115"/>
      <c r="MIF10" s="115"/>
      <c r="MIG10" s="115"/>
      <c r="MIH10" s="115"/>
      <c r="MII10" s="115"/>
      <c r="MIJ10" s="115"/>
      <c r="MIK10" s="115"/>
      <c r="MIL10" s="115"/>
      <c r="MIM10" s="115"/>
      <c r="MIN10" s="115"/>
      <c r="MIO10" s="115"/>
      <c r="MIP10" s="115"/>
      <c r="MIQ10" s="115"/>
      <c r="MIR10" s="115"/>
      <c r="MIS10" s="115"/>
      <c r="MIT10" s="115"/>
      <c r="MIU10" s="115"/>
      <c r="MIV10" s="115"/>
      <c r="MIW10" s="115"/>
      <c r="MIX10" s="115"/>
      <c r="MIY10" s="115"/>
      <c r="MIZ10" s="115"/>
      <c r="MJA10" s="115"/>
      <c r="MJB10" s="115"/>
      <c r="MJC10" s="115"/>
      <c r="MJD10" s="115"/>
      <c r="MJE10" s="115"/>
      <c r="MJF10" s="115"/>
      <c r="MJG10" s="115"/>
      <c r="MJH10" s="115"/>
      <c r="MJI10" s="115"/>
      <c r="MJJ10" s="115"/>
      <c r="MJK10" s="115"/>
      <c r="MJL10" s="115"/>
      <c r="MJM10" s="115"/>
      <c r="MJN10" s="115"/>
      <c r="MJO10" s="115"/>
      <c r="MJP10" s="115"/>
      <c r="MJQ10" s="115"/>
      <c r="MJR10" s="115"/>
      <c r="MJS10" s="115"/>
      <c r="MJT10" s="115"/>
      <c r="MJU10" s="115"/>
      <c r="MJV10" s="115"/>
      <c r="MJW10" s="115"/>
      <c r="MJX10" s="115"/>
      <c r="MJY10" s="115"/>
      <c r="MJZ10" s="115"/>
      <c r="MKA10" s="115"/>
      <c r="MKB10" s="115"/>
      <c r="MKC10" s="115"/>
      <c r="MKD10" s="115"/>
      <c r="MKE10" s="115"/>
      <c r="MKF10" s="115"/>
      <c r="MKG10" s="115"/>
      <c r="MKH10" s="115"/>
      <c r="MKI10" s="115"/>
      <c r="MKJ10" s="115"/>
      <c r="MKK10" s="115"/>
      <c r="MKL10" s="115"/>
      <c r="MKM10" s="115"/>
      <c r="MKN10" s="115"/>
      <c r="MKO10" s="115"/>
      <c r="MKP10" s="115"/>
      <c r="MKQ10" s="115"/>
      <c r="MKR10" s="115"/>
      <c r="MKS10" s="115"/>
      <c r="MKT10" s="115"/>
      <c r="MKU10" s="115"/>
      <c r="MKV10" s="115"/>
      <c r="MKW10" s="115"/>
      <c r="MKX10" s="115"/>
      <c r="MKY10" s="115"/>
      <c r="MKZ10" s="115"/>
      <c r="MLA10" s="115"/>
      <c r="MLB10" s="115"/>
      <c r="MLC10" s="115"/>
      <c r="MLD10" s="115"/>
      <c r="MLE10" s="115"/>
      <c r="MLF10" s="115"/>
      <c r="MLG10" s="115"/>
      <c r="MLH10" s="115"/>
      <c r="MLI10" s="115"/>
      <c r="MLJ10" s="115"/>
      <c r="MLK10" s="115"/>
      <c r="MLL10" s="115"/>
      <c r="MLM10" s="115"/>
      <c r="MLN10" s="115"/>
      <c r="MLO10" s="115"/>
      <c r="MLP10" s="115"/>
      <c r="MLQ10" s="115"/>
      <c r="MLR10" s="115"/>
      <c r="MLS10" s="115"/>
      <c r="MLT10" s="115"/>
      <c r="MLU10" s="115"/>
      <c r="MLV10" s="115"/>
      <c r="MLW10" s="115"/>
      <c r="MLX10" s="115"/>
      <c r="MLY10" s="115"/>
      <c r="MLZ10" s="115"/>
      <c r="MMA10" s="115"/>
      <c r="MMB10" s="115"/>
      <c r="MMC10" s="115"/>
      <c r="MMD10" s="115"/>
      <c r="MME10" s="115"/>
      <c r="MMF10" s="115"/>
      <c r="MMG10" s="115"/>
      <c r="MMH10" s="115"/>
      <c r="MMI10" s="115"/>
      <c r="MMJ10" s="115"/>
      <c r="MMK10" s="115"/>
      <c r="MML10" s="115"/>
      <c r="MMM10" s="115"/>
      <c r="MMN10" s="115"/>
      <c r="MMO10" s="115"/>
      <c r="MMP10" s="115"/>
      <c r="MMQ10" s="115"/>
      <c r="MMR10" s="115"/>
      <c r="MMS10" s="115"/>
      <c r="MMT10" s="115"/>
      <c r="MMU10" s="115"/>
      <c r="MMV10" s="115"/>
      <c r="MMW10" s="115"/>
      <c r="MMX10" s="115"/>
      <c r="MMY10" s="115"/>
      <c r="MMZ10" s="115"/>
      <c r="MNA10" s="115"/>
      <c r="MNB10" s="115"/>
      <c r="MNC10" s="115"/>
      <c r="MND10" s="115"/>
      <c r="MNE10" s="115"/>
      <c r="MNF10" s="115"/>
      <c r="MNG10" s="115"/>
      <c r="MNH10" s="115"/>
      <c r="MNI10" s="115"/>
      <c r="MNJ10" s="115"/>
      <c r="MNK10" s="115"/>
      <c r="MNL10" s="115"/>
      <c r="MNM10" s="115"/>
      <c r="MNN10" s="115"/>
      <c r="MNO10" s="115"/>
      <c r="MNP10" s="115"/>
      <c r="MNQ10" s="115"/>
      <c r="MNR10" s="115"/>
      <c r="MNS10" s="115"/>
      <c r="MNT10" s="115"/>
      <c r="MNU10" s="115"/>
      <c r="MNV10" s="115"/>
      <c r="MNW10" s="115"/>
      <c r="MNX10" s="115"/>
      <c r="MNY10" s="115"/>
      <c r="MNZ10" s="115"/>
      <c r="MOA10" s="115"/>
      <c r="MOB10" s="115"/>
      <c r="MOC10" s="115"/>
      <c r="MOD10" s="115"/>
      <c r="MOE10" s="115"/>
      <c r="MOF10" s="115"/>
      <c r="MOG10" s="115"/>
      <c r="MOH10" s="115"/>
      <c r="MOI10" s="115"/>
      <c r="MOJ10" s="115"/>
      <c r="MOK10" s="115"/>
      <c r="MOL10" s="115"/>
      <c r="MOM10" s="115"/>
      <c r="MON10" s="115"/>
      <c r="MOO10" s="115"/>
      <c r="MOP10" s="115"/>
      <c r="MOQ10" s="115"/>
      <c r="MOR10" s="115"/>
      <c r="MOS10" s="115"/>
      <c r="MOT10" s="115"/>
      <c r="MOU10" s="115"/>
      <c r="MOV10" s="115"/>
      <c r="MOW10" s="115"/>
      <c r="MOX10" s="115"/>
      <c r="MOY10" s="115"/>
      <c r="MOZ10" s="115"/>
      <c r="MPA10" s="115"/>
      <c r="MPB10" s="115"/>
      <c r="MPC10" s="115"/>
      <c r="MPD10" s="115"/>
      <c r="MPE10" s="115"/>
      <c r="MPF10" s="115"/>
      <c r="MPG10" s="115"/>
      <c r="MPH10" s="115"/>
      <c r="MPI10" s="115"/>
      <c r="MPJ10" s="115"/>
      <c r="MPK10" s="115"/>
      <c r="MPL10" s="115"/>
      <c r="MPM10" s="115"/>
      <c r="MPN10" s="115"/>
      <c r="MPO10" s="115"/>
      <c r="MPP10" s="115"/>
      <c r="MPQ10" s="115"/>
      <c r="MPR10" s="115"/>
      <c r="MPS10" s="115"/>
      <c r="MPT10" s="115"/>
      <c r="MPU10" s="115"/>
      <c r="MPV10" s="115"/>
      <c r="MPW10" s="115"/>
      <c r="MPX10" s="115"/>
      <c r="MPY10" s="115"/>
      <c r="MPZ10" s="115"/>
      <c r="MQA10" s="115"/>
      <c r="MQB10" s="115"/>
      <c r="MQC10" s="115"/>
      <c r="MQD10" s="115"/>
      <c r="MQE10" s="115"/>
      <c r="MQF10" s="115"/>
      <c r="MQG10" s="115"/>
      <c r="MQH10" s="115"/>
      <c r="MQI10" s="115"/>
      <c r="MQJ10" s="115"/>
      <c r="MQK10" s="115"/>
      <c r="MQL10" s="115"/>
      <c r="MQM10" s="115"/>
      <c r="MQN10" s="115"/>
      <c r="MQO10" s="115"/>
      <c r="MQP10" s="115"/>
      <c r="MQQ10" s="115"/>
      <c r="MQR10" s="115"/>
      <c r="MQS10" s="115"/>
      <c r="MQT10" s="115"/>
      <c r="MQU10" s="115"/>
      <c r="MQV10" s="115"/>
      <c r="MQW10" s="115"/>
      <c r="MQX10" s="115"/>
      <c r="MQY10" s="115"/>
      <c r="MQZ10" s="115"/>
      <c r="MRA10" s="115"/>
      <c r="MRB10" s="115"/>
      <c r="MRC10" s="115"/>
      <c r="MRD10" s="115"/>
      <c r="MRE10" s="115"/>
      <c r="MRF10" s="115"/>
      <c r="MRG10" s="115"/>
      <c r="MRH10" s="115"/>
      <c r="MRI10" s="115"/>
      <c r="MRJ10" s="115"/>
      <c r="MRK10" s="115"/>
      <c r="MRL10" s="115"/>
      <c r="MRM10" s="115"/>
      <c r="MRN10" s="115"/>
      <c r="MRO10" s="115"/>
      <c r="MRP10" s="115"/>
      <c r="MRQ10" s="115"/>
      <c r="MRR10" s="115"/>
      <c r="MRS10" s="115"/>
      <c r="MRT10" s="115"/>
      <c r="MRU10" s="115"/>
      <c r="MRV10" s="115"/>
      <c r="MRW10" s="115"/>
      <c r="MRX10" s="115"/>
      <c r="MRY10" s="115"/>
      <c r="MRZ10" s="115"/>
      <c r="MSA10" s="115"/>
      <c r="MSB10" s="115"/>
      <c r="MSC10" s="115"/>
      <c r="MSD10" s="115"/>
      <c r="MSE10" s="115"/>
      <c r="MSF10" s="115"/>
      <c r="MSG10" s="115"/>
      <c r="MSH10" s="115"/>
      <c r="MSI10" s="115"/>
      <c r="MSJ10" s="115"/>
      <c r="MSK10" s="115"/>
      <c r="MSL10" s="115"/>
      <c r="MSM10" s="115"/>
      <c r="MSN10" s="115"/>
      <c r="MSO10" s="115"/>
      <c r="MSP10" s="115"/>
      <c r="MSQ10" s="115"/>
      <c r="MSR10" s="115"/>
      <c r="MSS10" s="115"/>
      <c r="MST10" s="115"/>
      <c r="MSU10" s="115"/>
      <c r="MSV10" s="115"/>
      <c r="MSW10" s="115"/>
      <c r="MSX10" s="115"/>
      <c r="MSY10" s="115"/>
      <c r="MSZ10" s="115"/>
      <c r="MTA10" s="115"/>
      <c r="MTB10" s="115"/>
      <c r="MTC10" s="115"/>
      <c r="MTD10" s="115"/>
      <c r="MTE10" s="115"/>
      <c r="MTF10" s="115"/>
      <c r="MTG10" s="115"/>
      <c r="MTH10" s="115"/>
      <c r="MTI10" s="115"/>
      <c r="MTJ10" s="115"/>
      <c r="MTK10" s="115"/>
      <c r="MTL10" s="115"/>
      <c r="MTM10" s="115"/>
      <c r="MTN10" s="115"/>
      <c r="MTO10" s="115"/>
      <c r="MTP10" s="115"/>
      <c r="MTQ10" s="115"/>
      <c r="MTR10" s="115"/>
      <c r="MTS10" s="115"/>
      <c r="MTT10" s="115"/>
      <c r="MTU10" s="115"/>
      <c r="MTV10" s="115"/>
      <c r="MTW10" s="115"/>
      <c r="MTX10" s="115"/>
      <c r="MTY10" s="115"/>
      <c r="MTZ10" s="115"/>
      <c r="MUA10" s="115"/>
      <c r="MUB10" s="115"/>
      <c r="MUC10" s="115"/>
      <c r="MUD10" s="115"/>
      <c r="MUE10" s="115"/>
      <c r="MUF10" s="115"/>
      <c r="MUG10" s="115"/>
      <c r="MUH10" s="115"/>
      <c r="MUI10" s="115"/>
      <c r="MUJ10" s="115"/>
      <c r="MUK10" s="115"/>
      <c r="MUL10" s="115"/>
      <c r="MUM10" s="115"/>
      <c r="MUN10" s="115"/>
      <c r="MUO10" s="115"/>
      <c r="MUP10" s="115"/>
      <c r="MUQ10" s="115"/>
      <c r="MUR10" s="115"/>
      <c r="MUS10" s="115"/>
      <c r="MUT10" s="115"/>
      <c r="MUU10" s="115"/>
      <c r="MUV10" s="115"/>
      <c r="MUW10" s="115"/>
      <c r="MUX10" s="115"/>
      <c r="MUY10" s="115"/>
      <c r="MUZ10" s="115"/>
      <c r="MVA10" s="115"/>
      <c r="MVB10" s="115"/>
      <c r="MVC10" s="115"/>
      <c r="MVD10" s="115"/>
      <c r="MVE10" s="115"/>
      <c r="MVF10" s="115"/>
      <c r="MVG10" s="115"/>
      <c r="MVH10" s="115"/>
      <c r="MVI10" s="115"/>
      <c r="MVJ10" s="115"/>
      <c r="MVK10" s="115"/>
      <c r="MVL10" s="115"/>
      <c r="MVM10" s="115"/>
      <c r="MVN10" s="115"/>
      <c r="MVO10" s="115"/>
      <c r="MVP10" s="115"/>
      <c r="MVQ10" s="115"/>
      <c r="MVR10" s="115"/>
      <c r="MVS10" s="115"/>
      <c r="MVT10" s="115"/>
      <c r="MVU10" s="115"/>
      <c r="MVV10" s="115"/>
      <c r="MVW10" s="115"/>
      <c r="MVX10" s="115"/>
      <c r="MVY10" s="115"/>
      <c r="MVZ10" s="115"/>
      <c r="MWA10" s="115"/>
      <c r="MWB10" s="115"/>
      <c r="MWC10" s="115"/>
      <c r="MWD10" s="115"/>
      <c r="MWE10" s="115"/>
      <c r="MWF10" s="115"/>
      <c r="MWG10" s="115"/>
      <c r="MWH10" s="115"/>
      <c r="MWI10" s="115"/>
      <c r="MWJ10" s="115"/>
      <c r="MWK10" s="115"/>
      <c r="MWL10" s="115"/>
      <c r="MWM10" s="115"/>
      <c r="MWN10" s="115"/>
      <c r="MWO10" s="115"/>
      <c r="MWP10" s="115"/>
      <c r="MWQ10" s="115"/>
      <c r="MWR10" s="115"/>
      <c r="MWS10" s="115"/>
      <c r="MWT10" s="115"/>
      <c r="MWU10" s="115"/>
      <c r="MWV10" s="115"/>
      <c r="MWW10" s="115"/>
      <c r="MWX10" s="115"/>
      <c r="MWY10" s="115"/>
      <c r="MWZ10" s="115"/>
      <c r="MXA10" s="115"/>
      <c r="MXB10" s="115"/>
      <c r="MXC10" s="115"/>
      <c r="MXD10" s="115"/>
      <c r="MXE10" s="115"/>
      <c r="MXF10" s="115"/>
      <c r="MXG10" s="115"/>
      <c r="MXH10" s="115"/>
      <c r="MXI10" s="115"/>
      <c r="MXJ10" s="115"/>
      <c r="MXK10" s="115"/>
      <c r="MXL10" s="115"/>
      <c r="MXM10" s="115"/>
      <c r="MXN10" s="115"/>
      <c r="MXO10" s="115"/>
      <c r="MXP10" s="115"/>
      <c r="MXQ10" s="115"/>
      <c r="MXR10" s="115"/>
      <c r="MXS10" s="115"/>
      <c r="MXT10" s="115"/>
      <c r="MXU10" s="115"/>
      <c r="MXV10" s="115"/>
      <c r="MXW10" s="115"/>
      <c r="MXX10" s="115"/>
      <c r="MXY10" s="115"/>
      <c r="MXZ10" s="115"/>
      <c r="MYA10" s="115"/>
      <c r="MYB10" s="115"/>
      <c r="MYC10" s="115"/>
      <c r="MYD10" s="115"/>
      <c r="MYE10" s="115"/>
      <c r="MYF10" s="115"/>
      <c r="MYG10" s="115"/>
      <c r="MYH10" s="115"/>
      <c r="MYI10" s="115"/>
      <c r="MYJ10" s="115"/>
      <c r="MYK10" s="115"/>
      <c r="MYL10" s="115"/>
      <c r="MYM10" s="115"/>
      <c r="MYN10" s="115"/>
      <c r="MYO10" s="115"/>
      <c r="MYP10" s="115"/>
      <c r="MYQ10" s="115"/>
      <c r="MYR10" s="115"/>
      <c r="MYS10" s="115"/>
      <c r="MYT10" s="115"/>
      <c r="MYU10" s="115"/>
      <c r="MYV10" s="115"/>
      <c r="MYW10" s="115"/>
      <c r="MYX10" s="115"/>
      <c r="MYY10" s="115"/>
      <c r="MYZ10" s="115"/>
      <c r="MZA10" s="115"/>
      <c r="MZB10" s="115"/>
      <c r="MZC10" s="115"/>
      <c r="MZD10" s="115"/>
      <c r="MZE10" s="115"/>
      <c r="MZF10" s="115"/>
      <c r="MZG10" s="115"/>
      <c r="MZH10" s="115"/>
      <c r="MZI10" s="115"/>
      <c r="MZJ10" s="115"/>
      <c r="MZK10" s="115"/>
      <c r="MZL10" s="115"/>
      <c r="MZM10" s="115"/>
      <c r="MZN10" s="115"/>
      <c r="MZO10" s="115"/>
      <c r="MZP10" s="115"/>
      <c r="MZQ10" s="115"/>
      <c r="MZR10" s="115"/>
      <c r="MZS10" s="115"/>
      <c r="MZT10" s="115"/>
      <c r="MZU10" s="115"/>
      <c r="MZV10" s="115"/>
      <c r="MZW10" s="115"/>
      <c r="MZX10" s="115"/>
      <c r="MZY10" s="115"/>
      <c r="MZZ10" s="115"/>
      <c r="NAA10" s="115"/>
      <c r="NAB10" s="115"/>
      <c r="NAC10" s="115"/>
      <c r="NAD10" s="115"/>
      <c r="NAE10" s="115"/>
      <c r="NAF10" s="115"/>
      <c r="NAG10" s="115"/>
      <c r="NAH10" s="115"/>
      <c r="NAI10" s="115"/>
      <c r="NAJ10" s="115"/>
      <c r="NAK10" s="115"/>
      <c r="NAL10" s="115"/>
      <c r="NAM10" s="115"/>
      <c r="NAN10" s="115"/>
      <c r="NAO10" s="115"/>
      <c r="NAP10" s="115"/>
      <c r="NAQ10" s="115"/>
      <c r="NAR10" s="115"/>
      <c r="NAS10" s="115"/>
      <c r="NAT10" s="115"/>
      <c r="NAU10" s="115"/>
      <c r="NAV10" s="115"/>
      <c r="NAW10" s="115"/>
      <c r="NAX10" s="115"/>
      <c r="NAY10" s="115"/>
      <c r="NAZ10" s="115"/>
      <c r="NBA10" s="115"/>
      <c r="NBB10" s="115"/>
      <c r="NBC10" s="115"/>
      <c r="NBD10" s="115"/>
      <c r="NBE10" s="115"/>
      <c r="NBF10" s="115"/>
      <c r="NBG10" s="115"/>
      <c r="NBH10" s="115"/>
      <c r="NBI10" s="115"/>
      <c r="NBJ10" s="115"/>
      <c r="NBK10" s="115"/>
      <c r="NBL10" s="115"/>
      <c r="NBM10" s="115"/>
      <c r="NBN10" s="115"/>
      <c r="NBO10" s="115"/>
      <c r="NBP10" s="115"/>
      <c r="NBQ10" s="115"/>
      <c r="NBR10" s="115"/>
      <c r="NBS10" s="115"/>
      <c r="NBT10" s="115"/>
      <c r="NBU10" s="115"/>
      <c r="NBV10" s="115"/>
      <c r="NBW10" s="115"/>
      <c r="NBX10" s="115"/>
      <c r="NBY10" s="115"/>
      <c r="NBZ10" s="115"/>
      <c r="NCA10" s="115"/>
      <c r="NCB10" s="115"/>
      <c r="NCC10" s="115"/>
      <c r="NCD10" s="115"/>
      <c r="NCE10" s="115"/>
      <c r="NCF10" s="115"/>
      <c r="NCG10" s="115"/>
      <c r="NCH10" s="115"/>
      <c r="NCI10" s="115"/>
      <c r="NCJ10" s="115"/>
      <c r="NCK10" s="115"/>
      <c r="NCL10" s="115"/>
      <c r="NCM10" s="115"/>
      <c r="NCN10" s="115"/>
      <c r="NCO10" s="115"/>
      <c r="NCP10" s="115"/>
      <c r="NCQ10" s="115"/>
      <c r="NCR10" s="115"/>
      <c r="NCS10" s="115"/>
      <c r="NCT10" s="115"/>
      <c r="NCU10" s="115"/>
      <c r="NCV10" s="115"/>
      <c r="NCW10" s="115"/>
      <c r="NCX10" s="115"/>
      <c r="NCY10" s="115"/>
      <c r="NCZ10" s="115"/>
      <c r="NDA10" s="115"/>
      <c r="NDB10" s="115"/>
      <c r="NDC10" s="115"/>
      <c r="NDD10" s="115"/>
      <c r="NDE10" s="115"/>
      <c r="NDF10" s="115"/>
      <c r="NDG10" s="115"/>
      <c r="NDH10" s="115"/>
      <c r="NDI10" s="115"/>
      <c r="NDJ10" s="115"/>
      <c r="NDK10" s="115"/>
      <c r="NDL10" s="115"/>
      <c r="NDM10" s="115"/>
      <c r="NDN10" s="115"/>
      <c r="NDO10" s="115"/>
      <c r="NDP10" s="115"/>
      <c r="NDQ10" s="115"/>
      <c r="NDR10" s="115"/>
      <c r="NDS10" s="115"/>
      <c r="NDT10" s="115"/>
      <c r="NDU10" s="115"/>
      <c r="NDV10" s="115"/>
      <c r="NDW10" s="115"/>
      <c r="NDX10" s="115"/>
      <c r="NDY10" s="115"/>
      <c r="NDZ10" s="115"/>
      <c r="NEA10" s="115"/>
      <c r="NEB10" s="115"/>
      <c r="NEC10" s="115"/>
      <c r="NED10" s="115"/>
      <c r="NEE10" s="115"/>
      <c r="NEF10" s="115"/>
      <c r="NEG10" s="115"/>
      <c r="NEH10" s="115"/>
      <c r="NEI10" s="115"/>
      <c r="NEJ10" s="115"/>
      <c r="NEK10" s="115"/>
      <c r="NEL10" s="115"/>
      <c r="NEM10" s="115"/>
      <c r="NEN10" s="115"/>
      <c r="NEO10" s="115"/>
      <c r="NEP10" s="115"/>
      <c r="NEQ10" s="115"/>
      <c r="NER10" s="115"/>
      <c r="NES10" s="115"/>
      <c r="NET10" s="115"/>
      <c r="NEU10" s="115"/>
      <c r="NEV10" s="115"/>
      <c r="NEW10" s="115"/>
      <c r="NEX10" s="115"/>
      <c r="NEY10" s="115"/>
      <c r="NEZ10" s="115"/>
      <c r="NFA10" s="115"/>
      <c r="NFB10" s="115"/>
      <c r="NFC10" s="115"/>
      <c r="NFD10" s="115"/>
      <c r="NFE10" s="115"/>
      <c r="NFF10" s="115"/>
      <c r="NFG10" s="115"/>
      <c r="NFH10" s="115"/>
      <c r="NFI10" s="115"/>
      <c r="NFJ10" s="115"/>
      <c r="NFK10" s="115"/>
      <c r="NFL10" s="115"/>
      <c r="NFM10" s="115"/>
      <c r="NFN10" s="115"/>
      <c r="NFO10" s="115"/>
      <c r="NFP10" s="115"/>
      <c r="NFQ10" s="115"/>
      <c r="NFR10" s="115"/>
      <c r="NFS10" s="115"/>
      <c r="NFT10" s="115"/>
      <c r="NFU10" s="115"/>
      <c r="NFV10" s="115"/>
      <c r="NFW10" s="115"/>
      <c r="NFX10" s="115"/>
      <c r="NFY10" s="115"/>
      <c r="NFZ10" s="115"/>
      <c r="NGA10" s="115"/>
      <c r="NGB10" s="115"/>
      <c r="NGC10" s="115"/>
      <c r="NGD10" s="115"/>
      <c r="NGE10" s="115"/>
      <c r="NGF10" s="115"/>
      <c r="NGG10" s="115"/>
      <c r="NGH10" s="115"/>
      <c r="NGI10" s="115"/>
      <c r="NGJ10" s="115"/>
      <c r="NGK10" s="115"/>
      <c r="NGL10" s="115"/>
      <c r="NGM10" s="115"/>
      <c r="NGN10" s="115"/>
      <c r="NGO10" s="115"/>
      <c r="NGP10" s="115"/>
      <c r="NGQ10" s="115"/>
      <c r="NGR10" s="115"/>
      <c r="NGS10" s="115"/>
      <c r="NGT10" s="115"/>
      <c r="NGU10" s="115"/>
      <c r="NGV10" s="115"/>
      <c r="NGW10" s="115"/>
      <c r="NGX10" s="115"/>
      <c r="NGY10" s="115"/>
      <c r="NGZ10" s="115"/>
      <c r="NHA10" s="115"/>
      <c r="NHB10" s="115"/>
      <c r="NHC10" s="115"/>
      <c r="NHD10" s="115"/>
      <c r="NHE10" s="115"/>
      <c r="NHF10" s="115"/>
      <c r="NHG10" s="115"/>
      <c r="NHH10" s="115"/>
      <c r="NHI10" s="115"/>
      <c r="NHJ10" s="115"/>
      <c r="NHK10" s="115"/>
      <c r="NHL10" s="115"/>
      <c r="NHM10" s="115"/>
      <c r="NHN10" s="115"/>
      <c r="NHO10" s="115"/>
      <c r="NHP10" s="115"/>
      <c r="NHQ10" s="115"/>
      <c r="NHR10" s="115"/>
      <c r="NHS10" s="115"/>
      <c r="NHT10" s="115"/>
      <c r="NHU10" s="115"/>
      <c r="NHV10" s="115"/>
      <c r="NHW10" s="115"/>
      <c r="NHX10" s="115"/>
      <c r="NHY10" s="115"/>
      <c r="NHZ10" s="115"/>
      <c r="NIA10" s="115"/>
      <c r="NIB10" s="115"/>
      <c r="NIC10" s="115"/>
      <c r="NID10" s="115"/>
      <c r="NIE10" s="115"/>
      <c r="NIF10" s="115"/>
      <c r="NIG10" s="115"/>
      <c r="NIH10" s="115"/>
      <c r="NII10" s="115"/>
      <c r="NIJ10" s="115"/>
      <c r="NIK10" s="115"/>
      <c r="NIL10" s="115"/>
      <c r="NIM10" s="115"/>
      <c r="NIN10" s="115"/>
      <c r="NIO10" s="115"/>
      <c r="NIP10" s="115"/>
      <c r="NIQ10" s="115"/>
      <c r="NIR10" s="115"/>
      <c r="NIS10" s="115"/>
      <c r="NIT10" s="115"/>
      <c r="NIU10" s="115"/>
      <c r="NIV10" s="115"/>
      <c r="NIW10" s="115"/>
      <c r="NIX10" s="115"/>
      <c r="NIY10" s="115"/>
      <c r="NIZ10" s="115"/>
      <c r="NJA10" s="115"/>
      <c r="NJB10" s="115"/>
      <c r="NJC10" s="115"/>
      <c r="NJD10" s="115"/>
      <c r="NJE10" s="115"/>
      <c r="NJF10" s="115"/>
      <c r="NJG10" s="115"/>
      <c r="NJH10" s="115"/>
      <c r="NJI10" s="115"/>
      <c r="NJJ10" s="115"/>
      <c r="NJK10" s="115"/>
      <c r="NJL10" s="115"/>
      <c r="NJM10" s="115"/>
      <c r="NJN10" s="115"/>
      <c r="NJO10" s="115"/>
      <c r="NJP10" s="115"/>
      <c r="NJQ10" s="115"/>
      <c r="NJR10" s="115"/>
      <c r="NJS10" s="115"/>
      <c r="NJT10" s="115"/>
      <c r="NJU10" s="115"/>
      <c r="NJV10" s="115"/>
      <c r="NJW10" s="115"/>
      <c r="NJX10" s="115"/>
      <c r="NJY10" s="115"/>
      <c r="NJZ10" s="115"/>
      <c r="NKA10" s="115"/>
      <c r="NKB10" s="115"/>
      <c r="NKC10" s="115"/>
      <c r="NKD10" s="115"/>
      <c r="NKE10" s="115"/>
      <c r="NKF10" s="115"/>
      <c r="NKG10" s="115"/>
      <c r="NKH10" s="115"/>
      <c r="NKI10" s="115"/>
      <c r="NKJ10" s="115"/>
      <c r="NKK10" s="115"/>
      <c r="NKL10" s="115"/>
      <c r="NKM10" s="115"/>
      <c r="NKN10" s="115"/>
      <c r="NKO10" s="115"/>
      <c r="NKP10" s="115"/>
      <c r="NKQ10" s="115"/>
      <c r="NKR10" s="115"/>
      <c r="NKS10" s="115"/>
      <c r="NKT10" s="115"/>
      <c r="NKU10" s="115"/>
      <c r="NKV10" s="115"/>
      <c r="NKW10" s="115"/>
      <c r="NKX10" s="115"/>
      <c r="NKY10" s="115"/>
      <c r="NKZ10" s="115"/>
      <c r="NLA10" s="115"/>
      <c r="NLB10" s="115"/>
      <c r="NLC10" s="115"/>
      <c r="NLD10" s="115"/>
      <c r="NLE10" s="115"/>
      <c r="NLF10" s="115"/>
      <c r="NLG10" s="115"/>
      <c r="NLH10" s="115"/>
      <c r="NLI10" s="115"/>
      <c r="NLJ10" s="115"/>
      <c r="NLK10" s="115"/>
      <c r="NLL10" s="115"/>
      <c r="NLM10" s="115"/>
      <c r="NLN10" s="115"/>
      <c r="NLO10" s="115"/>
      <c r="NLP10" s="115"/>
      <c r="NLQ10" s="115"/>
      <c r="NLR10" s="115"/>
      <c r="NLS10" s="115"/>
      <c r="NLT10" s="115"/>
      <c r="NLU10" s="115"/>
      <c r="NLV10" s="115"/>
      <c r="NLW10" s="115"/>
      <c r="NLX10" s="115"/>
      <c r="NLY10" s="115"/>
      <c r="NLZ10" s="115"/>
      <c r="NMA10" s="115"/>
      <c r="NMB10" s="115"/>
      <c r="NMC10" s="115"/>
      <c r="NMD10" s="115"/>
      <c r="NME10" s="115"/>
      <c r="NMF10" s="115"/>
      <c r="NMG10" s="115"/>
      <c r="NMH10" s="115"/>
      <c r="NMI10" s="115"/>
      <c r="NMJ10" s="115"/>
      <c r="NMK10" s="115"/>
      <c r="NML10" s="115"/>
      <c r="NMM10" s="115"/>
      <c r="NMN10" s="115"/>
      <c r="NMO10" s="115"/>
      <c r="NMP10" s="115"/>
      <c r="NMQ10" s="115"/>
      <c r="NMR10" s="115"/>
      <c r="NMS10" s="115"/>
      <c r="NMT10" s="115"/>
      <c r="NMU10" s="115"/>
      <c r="NMV10" s="115"/>
      <c r="NMW10" s="115"/>
      <c r="NMX10" s="115"/>
      <c r="NMY10" s="115"/>
      <c r="NMZ10" s="115"/>
      <c r="NNA10" s="115"/>
      <c r="NNB10" s="115"/>
      <c r="NNC10" s="115"/>
      <c r="NND10" s="115"/>
      <c r="NNE10" s="115"/>
      <c r="NNF10" s="115"/>
      <c r="NNG10" s="115"/>
      <c r="NNH10" s="115"/>
      <c r="NNI10" s="115"/>
      <c r="NNJ10" s="115"/>
      <c r="NNK10" s="115"/>
      <c r="NNL10" s="115"/>
      <c r="NNM10" s="115"/>
      <c r="NNN10" s="115"/>
      <c r="NNO10" s="115"/>
      <c r="NNP10" s="115"/>
      <c r="NNQ10" s="115"/>
      <c r="NNR10" s="115"/>
      <c r="NNS10" s="115"/>
      <c r="NNT10" s="115"/>
      <c r="NNU10" s="115"/>
      <c r="NNV10" s="115"/>
      <c r="NNW10" s="115"/>
      <c r="NNX10" s="115"/>
      <c r="NNY10" s="115"/>
      <c r="NNZ10" s="115"/>
      <c r="NOA10" s="115"/>
      <c r="NOB10" s="115"/>
      <c r="NOC10" s="115"/>
      <c r="NOD10" s="115"/>
      <c r="NOE10" s="115"/>
      <c r="NOF10" s="115"/>
      <c r="NOG10" s="115"/>
      <c r="NOH10" s="115"/>
      <c r="NOI10" s="115"/>
      <c r="NOJ10" s="115"/>
      <c r="NOK10" s="115"/>
      <c r="NOL10" s="115"/>
      <c r="NOM10" s="115"/>
      <c r="NON10" s="115"/>
      <c r="NOO10" s="115"/>
      <c r="NOP10" s="115"/>
      <c r="NOQ10" s="115"/>
      <c r="NOR10" s="115"/>
      <c r="NOS10" s="115"/>
      <c r="NOT10" s="115"/>
      <c r="NOU10" s="115"/>
      <c r="NOV10" s="115"/>
      <c r="NOW10" s="115"/>
      <c r="NOX10" s="115"/>
      <c r="NOY10" s="115"/>
      <c r="NOZ10" s="115"/>
      <c r="NPA10" s="115"/>
      <c r="NPB10" s="115"/>
      <c r="NPC10" s="115"/>
      <c r="NPD10" s="115"/>
      <c r="NPE10" s="115"/>
      <c r="NPF10" s="115"/>
      <c r="NPG10" s="115"/>
      <c r="NPH10" s="115"/>
      <c r="NPI10" s="115"/>
      <c r="NPJ10" s="115"/>
      <c r="NPK10" s="115"/>
      <c r="NPL10" s="115"/>
      <c r="NPM10" s="115"/>
      <c r="NPN10" s="115"/>
      <c r="NPO10" s="115"/>
      <c r="NPP10" s="115"/>
      <c r="NPQ10" s="115"/>
      <c r="NPR10" s="115"/>
      <c r="NPS10" s="115"/>
      <c r="NPT10" s="115"/>
      <c r="NPU10" s="115"/>
      <c r="NPV10" s="115"/>
      <c r="NPW10" s="115"/>
      <c r="NPX10" s="115"/>
      <c r="NPY10" s="115"/>
      <c r="NPZ10" s="115"/>
      <c r="NQA10" s="115"/>
      <c r="NQB10" s="115"/>
      <c r="NQC10" s="115"/>
      <c r="NQD10" s="115"/>
      <c r="NQE10" s="115"/>
      <c r="NQF10" s="115"/>
      <c r="NQG10" s="115"/>
      <c r="NQH10" s="115"/>
      <c r="NQI10" s="115"/>
      <c r="NQJ10" s="115"/>
      <c r="NQK10" s="115"/>
      <c r="NQL10" s="115"/>
      <c r="NQM10" s="115"/>
      <c r="NQN10" s="115"/>
      <c r="NQO10" s="115"/>
      <c r="NQP10" s="115"/>
      <c r="NQQ10" s="115"/>
      <c r="NQR10" s="115"/>
      <c r="NQS10" s="115"/>
      <c r="NQT10" s="115"/>
      <c r="NQU10" s="115"/>
      <c r="NQV10" s="115"/>
      <c r="NQW10" s="115"/>
      <c r="NQX10" s="115"/>
      <c r="NQY10" s="115"/>
      <c r="NQZ10" s="115"/>
      <c r="NRA10" s="115"/>
      <c r="NRB10" s="115"/>
      <c r="NRC10" s="115"/>
      <c r="NRD10" s="115"/>
      <c r="NRE10" s="115"/>
      <c r="NRF10" s="115"/>
      <c r="NRG10" s="115"/>
      <c r="NRH10" s="115"/>
      <c r="NRI10" s="115"/>
      <c r="NRJ10" s="115"/>
      <c r="NRK10" s="115"/>
      <c r="NRL10" s="115"/>
      <c r="NRM10" s="115"/>
      <c r="NRN10" s="115"/>
      <c r="NRO10" s="115"/>
      <c r="NRP10" s="115"/>
      <c r="NRQ10" s="115"/>
      <c r="NRR10" s="115"/>
      <c r="NRS10" s="115"/>
      <c r="NRT10" s="115"/>
      <c r="NRU10" s="115"/>
      <c r="NRV10" s="115"/>
      <c r="NRW10" s="115"/>
      <c r="NRX10" s="115"/>
      <c r="NRY10" s="115"/>
      <c r="NRZ10" s="115"/>
      <c r="NSA10" s="115"/>
      <c r="NSB10" s="115"/>
      <c r="NSC10" s="115"/>
      <c r="NSD10" s="115"/>
      <c r="NSE10" s="115"/>
      <c r="NSF10" s="115"/>
      <c r="NSG10" s="115"/>
      <c r="NSH10" s="115"/>
      <c r="NSI10" s="115"/>
      <c r="NSJ10" s="115"/>
      <c r="NSK10" s="115"/>
      <c r="NSL10" s="115"/>
      <c r="NSM10" s="115"/>
      <c r="NSN10" s="115"/>
      <c r="NSO10" s="115"/>
      <c r="NSP10" s="115"/>
      <c r="NSQ10" s="115"/>
      <c r="NSR10" s="115"/>
      <c r="NSS10" s="115"/>
      <c r="NST10" s="115"/>
      <c r="NSU10" s="115"/>
      <c r="NSV10" s="115"/>
      <c r="NSW10" s="115"/>
      <c r="NSX10" s="115"/>
      <c r="NSY10" s="115"/>
      <c r="NSZ10" s="115"/>
      <c r="NTA10" s="115"/>
      <c r="NTB10" s="115"/>
      <c r="NTC10" s="115"/>
      <c r="NTD10" s="115"/>
      <c r="NTE10" s="115"/>
      <c r="NTF10" s="115"/>
      <c r="NTG10" s="115"/>
      <c r="NTH10" s="115"/>
      <c r="NTI10" s="115"/>
      <c r="NTJ10" s="115"/>
      <c r="NTK10" s="115"/>
      <c r="NTL10" s="115"/>
      <c r="NTM10" s="115"/>
      <c r="NTN10" s="115"/>
      <c r="NTO10" s="115"/>
      <c r="NTP10" s="115"/>
      <c r="NTQ10" s="115"/>
      <c r="NTR10" s="115"/>
      <c r="NTS10" s="115"/>
      <c r="NTT10" s="115"/>
      <c r="NTU10" s="115"/>
      <c r="NTV10" s="115"/>
      <c r="NTW10" s="115"/>
      <c r="NTX10" s="115"/>
      <c r="NTY10" s="115"/>
      <c r="NTZ10" s="115"/>
      <c r="NUA10" s="115"/>
      <c r="NUB10" s="115"/>
      <c r="NUC10" s="115"/>
      <c r="NUD10" s="115"/>
      <c r="NUE10" s="115"/>
      <c r="NUF10" s="115"/>
      <c r="NUG10" s="115"/>
      <c r="NUH10" s="115"/>
      <c r="NUI10" s="115"/>
      <c r="NUJ10" s="115"/>
      <c r="NUK10" s="115"/>
      <c r="NUL10" s="115"/>
      <c r="NUM10" s="115"/>
      <c r="NUN10" s="115"/>
      <c r="NUO10" s="115"/>
      <c r="NUP10" s="115"/>
      <c r="NUQ10" s="115"/>
      <c r="NUR10" s="115"/>
      <c r="NUS10" s="115"/>
      <c r="NUT10" s="115"/>
      <c r="NUU10" s="115"/>
      <c r="NUV10" s="115"/>
      <c r="NUW10" s="115"/>
      <c r="NUX10" s="115"/>
      <c r="NUY10" s="115"/>
      <c r="NUZ10" s="115"/>
      <c r="NVA10" s="115"/>
      <c r="NVB10" s="115"/>
      <c r="NVC10" s="115"/>
      <c r="NVD10" s="115"/>
      <c r="NVE10" s="115"/>
      <c r="NVF10" s="115"/>
      <c r="NVG10" s="115"/>
      <c r="NVH10" s="115"/>
      <c r="NVI10" s="115"/>
      <c r="NVJ10" s="115"/>
      <c r="NVK10" s="115"/>
      <c r="NVL10" s="115"/>
      <c r="NVM10" s="115"/>
      <c r="NVN10" s="115"/>
      <c r="NVO10" s="115"/>
      <c r="NVP10" s="115"/>
      <c r="NVQ10" s="115"/>
      <c r="NVR10" s="115"/>
      <c r="NVS10" s="115"/>
      <c r="NVT10" s="115"/>
      <c r="NVU10" s="115"/>
      <c r="NVV10" s="115"/>
      <c r="NVW10" s="115"/>
      <c r="NVX10" s="115"/>
      <c r="NVY10" s="115"/>
      <c r="NVZ10" s="115"/>
      <c r="NWA10" s="115"/>
      <c r="NWB10" s="115"/>
      <c r="NWC10" s="115"/>
      <c r="NWD10" s="115"/>
      <c r="NWE10" s="115"/>
      <c r="NWF10" s="115"/>
      <c r="NWG10" s="115"/>
      <c r="NWH10" s="115"/>
      <c r="NWI10" s="115"/>
      <c r="NWJ10" s="115"/>
      <c r="NWK10" s="115"/>
      <c r="NWL10" s="115"/>
      <c r="NWM10" s="115"/>
      <c r="NWN10" s="115"/>
      <c r="NWO10" s="115"/>
      <c r="NWP10" s="115"/>
      <c r="NWQ10" s="115"/>
      <c r="NWR10" s="115"/>
      <c r="NWS10" s="115"/>
      <c r="NWT10" s="115"/>
      <c r="NWU10" s="115"/>
      <c r="NWV10" s="115"/>
      <c r="NWW10" s="115"/>
      <c r="NWX10" s="115"/>
      <c r="NWY10" s="115"/>
      <c r="NWZ10" s="115"/>
      <c r="NXA10" s="115"/>
      <c r="NXB10" s="115"/>
      <c r="NXC10" s="115"/>
      <c r="NXD10" s="115"/>
      <c r="NXE10" s="115"/>
      <c r="NXF10" s="115"/>
      <c r="NXG10" s="115"/>
      <c r="NXH10" s="115"/>
      <c r="NXI10" s="115"/>
      <c r="NXJ10" s="115"/>
      <c r="NXK10" s="115"/>
      <c r="NXL10" s="115"/>
      <c r="NXM10" s="115"/>
      <c r="NXN10" s="115"/>
      <c r="NXO10" s="115"/>
      <c r="NXP10" s="115"/>
      <c r="NXQ10" s="115"/>
      <c r="NXR10" s="115"/>
      <c r="NXS10" s="115"/>
      <c r="NXT10" s="115"/>
      <c r="NXU10" s="115"/>
      <c r="NXV10" s="115"/>
      <c r="NXW10" s="115"/>
      <c r="NXX10" s="115"/>
      <c r="NXY10" s="115"/>
      <c r="NXZ10" s="115"/>
      <c r="NYA10" s="115"/>
      <c r="NYB10" s="115"/>
      <c r="NYC10" s="115"/>
      <c r="NYD10" s="115"/>
      <c r="NYE10" s="115"/>
      <c r="NYF10" s="115"/>
      <c r="NYG10" s="115"/>
      <c r="NYH10" s="115"/>
      <c r="NYI10" s="115"/>
      <c r="NYJ10" s="115"/>
      <c r="NYK10" s="115"/>
      <c r="NYL10" s="115"/>
      <c r="NYM10" s="115"/>
      <c r="NYN10" s="115"/>
      <c r="NYO10" s="115"/>
      <c r="NYP10" s="115"/>
      <c r="NYQ10" s="115"/>
      <c r="NYR10" s="115"/>
      <c r="NYS10" s="115"/>
      <c r="NYT10" s="115"/>
      <c r="NYU10" s="115"/>
      <c r="NYV10" s="115"/>
      <c r="NYW10" s="115"/>
      <c r="NYX10" s="115"/>
      <c r="NYY10" s="115"/>
      <c r="NYZ10" s="115"/>
      <c r="NZA10" s="115"/>
      <c r="NZB10" s="115"/>
      <c r="NZC10" s="115"/>
      <c r="NZD10" s="115"/>
      <c r="NZE10" s="115"/>
      <c r="NZF10" s="115"/>
      <c r="NZG10" s="115"/>
      <c r="NZH10" s="115"/>
      <c r="NZI10" s="115"/>
      <c r="NZJ10" s="115"/>
      <c r="NZK10" s="115"/>
      <c r="NZL10" s="115"/>
      <c r="NZM10" s="115"/>
      <c r="NZN10" s="115"/>
      <c r="NZO10" s="115"/>
      <c r="NZP10" s="115"/>
      <c r="NZQ10" s="115"/>
      <c r="NZR10" s="115"/>
      <c r="NZS10" s="115"/>
      <c r="NZT10" s="115"/>
      <c r="NZU10" s="115"/>
      <c r="NZV10" s="115"/>
      <c r="NZW10" s="115"/>
      <c r="NZX10" s="115"/>
      <c r="NZY10" s="115"/>
      <c r="NZZ10" s="115"/>
      <c r="OAA10" s="115"/>
      <c r="OAB10" s="115"/>
      <c r="OAC10" s="115"/>
      <c r="OAD10" s="115"/>
      <c r="OAE10" s="115"/>
      <c r="OAF10" s="115"/>
      <c r="OAG10" s="115"/>
      <c r="OAH10" s="115"/>
      <c r="OAI10" s="115"/>
      <c r="OAJ10" s="115"/>
      <c r="OAK10" s="115"/>
      <c r="OAL10" s="115"/>
      <c r="OAM10" s="115"/>
      <c r="OAN10" s="115"/>
      <c r="OAO10" s="115"/>
      <c r="OAP10" s="115"/>
      <c r="OAQ10" s="115"/>
      <c r="OAR10" s="115"/>
      <c r="OAS10" s="115"/>
      <c r="OAT10" s="115"/>
      <c r="OAU10" s="115"/>
      <c r="OAV10" s="115"/>
      <c r="OAW10" s="115"/>
      <c r="OAX10" s="115"/>
      <c r="OAY10" s="115"/>
      <c r="OAZ10" s="115"/>
      <c r="OBA10" s="115"/>
      <c r="OBB10" s="115"/>
      <c r="OBC10" s="115"/>
      <c r="OBD10" s="115"/>
      <c r="OBE10" s="115"/>
      <c r="OBF10" s="115"/>
      <c r="OBG10" s="115"/>
      <c r="OBH10" s="115"/>
      <c r="OBI10" s="115"/>
      <c r="OBJ10" s="115"/>
      <c r="OBK10" s="115"/>
      <c r="OBL10" s="115"/>
      <c r="OBM10" s="115"/>
      <c r="OBN10" s="115"/>
      <c r="OBO10" s="115"/>
      <c r="OBP10" s="115"/>
      <c r="OBQ10" s="115"/>
      <c r="OBR10" s="115"/>
      <c r="OBS10" s="115"/>
      <c r="OBT10" s="115"/>
      <c r="OBU10" s="115"/>
      <c r="OBV10" s="115"/>
      <c r="OBW10" s="115"/>
      <c r="OBX10" s="115"/>
      <c r="OBY10" s="115"/>
      <c r="OBZ10" s="115"/>
      <c r="OCA10" s="115"/>
      <c r="OCB10" s="115"/>
      <c r="OCC10" s="115"/>
      <c r="OCD10" s="115"/>
      <c r="OCE10" s="115"/>
      <c r="OCF10" s="115"/>
      <c r="OCG10" s="115"/>
      <c r="OCH10" s="115"/>
      <c r="OCI10" s="115"/>
      <c r="OCJ10" s="115"/>
      <c r="OCK10" s="115"/>
      <c r="OCL10" s="115"/>
      <c r="OCM10" s="115"/>
      <c r="OCN10" s="115"/>
      <c r="OCO10" s="115"/>
      <c r="OCP10" s="115"/>
      <c r="OCQ10" s="115"/>
      <c r="OCR10" s="115"/>
      <c r="OCS10" s="115"/>
      <c r="OCT10" s="115"/>
      <c r="OCU10" s="115"/>
      <c r="OCV10" s="115"/>
      <c r="OCW10" s="115"/>
      <c r="OCX10" s="115"/>
      <c r="OCY10" s="115"/>
      <c r="OCZ10" s="115"/>
      <c r="ODA10" s="115"/>
      <c r="ODB10" s="115"/>
      <c r="ODC10" s="115"/>
      <c r="ODD10" s="115"/>
      <c r="ODE10" s="115"/>
      <c r="ODF10" s="115"/>
      <c r="ODG10" s="115"/>
      <c r="ODH10" s="115"/>
      <c r="ODI10" s="115"/>
      <c r="ODJ10" s="115"/>
      <c r="ODK10" s="115"/>
      <c r="ODL10" s="115"/>
      <c r="ODM10" s="115"/>
      <c r="ODN10" s="115"/>
      <c r="ODO10" s="115"/>
      <c r="ODP10" s="115"/>
      <c r="ODQ10" s="115"/>
      <c r="ODR10" s="115"/>
      <c r="ODS10" s="115"/>
      <c r="ODT10" s="115"/>
      <c r="ODU10" s="115"/>
      <c r="ODV10" s="115"/>
      <c r="ODW10" s="115"/>
      <c r="ODX10" s="115"/>
      <c r="ODY10" s="115"/>
      <c r="ODZ10" s="115"/>
      <c r="OEA10" s="115"/>
      <c r="OEB10" s="115"/>
      <c r="OEC10" s="115"/>
      <c r="OED10" s="115"/>
      <c r="OEE10" s="115"/>
      <c r="OEF10" s="115"/>
      <c r="OEG10" s="115"/>
      <c r="OEH10" s="115"/>
      <c r="OEI10" s="115"/>
      <c r="OEJ10" s="115"/>
      <c r="OEK10" s="115"/>
      <c r="OEL10" s="115"/>
      <c r="OEM10" s="115"/>
      <c r="OEN10" s="115"/>
      <c r="OEO10" s="115"/>
      <c r="OEP10" s="115"/>
      <c r="OEQ10" s="115"/>
      <c r="OER10" s="115"/>
      <c r="OES10" s="115"/>
      <c r="OET10" s="115"/>
      <c r="OEU10" s="115"/>
      <c r="OEV10" s="115"/>
      <c r="OEW10" s="115"/>
      <c r="OEX10" s="115"/>
      <c r="OEY10" s="115"/>
      <c r="OEZ10" s="115"/>
      <c r="OFA10" s="115"/>
      <c r="OFB10" s="115"/>
      <c r="OFC10" s="115"/>
      <c r="OFD10" s="115"/>
      <c r="OFE10" s="115"/>
      <c r="OFF10" s="115"/>
      <c r="OFG10" s="115"/>
      <c r="OFH10" s="115"/>
      <c r="OFI10" s="115"/>
      <c r="OFJ10" s="115"/>
      <c r="OFK10" s="115"/>
      <c r="OFL10" s="115"/>
      <c r="OFM10" s="115"/>
      <c r="OFN10" s="115"/>
      <c r="OFO10" s="115"/>
      <c r="OFP10" s="115"/>
      <c r="OFQ10" s="115"/>
      <c r="OFR10" s="115"/>
      <c r="OFS10" s="115"/>
      <c r="OFT10" s="115"/>
      <c r="OFU10" s="115"/>
      <c r="OFV10" s="115"/>
      <c r="OFW10" s="115"/>
      <c r="OFX10" s="115"/>
      <c r="OFY10" s="115"/>
      <c r="OFZ10" s="115"/>
      <c r="OGA10" s="115"/>
      <c r="OGB10" s="115"/>
      <c r="OGC10" s="115"/>
      <c r="OGD10" s="115"/>
      <c r="OGE10" s="115"/>
      <c r="OGF10" s="115"/>
      <c r="OGG10" s="115"/>
      <c r="OGH10" s="115"/>
      <c r="OGI10" s="115"/>
      <c r="OGJ10" s="115"/>
      <c r="OGK10" s="115"/>
      <c r="OGL10" s="115"/>
      <c r="OGM10" s="115"/>
      <c r="OGN10" s="115"/>
      <c r="OGO10" s="115"/>
      <c r="OGP10" s="115"/>
      <c r="OGQ10" s="115"/>
      <c r="OGR10" s="115"/>
      <c r="OGS10" s="115"/>
      <c r="OGT10" s="115"/>
      <c r="OGU10" s="115"/>
      <c r="OGV10" s="115"/>
      <c r="OGW10" s="115"/>
      <c r="OGX10" s="115"/>
      <c r="OGY10" s="115"/>
      <c r="OGZ10" s="115"/>
      <c r="OHA10" s="115"/>
      <c r="OHB10" s="115"/>
      <c r="OHC10" s="115"/>
      <c r="OHD10" s="115"/>
      <c r="OHE10" s="115"/>
      <c r="OHF10" s="115"/>
      <c r="OHG10" s="115"/>
      <c r="OHH10" s="115"/>
      <c r="OHI10" s="115"/>
      <c r="OHJ10" s="115"/>
      <c r="OHK10" s="115"/>
      <c r="OHL10" s="115"/>
      <c r="OHM10" s="115"/>
      <c r="OHN10" s="115"/>
      <c r="OHO10" s="115"/>
      <c r="OHP10" s="115"/>
      <c r="OHQ10" s="115"/>
      <c r="OHR10" s="115"/>
      <c r="OHS10" s="115"/>
      <c r="OHT10" s="115"/>
      <c r="OHU10" s="115"/>
      <c r="OHV10" s="115"/>
      <c r="OHW10" s="115"/>
      <c r="OHX10" s="115"/>
      <c r="OHY10" s="115"/>
      <c r="OHZ10" s="115"/>
      <c r="OIA10" s="115"/>
      <c r="OIB10" s="115"/>
      <c r="OIC10" s="115"/>
      <c r="OID10" s="115"/>
      <c r="OIE10" s="115"/>
      <c r="OIF10" s="115"/>
      <c r="OIG10" s="115"/>
      <c r="OIH10" s="115"/>
      <c r="OII10" s="115"/>
      <c r="OIJ10" s="115"/>
      <c r="OIK10" s="115"/>
      <c r="OIL10" s="115"/>
      <c r="OIM10" s="115"/>
      <c r="OIN10" s="115"/>
      <c r="OIO10" s="115"/>
      <c r="OIP10" s="115"/>
      <c r="OIQ10" s="115"/>
      <c r="OIR10" s="115"/>
      <c r="OIS10" s="115"/>
      <c r="OIT10" s="115"/>
      <c r="OIU10" s="115"/>
      <c r="OIV10" s="115"/>
      <c r="OIW10" s="115"/>
      <c r="OIX10" s="115"/>
      <c r="OIY10" s="115"/>
      <c r="OIZ10" s="115"/>
      <c r="OJA10" s="115"/>
      <c r="OJB10" s="115"/>
      <c r="OJC10" s="115"/>
      <c r="OJD10" s="115"/>
      <c r="OJE10" s="115"/>
      <c r="OJF10" s="115"/>
      <c r="OJG10" s="115"/>
      <c r="OJH10" s="115"/>
      <c r="OJI10" s="115"/>
      <c r="OJJ10" s="115"/>
      <c r="OJK10" s="115"/>
      <c r="OJL10" s="115"/>
      <c r="OJM10" s="115"/>
      <c r="OJN10" s="115"/>
      <c r="OJO10" s="115"/>
      <c r="OJP10" s="115"/>
      <c r="OJQ10" s="115"/>
      <c r="OJR10" s="115"/>
      <c r="OJS10" s="115"/>
      <c r="OJT10" s="115"/>
      <c r="OJU10" s="115"/>
      <c r="OJV10" s="115"/>
      <c r="OJW10" s="115"/>
      <c r="OJX10" s="115"/>
      <c r="OJY10" s="115"/>
      <c r="OJZ10" s="115"/>
      <c r="OKA10" s="115"/>
      <c r="OKB10" s="115"/>
      <c r="OKC10" s="115"/>
      <c r="OKD10" s="115"/>
      <c r="OKE10" s="115"/>
      <c r="OKF10" s="115"/>
      <c r="OKG10" s="115"/>
      <c r="OKH10" s="115"/>
      <c r="OKI10" s="115"/>
      <c r="OKJ10" s="115"/>
      <c r="OKK10" s="115"/>
      <c r="OKL10" s="115"/>
      <c r="OKM10" s="115"/>
      <c r="OKN10" s="115"/>
      <c r="OKO10" s="115"/>
      <c r="OKP10" s="115"/>
      <c r="OKQ10" s="115"/>
      <c r="OKR10" s="115"/>
      <c r="OKS10" s="115"/>
      <c r="OKT10" s="115"/>
      <c r="OKU10" s="115"/>
      <c r="OKV10" s="115"/>
      <c r="OKW10" s="115"/>
      <c r="OKX10" s="115"/>
      <c r="OKY10" s="115"/>
      <c r="OKZ10" s="115"/>
      <c r="OLA10" s="115"/>
      <c r="OLB10" s="115"/>
      <c r="OLC10" s="115"/>
      <c r="OLD10" s="115"/>
      <c r="OLE10" s="115"/>
      <c r="OLF10" s="115"/>
      <c r="OLG10" s="115"/>
      <c r="OLH10" s="115"/>
      <c r="OLI10" s="115"/>
      <c r="OLJ10" s="115"/>
      <c r="OLK10" s="115"/>
      <c r="OLL10" s="115"/>
      <c r="OLM10" s="115"/>
      <c r="OLN10" s="115"/>
      <c r="OLO10" s="115"/>
      <c r="OLP10" s="115"/>
      <c r="OLQ10" s="115"/>
      <c r="OLR10" s="115"/>
      <c r="OLS10" s="115"/>
      <c r="OLT10" s="115"/>
      <c r="OLU10" s="115"/>
      <c r="OLV10" s="115"/>
      <c r="OLW10" s="115"/>
      <c r="OLX10" s="115"/>
      <c r="OLY10" s="115"/>
      <c r="OLZ10" s="115"/>
      <c r="OMA10" s="115"/>
      <c r="OMB10" s="115"/>
      <c r="OMC10" s="115"/>
      <c r="OMD10" s="115"/>
      <c r="OME10" s="115"/>
      <c r="OMF10" s="115"/>
      <c r="OMG10" s="115"/>
      <c r="OMH10" s="115"/>
      <c r="OMI10" s="115"/>
      <c r="OMJ10" s="115"/>
      <c r="OMK10" s="115"/>
      <c r="OML10" s="115"/>
      <c r="OMM10" s="115"/>
      <c r="OMN10" s="115"/>
      <c r="OMO10" s="115"/>
      <c r="OMP10" s="115"/>
      <c r="OMQ10" s="115"/>
      <c r="OMR10" s="115"/>
      <c r="OMS10" s="115"/>
      <c r="OMT10" s="115"/>
      <c r="OMU10" s="115"/>
      <c r="OMV10" s="115"/>
      <c r="OMW10" s="115"/>
      <c r="OMX10" s="115"/>
      <c r="OMY10" s="115"/>
      <c r="OMZ10" s="115"/>
      <c r="ONA10" s="115"/>
      <c r="ONB10" s="115"/>
      <c r="ONC10" s="115"/>
      <c r="OND10" s="115"/>
      <c r="ONE10" s="115"/>
      <c r="ONF10" s="115"/>
      <c r="ONG10" s="115"/>
      <c r="ONH10" s="115"/>
      <c r="ONI10" s="115"/>
      <c r="ONJ10" s="115"/>
      <c r="ONK10" s="115"/>
      <c r="ONL10" s="115"/>
      <c r="ONM10" s="115"/>
      <c r="ONN10" s="115"/>
      <c r="ONO10" s="115"/>
      <c r="ONP10" s="115"/>
      <c r="ONQ10" s="115"/>
      <c r="ONR10" s="115"/>
      <c r="ONS10" s="115"/>
      <c r="ONT10" s="115"/>
      <c r="ONU10" s="115"/>
      <c r="ONV10" s="115"/>
      <c r="ONW10" s="115"/>
      <c r="ONX10" s="115"/>
      <c r="ONY10" s="115"/>
      <c r="ONZ10" s="115"/>
      <c r="OOA10" s="115"/>
      <c r="OOB10" s="115"/>
      <c r="OOC10" s="115"/>
      <c r="OOD10" s="115"/>
      <c r="OOE10" s="115"/>
      <c r="OOF10" s="115"/>
      <c r="OOG10" s="115"/>
      <c r="OOH10" s="115"/>
      <c r="OOI10" s="115"/>
      <c r="OOJ10" s="115"/>
      <c r="OOK10" s="115"/>
      <c r="OOL10" s="115"/>
      <c r="OOM10" s="115"/>
      <c r="OON10" s="115"/>
      <c r="OOO10" s="115"/>
      <c r="OOP10" s="115"/>
      <c r="OOQ10" s="115"/>
      <c r="OOR10" s="115"/>
      <c r="OOS10" s="115"/>
      <c r="OOT10" s="115"/>
      <c r="OOU10" s="115"/>
      <c r="OOV10" s="115"/>
      <c r="OOW10" s="115"/>
      <c r="OOX10" s="115"/>
      <c r="OOY10" s="115"/>
      <c r="OOZ10" s="115"/>
      <c r="OPA10" s="115"/>
      <c r="OPB10" s="115"/>
      <c r="OPC10" s="115"/>
      <c r="OPD10" s="115"/>
      <c r="OPE10" s="115"/>
      <c r="OPF10" s="115"/>
      <c r="OPG10" s="115"/>
      <c r="OPH10" s="115"/>
      <c r="OPI10" s="115"/>
      <c r="OPJ10" s="115"/>
      <c r="OPK10" s="115"/>
      <c r="OPL10" s="115"/>
      <c r="OPM10" s="115"/>
      <c r="OPN10" s="115"/>
      <c r="OPO10" s="115"/>
      <c r="OPP10" s="115"/>
      <c r="OPQ10" s="115"/>
      <c r="OPR10" s="115"/>
      <c r="OPS10" s="115"/>
      <c r="OPT10" s="115"/>
      <c r="OPU10" s="115"/>
      <c r="OPV10" s="115"/>
      <c r="OPW10" s="115"/>
      <c r="OPX10" s="115"/>
      <c r="OPY10" s="115"/>
      <c r="OPZ10" s="115"/>
      <c r="OQA10" s="115"/>
      <c r="OQB10" s="115"/>
      <c r="OQC10" s="115"/>
      <c r="OQD10" s="115"/>
      <c r="OQE10" s="115"/>
      <c r="OQF10" s="115"/>
      <c r="OQG10" s="115"/>
      <c r="OQH10" s="115"/>
      <c r="OQI10" s="115"/>
      <c r="OQJ10" s="115"/>
      <c r="OQK10" s="115"/>
      <c r="OQL10" s="115"/>
      <c r="OQM10" s="115"/>
      <c r="OQN10" s="115"/>
      <c r="OQO10" s="115"/>
      <c r="OQP10" s="115"/>
      <c r="OQQ10" s="115"/>
      <c r="OQR10" s="115"/>
      <c r="OQS10" s="115"/>
      <c r="OQT10" s="115"/>
      <c r="OQU10" s="115"/>
      <c r="OQV10" s="115"/>
      <c r="OQW10" s="115"/>
      <c r="OQX10" s="115"/>
      <c r="OQY10" s="115"/>
      <c r="OQZ10" s="115"/>
      <c r="ORA10" s="115"/>
      <c r="ORB10" s="115"/>
      <c r="ORC10" s="115"/>
      <c r="ORD10" s="115"/>
      <c r="ORE10" s="115"/>
      <c r="ORF10" s="115"/>
      <c r="ORG10" s="115"/>
      <c r="ORH10" s="115"/>
      <c r="ORI10" s="115"/>
      <c r="ORJ10" s="115"/>
      <c r="ORK10" s="115"/>
      <c r="ORL10" s="115"/>
      <c r="ORM10" s="115"/>
      <c r="ORN10" s="115"/>
      <c r="ORO10" s="115"/>
      <c r="ORP10" s="115"/>
      <c r="ORQ10" s="115"/>
      <c r="ORR10" s="115"/>
      <c r="ORS10" s="115"/>
      <c r="ORT10" s="115"/>
      <c r="ORU10" s="115"/>
      <c r="ORV10" s="115"/>
      <c r="ORW10" s="115"/>
      <c r="ORX10" s="115"/>
      <c r="ORY10" s="115"/>
      <c r="ORZ10" s="115"/>
      <c r="OSA10" s="115"/>
      <c r="OSB10" s="115"/>
      <c r="OSC10" s="115"/>
      <c r="OSD10" s="115"/>
      <c r="OSE10" s="115"/>
      <c r="OSF10" s="115"/>
      <c r="OSG10" s="115"/>
      <c r="OSH10" s="115"/>
      <c r="OSI10" s="115"/>
      <c r="OSJ10" s="115"/>
      <c r="OSK10" s="115"/>
      <c r="OSL10" s="115"/>
      <c r="OSM10" s="115"/>
      <c r="OSN10" s="115"/>
      <c r="OSO10" s="115"/>
      <c r="OSP10" s="115"/>
      <c r="OSQ10" s="115"/>
      <c r="OSR10" s="115"/>
      <c r="OSS10" s="115"/>
      <c r="OST10" s="115"/>
      <c r="OSU10" s="115"/>
      <c r="OSV10" s="115"/>
      <c r="OSW10" s="115"/>
      <c r="OSX10" s="115"/>
      <c r="OSY10" s="115"/>
      <c r="OSZ10" s="115"/>
      <c r="OTA10" s="115"/>
      <c r="OTB10" s="115"/>
      <c r="OTC10" s="115"/>
      <c r="OTD10" s="115"/>
      <c r="OTE10" s="115"/>
      <c r="OTF10" s="115"/>
      <c r="OTG10" s="115"/>
      <c r="OTH10" s="115"/>
      <c r="OTI10" s="115"/>
      <c r="OTJ10" s="115"/>
      <c r="OTK10" s="115"/>
      <c r="OTL10" s="115"/>
      <c r="OTM10" s="115"/>
      <c r="OTN10" s="115"/>
      <c r="OTO10" s="115"/>
      <c r="OTP10" s="115"/>
      <c r="OTQ10" s="115"/>
      <c r="OTR10" s="115"/>
      <c r="OTS10" s="115"/>
      <c r="OTT10" s="115"/>
      <c r="OTU10" s="115"/>
      <c r="OTV10" s="115"/>
      <c r="OTW10" s="115"/>
      <c r="OTX10" s="115"/>
      <c r="OTY10" s="115"/>
      <c r="OTZ10" s="115"/>
      <c r="OUA10" s="115"/>
      <c r="OUB10" s="115"/>
      <c r="OUC10" s="115"/>
      <c r="OUD10" s="115"/>
      <c r="OUE10" s="115"/>
      <c r="OUF10" s="115"/>
      <c r="OUG10" s="115"/>
      <c r="OUH10" s="115"/>
      <c r="OUI10" s="115"/>
      <c r="OUJ10" s="115"/>
      <c r="OUK10" s="115"/>
      <c r="OUL10" s="115"/>
      <c r="OUM10" s="115"/>
      <c r="OUN10" s="115"/>
      <c r="OUO10" s="115"/>
      <c r="OUP10" s="115"/>
      <c r="OUQ10" s="115"/>
      <c r="OUR10" s="115"/>
      <c r="OUS10" s="115"/>
      <c r="OUT10" s="115"/>
      <c r="OUU10" s="115"/>
      <c r="OUV10" s="115"/>
      <c r="OUW10" s="115"/>
      <c r="OUX10" s="115"/>
      <c r="OUY10" s="115"/>
      <c r="OUZ10" s="115"/>
      <c r="OVA10" s="115"/>
      <c r="OVB10" s="115"/>
      <c r="OVC10" s="115"/>
      <c r="OVD10" s="115"/>
      <c r="OVE10" s="115"/>
      <c r="OVF10" s="115"/>
      <c r="OVG10" s="115"/>
      <c r="OVH10" s="115"/>
      <c r="OVI10" s="115"/>
      <c r="OVJ10" s="115"/>
      <c r="OVK10" s="115"/>
      <c r="OVL10" s="115"/>
      <c r="OVM10" s="115"/>
      <c r="OVN10" s="115"/>
      <c r="OVO10" s="115"/>
      <c r="OVP10" s="115"/>
      <c r="OVQ10" s="115"/>
      <c r="OVR10" s="115"/>
      <c r="OVS10" s="115"/>
      <c r="OVT10" s="115"/>
      <c r="OVU10" s="115"/>
      <c r="OVV10" s="115"/>
      <c r="OVW10" s="115"/>
      <c r="OVX10" s="115"/>
      <c r="OVY10" s="115"/>
      <c r="OVZ10" s="115"/>
      <c r="OWA10" s="115"/>
      <c r="OWB10" s="115"/>
      <c r="OWC10" s="115"/>
      <c r="OWD10" s="115"/>
      <c r="OWE10" s="115"/>
      <c r="OWF10" s="115"/>
      <c r="OWG10" s="115"/>
      <c r="OWH10" s="115"/>
      <c r="OWI10" s="115"/>
      <c r="OWJ10" s="115"/>
      <c r="OWK10" s="115"/>
      <c r="OWL10" s="115"/>
      <c r="OWM10" s="115"/>
      <c r="OWN10" s="115"/>
      <c r="OWO10" s="115"/>
      <c r="OWP10" s="115"/>
      <c r="OWQ10" s="115"/>
      <c r="OWR10" s="115"/>
      <c r="OWS10" s="115"/>
      <c r="OWT10" s="115"/>
      <c r="OWU10" s="115"/>
      <c r="OWV10" s="115"/>
      <c r="OWW10" s="115"/>
      <c r="OWX10" s="115"/>
      <c r="OWY10" s="115"/>
      <c r="OWZ10" s="115"/>
      <c r="OXA10" s="115"/>
      <c r="OXB10" s="115"/>
      <c r="OXC10" s="115"/>
      <c r="OXD10" s="115"/>
      <c r="OXE10" s="115"/>
      <c r="OXF10" s="115"/>
      <c r="OXG10" s="115"/>
      <c r="OXH10" s="115"/>
      <c r="OXI10" s="115"/>
      <c r="OXJ10" s="115"/>
      <c r="OXK10" s="115"/>
      <c r="OXL10" s="115"/>
      <c r="OXM10" s="115"/>
      <c r="OXN10" s="115"/>
      <c r="OXO10" s="115"/>
      <c r="OXP10" s="115"/>
      <c r="OXQ10" s="115"/>
      <c r="OXR10" s="115"/>
      <c r="OXS10" s="115"/>
      <c r="OXT10" s="115"/>
      <c r="OXU10" s="115"/>
      <c r="OXV10" s="115"/>
      <c r="OXW10" s="115"/>
      <c r="OXX10" s="115"/>
      <c r="OXY10" s="115"/>
      <c r="OXZ10" s="115"/>
      <c r="OYA10" s="115"/>
      <c r="OYB10" s="115"/>
      <c r="OYC10" s="115"/>
      <c r="OYD10" s="115"/>
      <c r="OYE10" s="115"/>
      <c r="OYF10" s="115"/>
      <c r="OYG10" s="115"/>
      <c r="OYH10" s="115"/>
      <c r="OYI10" s="115"/>
      <c r="OYJ10" s="115"/>
      <c r="OYK10" s="115"/>
      <c r="OYL10" s="115"/>
      <c r="OYM10" s="115"/>
      <c r="OYN10" s="115"/>
      <c r="OYO10" s="115"/>
      <c r="OYP10" s="115"/>
      <c r="OYQ10" s="115"/>
      <c r="OYR10" s="115"/>
      <c r="OYS10" s="115"/>
      <c r="OYT10" s="115"/>
      <c r="OYU10" s="115"/>
      <c r="OYV10" s="115"/>
      <c r="OYW10" s="115"/>
      <c r="OYX10" s="115"/>
      <c r="OYY10" s="115"/>
      <c r="OYZ10" s="115"/>
      <c r="OZA10" s="115"/>
      <c r="OZB10" s="115"/>
      <c r="OZC10" s="115"/>
      <c r="OZD10" s="115"/>
      <c r="OZE10" s="115"/>
      <c r="OZF10" s="115"/>
      <c r="OZG10" s="115"/>
      <c r="OZH10" s="115"/>
      <c r="OZI10" s="115"/>
      <c r="OZJ10" s="115"/>
      <c r="OZK10" s="115"/>
      <c r="OZL10" s="115"/>
      <c r="OZM10" s="115"/>
      <c r="OZN10" s="115"/>
      <c r="OZO10" s="115"/>
      <c r="OZP10" s="115"/>
      <c r="OZQ10" s="115"/>
      <c r="OZR10" s="115"/>
      <c r="OZS10" s="115"/>
      <c r="OZT10" s="115"/>
      <c r="OZU10" s="115"/>
      <c r="OZV10" s="115"/>
      <c r="OZW10" s="115"/>
      <c r="OZX10" s="115"/>
      <c r="OZY10" s="115"/>
      <c r="OZZ10" s="115"/>
      <c r="PAA10" s="115"/>
      <c r="PAB10" s="115"/>
      <c r="PAC10" s="115"/>
      <c r="PAD10" s="115"/>
      <c r="PAE10" s="115"/>
      <c r="PAF10" s="115"/>
      <c r="PAG10" s="115"/>
      <c r="PAH10" s="115"/>
      <c r="PAI10" s="115"/>
      <c r="PAJ10" s="115"/>
      <c r="PAK10" s="115"/>
      <c r="PAL10" s="115"/>
      <c r="PAM10" s="115"/>
      <c r="PAN10" s="115"/>
      <c r="PAO10" s="115"/>
      <c r="PAP10" s="115"/>
      <c r="PAQ10" s="115"/>
      <c r="PAR10" s="115"/>
      <c r="PAS10" s="115"/>
      <c r="PAT10" s="115"/>
      <c r="PAU10" s="115"/>
      <c r="PAV10" s="115"/>
      <c r="PAW10" s="115"/>
      <c r="PAX10" s="115"/>
      <c r="PAY10" s="115"/>
      <c r="PAZ10" s="115"/>
      <c r="PBA10" s="115"/>
      <c r="PBB10" s="115"/>
      <c r="PBC10" s="115"/>
      <c r="PBD10" s="115"/>
      <c r="PBE10" s="115"/>
      <c r="PBF10" s="115"/>
      <c r="PBG10" s="115"/>
      <c r="PBH10" s="115"/>
      <c r="PBI10" s="115"/>
      <c r="PBJ10" s="115"/>
      <c r="PBK10" s="115"/>
      <c r="PBL10" s="115"/>
      <c r="PBM10" s="115"/>
      <c r="PBN10" s="115"/>
      <c r="PBO10" s="115"/>
      <c r="PBP10" s="115"/>
      <c r="PBQ10" s="115"/>
      <c r="PBR10" s="115"/>
      <c r="PBS10" s="115"/>
      <c r="PBT10" s="115"/>
      <c r="PBU10" s="115"/>
      <c r="PBV10" s="115"/>
      <c r="PBW10" s="115"/>
      <c r="PBX10" s="115"/>
      <c r="PBY10" s="115"/>
      <c r="PBZ10" s="115"/>
      <c r="PCA10" s="115"/>
      <c r="PCB10" s="115"/>
      <c r="PCC10" s="115"/>
      <c r="PCD10" s="115"/>
      <c r="PCE10" s="115"/>
      <c r="PCF10" s="115"/>
      <c r="PCG10" s="115"/>
      <c r="PCH10" s="115"/>
      <c r="PCI10" s="115"/>
      <c r="PCJ10" s="115"/>
      <c r="PCK10" s="115"/>
      <c r="PCL10" s="115"/>
      <c r="PCM10" s="115"/>
      <c r="PCN10" s="115"/>
      <c r="PCO10" s="115"/>
      <c r="PCP10" s="115"/>
      <c r="PCQ10" s="115"/>
      <c r="PCR10" s="115"/>
      <c r="PCS10" s="115"/>
      <c r="PCT10" s="115"/>
      <c r="PCU10" s="115"/>
      <c r="PCV10" s="115"/>
      <c r="PCW10" s="115"/>
      <c r="PCX10" s="115"/>
      <c r="PCY10" s="115"/>
      <c r="PCZ10" s="115"/>
      <c r="PDA10" s="115"/>
      <c r="PDB10" s="115"/>
      <c r="PDC10" s="115"/>
      <c r="PDD10" s="115"/>
      <c r="PDE10" s="115"/>
      <c r="PDF10" s="115"/>
      <c r="PDG10" s="115"/>
      <c r="PDH10" s="115"/>
      <c r="PDI10" s="115"/>
      <c r="PDJ10" s="115"/>
      <c r="PDK10" s="115"/>
      <c r="PDL10" s="115"/>
      <c r="PDM10" s="115"/>
      <c r="PDN10" s="115"/>
      <c r="PDO10" s="115"/>
      <c r="PDP10" s="115"/>
      <c r="PDQ10" s="115"/>
      <c r="PDR10" s="115"/>
      <c r="PDS10" s="115"/>
      <c r="PDT10" s="115"/>
      <c r="PDU10" s="115"/>
      <c r="PDV10" s="115"/>
      <c r="PDW10" s="115"/>
      <c r="PDX10" s="115"/>
      <c r="PDY10" s="115"/>
      <c r="PDZ10" s="115"/>
      <c r="PEA10" s="115"/>
      <c r="PEB10" s="115"/>
      <c r="PEC10" s="115"/>
      <c r="PED10" s="115"/>
      <c r="PEE10" s="115"/>
      <c r="PEF10" s="115"/>
      <c r="PEG10" s="115"/>
      <c r="PEH10" s="115"/>
      <c r="PEI10" s="115"/>
      <c r="PEJ10" s="115"/>
      <c r="PEK10" s="115"/>
      <c r="PEL10" s="115"/>
      <c r="PEM10" s="115"/>
      <c r="PEN10" s="115"/>
      <c r="PEO10" s="115"/>
      <c r="PEP10" s="115"/>
      <c r="PEQ10" s="115"/>
      <c r="PER10" s="115"/>
      <c r="PES10" s="115"/>
      <c r="PET10" s="115"/>
      <c r="PEU10" s="115"/>
      <c r="PEV10" s="115"/>
      <c r="PEW10" s="115"/>
      <c r="PEX10" s="115"/>
      <c r="PEY10" s="115"/>
      <c r="PEZ10" s="115"/>
      <c r="PFA10" s="115"/>
      <c r="PFB10" s="115"/>
      <c r="PFC10" s="115"/>
      <c r="PFD10" s="115"/>
      <c r="PFE10" s="115"/>
      <c r="PFF10" s="115"/>
      <c r="PFG10" s="115"/>
      <c r="PFH10" s="115"/>
      <c r="PFI10" s="115"/>
      <c r="PFJ10" s="115"/>
      <c r="PFK10" s="115"/>
      <c r="PFL10" s="115"/>
      <c r="PFM10" s="115"/>
      <c r="PFN10" s="115"/>
      <c r="PFO10" s="115"/>
      <c r="PFP10" s="115"/>
      <c r="PFQ10" s="115"/>
      <c r="PFR10" s="115"/>
      <c r="PFS10" s="115"/>
      <c r="PFT10" s="115"/>
      <c r="PFU10" s="115"/>
      <c r="PFV10" s="115"/>
      <c r="PFW10" s="115"/>
      <c r="PFX10" s="115"/>
      <c r="PFY10" s="115"/>
      <c r="PFZ10" s="115"/>
      <c r="PGA10" s="115"/>
      <c r="PGB10" s="115"/>
      <c r="PGC10" s="115"/>
      <c r="PGD10" s="115"/>
      <c r="PGE10" s="115"/>
      <c r="PGF10" s="115"/>
      <c r="PGG10" s="115"/>
      <c r="PGH10" s="115"/>
      <c r="PGI10" s="115"/>
      <c r="PGJ10" s="115"/>
      <c r="PGK10" s="115"/>
      <c r="PGL10" s="115"/>
      <c r="PGM10" s="115"/>
      <c r="PGN10" s="115"/>
      <c r="PGO10" s="115"/>
      <c r="PGP10" s="115"/>
      <c r="PGQ10" s="115"/>
      <c r="PGR10" s="115"/>
      <c r="PGS10" s="115"/>
      <c r="PGT10" s="115"/>
      <c r="PGU10" s="115"/>
      <c r="PGV10" s="115"/>
      <c r="PGW10" s="115"/>
      <c r="PGX10" s="115"/>
      <c r="PGY10" s="115"/>
      <c r="PGZ10" s="115"/>
      <c r="PHA10" s="115"/>
      <c r="PHB10" s="115"/>
      <c r="PHC10" s="115"/>
      <c r="PHD10" s="115"/>
      <c r="PHE10" s="115"/>
      <c r="PHF10" s="115"/>
      <c r="PHG10" s="115"/>
      <c r="PHH10" s="115"/>
      <c r="PHI10" s="115"/>
      <c r="PHJ10" s="115"/>
      <c r="PHK10" s="115"/>
      <c r="PHL10" s="115"/>
      <c r="PHM10" s="115"/>
      <c r="PHN10" s="115"/>
      <c r="PHO10" s="115"/>
      <c r="PHP10" s="115"/>
      <c r="PHQ10" s="115"/>
      <c r="PHR10" s="115"/>
      <c r="PHS10" s="115"/>
      <c r="PHT10" s="115"/>
      <c r="PHU10" s="115"/>
      <c r="PHV10" s="115"/>
      <c r="PHW10" s="115"/>
      <c r="PHX10" s="115"/>
      <c r="PHY10" s="115"/>
      <c r="PHZ10" s="115"/>
      <c r="PIA10" s="115"/>
      <c r="PIB10" s="115"/>
      <c r="PIC10" s="115"/>
      <c r="PID10" s="115"/>
      <c r="PIE10" s="115"/>
      <c r="PIF10" s="115"/>
      <c r="PIG10" s="115"/>
      <c r="PIH10" s="115"/>
      <c r="PII10" s="115"/>
      <c r="PIJ10" s="115"/>
      <c r="PIK10" s="115"/>
      <c r="PIL10" s="115"/>
      <c r="PIM10" s="115"/>
      <c r="PIN10" s="115"/>
      <c r="PIO10" s="115"/>
      <c r="PIP10" s="115"/>
      <c r="PIQ10" s="115"/>
      <c r="PIR10" s="115"/>
      <c r="PIS10" s="115"/>
      <c r="PIT10" s="115"/>
      <c r="PIU10" s="115"/>
      <c r="PIV10" s="115"/>
      <c r="PIW10" s="115"/>
      <c r="PIX10" s="115"/>
      <c r="PIY10" s="115"/>
      <c r="PIZ10" s="115"/>
      <c r="PJA10" s="115"/>
      <c r="PJB10" s="115"/>
      <c r="PJC10" s="115"/>
      <c r="PJD10" s="115"/>
      <c r="PJE10" s="115"/>
      <c r="PJF10" s="115"/>
      <c r="PJG10" s="115"/>
      <c r="PJH10" s="115"/>
      <c r="PJI10" s="115"/>
      <c r="PJJ10" s="115"/>
      <c r="PJK10" s="115"/>
      <c r="PJL10" s="115"/>
      <c r="PJM10" s="115"/>
      <c r="PJN10" s="115"/>
      <c r="PJO10" s="115"/>
      <c r="PJP10" s="115"/>
      <c r="PJQ10" s="115"/>
      <c r="PJR10" s="115"/>
      <c r="PJS10" s="115"/>
      <c r="PJT10" s="115"/>
      <c r="PJU10" s="115"/>
      <c r="PJV10" s="115"/>
      <c r="PJW10" s="115"/>
      <c r="PJX10" s="115"/>
      <c r="PJY10" s="115"/>
      <c r="PJZ10" s="115"/>
      <c r="PKA10" s="115"/>
      <c r="PKB10" s="115"/>
      <c r="PKC10" s="115"/>
      <c r="PKD10" s="115"/>
      <c r="PKE10" s="115"/>
      <c r="PKF10" s="115"/>
      <c r="PKG10" s="115"/>
      <c r="PKH10" s="115"/>
      <c r="PKI10" s="115"/>
      <c r="PKJ10" s="115"/>
      <c r="PKK10" s="115"/>
      <c r="PKL10" s="115"/>
      <c r="PKM10" s="115"/>
      <c r="PKN10" s="115"/>
      <c r="PKO10" s="115"/>
      <c r="PKP10" s="115"/>
      <c r="PKQ10" s="115"/>
      <c r="PKR10" s="115"/>
      <c r="PKS10" s="115"/>
      <c r="PKT10" s="115"/>
      <c r="PKU10" s="115"/>
      <c r="PKV10" s="115"/>
      <c r="PKW10" s="115"/>
      <c r="PKX10" s="115"/>
      <c r="PKY10" s="115"/>
      <c r="PKZ10" s="115"/>
      <c r="PLA10" s="115"/>
      <c r="PLB10" s="115"/>
      <c r="PLC10" s="115"/>
      <c r="PLD10" s="115"/>
      <c r="PLE10" s="115"/>
      <c r="PLF10" s="115"/>
      <c r="PLG10" s="115"/>
      <c r="PLH10" s="115"/>
      <c r="PLI10" s="115"/>
      <c r="PLJ10" s="115"/>
      <c r="PLK10" s="115"/>
      <c r="PLL10" s="115"/>
      <c r="PLM10" s="115"/>
      <c r="PLN10" s="115"/>
      <c r="PLO10" s="115"/>
      <c r="PLP10" s="115"/>
      <c r="PLQ10" s="115"/>
      <c r="PLR10" s="115"/>
      <c r="PLS10" s="115"/>
      <c r="PLT10" s="115"/>
      <c r="PLU10" s="115"/>
      <c r="PLV10" s="115"/>
      <c r="PLW10" s="115"/>
      <c r="PLX10" s="115"/>
      <c r="PLY10" s="115"/>
      <c r="PLZ10" s="115"/>
      <c r="PMA10" s="115"/>
      <c r="PMB10" s="115"/>
      <c r="PMC10" s="115"/>
      <c r="PMD10" s="115"/>
      <c r="PME10" s="115"/>
      <c r="PMF10" s="115"/>
      <c r="PMG10" s="115"/>
      <c r="PMH10" s="115"/>
      <c r="PMI10" s="115"/>
      <c r="PMJ10" s="115"/>
      <c r="PMK10" s="115"/>
      <c r="PML10" s="115"/>
      <c r="PMM10" s="115"/>
      <c r="PMN10" s="115"/>
      <c r="PMO10" s="115"/>
      <c r="PMP10" s="115"/>
      <c r="PMQ10" s="115"/>
      <c r="PMR10" s="115"/>
      <c r="PMS10" s="115"/>
      <c r="PMT10" s="115"/>
      <c r="PMU10" s="115"/>
      <c r="PMV10" s="115"/>
      <c r="PMW10" s="115"/>
      <c r="PMX10" s="115"/>
      <c r="PMY10" s="115"/>
      <c r="PMZ10" s="115"/>
      <c r="PNA10" s="115"/>
      <c r="PNB10" s="115"/>
      <c r="PNC10" s="115"/>
      <c r="PND10" s="115"/>
      <c r="PNE10" s="115"/>
      <c r="PNF10" s="115"/>
      <c r="PNG10" s="115"/>
      <c r="PNH10" s="115"/>
      <c r="PNI10" s="115"/>
      <c r="PNJ10" s="115"/>
      <c r="PNK10" s="115"/>
      <c r="PNL10" s="115"/>
      <c r="PNM10" s="115"/>
      <c r="PNN10" s="115"/>
      <c r="PNO10" s="115"/>
      <c r="PNP10" s="115"/>
      <c r="PNQ10" s="115"/>
      <c r="PNR10" s="115"/>
      <c r="PNS10" s="115"/>
      <c r="PNT10" s="115"/>
      <c r="PNU10" s="115"/>
      <c r="PNV10" s="115"/>
      <c r="PNW10" s="115"/>
      <c r="PNX10" s="115"/>
      <c r="PNY10" s="115"/>
      <c r="PNZ10" s="115"/>
      <c r="POA10" s="115"/>
      <c r="POB10" s="115"/>
      <c r="POC10" s="115"/>
      <c r="POD10" s="115"/>
      <c r="POE10" s="115"/>
      <c r="POF10" s="115"/>
      <c r="POG10" s="115"/>
      <c r="POH10" s="115"/>
      <c r="POI10" s="115"/>
      <c r="POJ10" s="115"/>
      <c r="POK10" s="115"/>
      <c r="POL10" s="115"/>
      <c r="POM10" s="115"/>
      <c r="PON10" s="115"/>
      <c r="POO10" s="115"/>
      <c r="POP10" s="115"/>
      <c r="POQ10" s="115"/>
      <c r="POR10" s="115"/>
      <c r="POS10" s="115"/>
      <c r="POT10" s="115"/>
      <c r="POU10" s="115"/>
      <c r="POV10" s="115"/>
      <c r="POW10" s="115"/>
      <c r="POX10" s="115"/>
      <c r="POY10" s="115"/>
      <c r="POZ10" s="115"/>
      <c r="PPA10" s="115"/>
      <c r="PPB10" s="115"/>
      <c r="PPC10" s="115"/>
      <c r="PPD10" s="115"/>
      <c r="PPE10" s="115"/>
      <c r="PPF10" s="115"/>
      <c r="PPG10" s="115"/>
      <c r="PPH10" s="115"/>
      <c r="PPI10" s="115"/>
      <c r="PPJ10" s="115"/>
      <c r="PPK10" s="115"/>
      <c r="PPL10" s="115"/>
      <c r="PPM10" s="115"/>
      <c r="PPN10" s="115"/>
      <c r="PPO10" s="115"/>
      <c r="PPP10" s="115"/>
      <c r="PPQ10" s="115"/>
      <c r="PPR10" s="115"/>
      <c r="PPS10" s="115"/>
      <c r="PPT10" s="115"/>
      <c r="PPU10" s="115"/>
      <c r="PPV10" s="115"/>
      <c r="PPW10" s="115"/>
      <c r="PPX10" s="115"/>
      <c r="PPY10" s="115"/>
      <c r="PPZ10" s="115"/>
      <c r="PQA10" s="115"/>
      <c r="PQB10" s="115"/>
      <c r="PQC10" s="115"/>
      <c r="PQD10" s="115"/>
      <c r="PQE10" s="115"/>
      <c r="PQF10" s="115"/>
      <c r="PQG10" s="115"/>
      <c r="PQH10" s="115"/>
      <c r="PQI10" s="115"/>
      <c r="PQJ10" s="115"/>
      <c r="PQK10" s="115"/>
      <c r="PQL10" s="115"/>
      <c r="PQM10" s="115"/>
      <c r="PQN10" s="115"/>
      <c r="PQO10" s="115"/>
      <c r="PQP10" s="115"/>
      <c r="PQQ10" s="115"/>
      <c r="PQR10" s="115"/>
      <c r="PQS10" s="115"/>
      <c r="PQT10" s="115"/>
      <c r="PQU10" s="115"/>
      <c r="PQV10" s="115"/>
      <c r="PQW10" s="115"/>
      <c r="PQX10" s="115"/>
      <c r="PQY10" s="115"/>
      <c r="PQZ10" s="115"/>
      <c r="PRA10" s="115"/>
      <c r="PRB10" s="115"/>
      <c r="PRC10" s="115"/>
      <c r="PRD10" s="115"/>
      <c r="PRE10" s="115"/>
      <c r="PRF10" s="115"/>
      <c r="PRG10" s="115"/>
      <c r="PRH10" s="115"/>
      <c r="PRI10" s="115"/>
      <c r="PRJ10" s="115"/>
      <c r="PRK10" s="115"/>
      <c r="PRL10" s="115"/>
      <c r="PRM10" s="115"/>
      <c r="PRN10" s="115"/>
      <c r="PRO10" s="115"/>
      <c r="PRP10" s="115"/>
      <c r="PRQ10" s="115"/>
      <c r="PRR10" s="115"/>
      <c r="PRS10" s="115"/>
      <c r="PRT10" s="115"/>
      <c r="PRU10" s="115"/>
      <c r="PRV10" s="115"/>
      <c r="PRW10" s="115"/>
      <c r="PRX10" s="115"/>
      <c r="PRY10" s="115"/>
      <c r="PRZ10" s="115"/>
      <c r="PSA10" s="115"/>
      <c r="PSB10" s="115"/>
      <c r="PSC10" s="115"/>
      <c r="PSD10" s="115"/>
      <c r="PSE10" s="115"/>
      <c r="PSF10" s="115"/>
      <c r="PSG10" s="115"/>
      <c r="PSH10" s="115"/>
      <c r="PSI10" s="115"/>
      <c r="PSJ10" s="115"/>
      <c r="PSK10" s="115"/>
      <c r="PSL10" s="115"/>
      <c r="PSM10" s="115"/>
      <c r="PSN10" s="115"/>
      <c r="PSO10" s="115"/>
      <c r="PSP10" s="115"/>
      <c r="PSQ10" s="115"/>
      <c r="PSR10" s="115"/>
      <c r="PSS10" s="115"/>
      <c r="PST10" s="115"/>
      <c r="PSU10" s="115"/>
      <c r="PSV10" s="115"/>
      <c r="PSW10" s="115"/>
      <c r="PSX10" s="115"/>
      <c r="PSY10" s="115"/>
      <c r="PSZ10" s="115"/>
      <c r="PTA10" s="115"/>
      <c r="PTB10" s="115"/>
      <c r="PTC10" s="115"/>
      <c r="PTD10" s="115"/>
      <c r="PTE10" s="115"/>
      <c r="PTF10" s="115"/>
      <c r="PTG10" s="115"/>
      <c r="PTH10" s="115"/>
      <c r="PTI10" s="115"/>
      <c r="PTJ10" s="115"/>
      <c r="PTK10" s="115"/>
      <c r="PTL10" s="115"/>
      <c r="PTM10" s="115"/>
      <c r="PTN10" s="115"/>
      <c r="PTO10" s="115"/>
      <c r="PTP10" s="115"/>
      <c r="PTQ10" s="115"/>
      <c r="PTR10" s="115"/>
      <c r="PTS10" s="115"/>
      <c r="PTT10" s="115"/>
      <c r="PTU10" s="115"/>
      <c r="PTV10" s="115"/>
      <c r="PTW10" s="115"/>
      <c r="PTX10" s="115"/>
      <c r="PTY10" s="115"/>
      <c r="PTZ10" s="115"/>
      <c r="PUA10" s="115"/>
      <c r="PUB10" s="115"/>
      <c r="PUC10" s="115"/>
      <c r="PUD10" s="115"/>
      <c r="PUE10" s="115"/>
      <c r="PUF10" s="115"/>
      <c r="PUG10" s="115"/>
      <c r="PUH10" s="115"/>
      <c r="PUI10" s="115"/>
      <c r="PUJ10" s="115"/>
      <c r="PUK10" s="115"/>
      <c r="PUL10" s="115"/>
      <c r="PUM10" s="115"/>
      <c r="PUN10" s="115"/>
      <c r="PUO10" s="115"/>
      <c r="PUP10" s="115"/>
      <c r="PUQ10" s="115"/>
      <c r="PUR10" s="115"/>
      <c r="PUS10" s="115"/>
      <c r="PUT10" s="115"/>
      <c r="PUU10" s="115"/>
      <c r="PUV10" s="115"/>
      <c r="PUW10" s="115"/>
      <c r="PUX10" s="115"/>
      <c r="PUY10" s="115"/>
      <c r="PUZ10" s="115"/>
      <c r="PVA10" s="115"/>
      <c r="PVB10" s="115"/>
      <c r="PVC10" s="115"/>
      <c r="PVD10" s="115"/>
      <c r="PVE10" s="115"/>
      <c r="PVF10" s="115"/>
      <c r="PVG10" s="115"/>
      <c r="PVH10" s="115"/>
      <c r="PVI10" s="115"/>
      <c r="PVJ10" s="115"/>
      <c r="PVK10" s="115"/>
      <c r="PVL10" s="115"/>
      <c r="PVM10" s="115"/>
      <c r="PVN10" s="115"/>
      <c r="PVO10" s="115"/>
      <c r="PVP10" s="115"/>
      <c r="PVQ10" s="115"/>
      <c r="PVR10" s="115"/>
      <c r="PVS10" s="115"/>
      <c r="PVT10" s="115"/>
      <c r="PVU10" s="115"/>
      <c r="PVV10" s="115"/>
      <c r="PVW10" s="115"/>
      <c r="PVX10" s="115"/>
      <c r="PVY10" s="115"/>
      <c r="PVZ10" s="115"/>
      <c r="PWA10" s="115"/>
      <c r="PWB10" s="115"/>
      <c r="PWC10" s="115"/>
      <c r="PWD10" s="115"/>
      <c r="PWE10" s="115"/>
      <c r="PWF10" s="115"/>
      <c r="PWG10" s="115"/>
      <c r="PWH10" s="115"/>
      <c r="PWI10" s="115"/>
      <c r="PWJ10" s="115"/>
      <c r="PWK10" s="115"/>
      <c r="PWL10" s="115"/>
      <c r="PWM10" s="115"/>
      <c r="PWN10" s="115"/>
      <c r="PWO10" s="115"/>
      <c r="PWP10" s="115"/>
      <c r="PWQ10" s="115"/>
      <c r="PWR10" s="115"/>
      <c r="PWS10" s="115"/>
      <c r="PWT10" s="115"/>
      <c r="PWU10" s="115"/>
      <c r="PWV10" s="115"/>
      <c r="PWW10" s="115"/>
      <c r="PWX10" s="115"/>
      <c r="PWY10" s="115"/>
      <c r="PWZ10" s="115"/>
      <c r="PXA10" s="115"/>
      <c r="PXB10" s="115"/>
      <c r="PXC10" s="115"/>
      <c r="PXD10" s="115"/>
      <c r="PXE10" s="115"/>
      <c r="PXF10" s="115"/>
      <c r="PXG10" s="115"/>
      <c r="PXH10" s="115"/>
      <c r="PXI10" s="115"/>
      <c r="PXJ10" s="115"/>
      <c r="PXK10" s="115"/>
      <c r="PXL10" s="115"/>
      <c r="PXM10" s="115"/>
      <c r="PXN10" s="115"/>
      <c r="PXO10" s="115"/>
      <c r="PXP10" s="115"/>
      <c r="PXQ10" s="115"/>
      <c r="PXR10" s="115"/>
      <c r="PXS10" s="115"/>
      <c r="PXT10" s="115"/>
      <c r="PXU10" s="115"/>
      <c r="PXV10" s="115"/>
      <c r="PXW10" s="115"/>
      <c r="PXX10" s="115"/>
      <c r="PXY10" s="115"/>
      <c r="PXZ10" s="115"/>
      <c r="PYA10" s="115"/>
      <c r="PYB10" s="115"/>
      <c r="PYC10" s="115"/>
      <c r="PYD10" s="115"/>
      <c r="PYE10" s="115"/>
      <c r="PYF10" s="115"/>
      <c r="PYG10" s="115"/>
      <c r="PYH10" s="115"/>
      <c r="PYI10" s="115"/>
      <c r="PYJ10" s="115"/>
      <c r="PYK10" s="115"/>
      <c r="PYL10" s="115"/>
      <c r="PYM10" s="115"/>
      <c r="PYN10" s="115"/>
      <c r="PYO10" s="115"/>
      <c r="PYP10" s="115"/>
      <c r="PYQ10" s="115"/>
      <c r="PYR10" s="115"/>
      <c r="PYS10" s="115"/>
      <c r="PYT10" s="115"/>
      <c r="PYU10" s="115"/>
      <c r="PYV10" s="115"/>
      <c r="PYW10" s="115"/>
      <c r="PYX10" s="115"/>
      <c r="PYY10" s="115"/>
      <c r="PYZ10" s="115"/>
      <c r="PZA10" s="115"/>
      <c r="PZB10" s="115"/>
      <c r="PZC10" s="115"/>
      <c r="PZD10" s="115"/>
      <c r="PZE10" s="115"/>
      <c r="PZF10" s="115"/>
      <c r="PZG10" s="115"/>
      <c r="PZH10" s="115"/>
      <c r="PZI10" s="115"/>
      <c r="PZJ10" s="115"/>
      <c r="PZK10" s="115"/>
      <c r="PZL10" s="115"/>
      <c r="PZM10" s="115"/>
      <c r="PZN10" s="115"/>
      <c r="PZO10" s="115"/>
      <c r="PZP10" s="115"/>
      <c r="PZQ10" s="115"/>
      <c r="PZR10" s="115"/>
      <c r="PZS10" s="115"/>
      <c r="PZT10" s="115"/>
      <c r="PZU10" s="115"/>
      <c r="PZV10" s="115"/>
      <c r="PZW10" s="115"/>
      <c r="PZX10" s="115"/>
      <c r="PZY10" s="115"/>
      <c r="PZZ10" s="115"/>
      <c r="QAA10" s="115"/>
      <c r="QAB10" s="115"/>
      <c r="QAC10" s="115"/>
      <c r="QAD10" s="115"/>
      <c r="QAE10" s="115"/>
      <c r="QAF10" s="115"/>
      <c r="QAG10" s="115"/>
      <c r="QAH10" s="115"/>
      <c r="QAI10" s="115"/>
      <c r="QAJ10" s="115"/>
      <c r="QAK10" s="115"/>
      <c r="QAL10" s="115"/>
      <c r="QAM10" s="115"/>
      <c r="QAN10" s="115"/>
      <c r="QAO10" s="115"/>
      <c r="QAP10" s="115"/>
      <c r="QAQ10" s="115"/>
      <c r="QAR10" s="115"/>
      <c r="QAS10" s="115"/>
      <c r="QAT10" s="115"/>
      <c r="QAU10" s="115"/>
      <c r="QAV10" s="115"/>
      <c r="QAW10" s="115"/>
      <c r="QAX10" s="115"/>
      <c r="QAY10" s="115"/>
      <c r="QAZ10" s="115"/>
      <c r="QBA10" s="115"/>
      <c r="QBB10" s="115"/>
      <c r="QBC10" s="115"/>
      <c r="QBD10" s="115"/>
      <c r="QBE10" s="115"/>
      <c r="QBF10" s="115"/>
      <c r="QBG10" s="115"/>
      <c r="QBH10" s="115"/>
      <c r="QBI10" s="115"/>
      <c r="QBJ10" s="115"/>
      <c r="QBK10" s="115"/>
      <c r="QBL10" s="115"/>
      <c r="QBM10" s="115"/>
      <c r="QBN10" s="115"/>
      <c r="QBO10" s="115"/>
      <c r="QBP10" s="115"/>
      <c r="QBQ10" s="115"/>
      <c r="QBR10" s="115"/>
      <c r="QBS10" s="115"/>
      <c r="QBT10" s="115"/>
      <c r="QBU10" s="115"/>
      <c r="QBV10" s="115"/>
      <c r="QBW10" s="115"/>
      <c r="QBX10" s="115"/>
      <c r="QBY10" s="115"/>
      <c r="QBZ10" s="115"/>
      <c r="QCA10" s="115"/>
      <c r="QCB10" s="115"/>
      <c r="QCC10" s="115"/>
      <c r="QCD10" s="115"/>
      <c r="QCE10" s="115"/>
      <c r="QCF10" s="115"/>
      <c r="QCG10" s="115"/>
      <c r="QCH10" s="115"/>
      <c r="QCI10" s="115"/>
      <c r="QCJ10" s="115"/>
      <c r="QCK10" s="115"/>
      <c r="QCL10" s="115"/>
      <c r="QCM10" s="115"/>
      <c r="QCN10" s="115"/>
      <c r="QCO10" s="115"/>
      <c r="QCP10" s="115"/>
      <c r="QCQ10" s="115"/>
      <c r="QCR10" s="115"/>
      <c r="QCS10" s="115"/>
      <c r="QCT10" s="115"/>
      <c r="QCU10" s="115"/>
      <c r="QCV10" s="115"/>
      <c r="QCW10" s="115"/>
      <c r="QCX10" s="115"/>
      <c r="QCY10" s="115"/>
      <c r="QCZ10" s="115"/>
      <c r="QDA10" s="115"/>
      <c r="QDB10" s="115"/>
      <c r="QDC10" s="115"/>
      <c r="QDD10" s="115"/>
      <c r="QDE10" s="115"/>
      <c r="QDF10" s="115"/>
      <c r="QDG10" s="115"/>
      <c r="QDH10" s="115"/>
      <c r="QDI10" s="115"/>
      <c r="QDJ10" s="115"/>
      <c r="QDK10" s="115"/>
      <c r="QDL10" s="115"/>
      <c r="QDM10" s="115"/>
      <c r="QDN10" s="115"/>
      <c r="QDO10" s="115"/>
      <c r="QDP10" s="115"/>
      <c r="QDQ10" s="115"/>
      <c r="QDR10" s="115"/>
      <c r="QDS10" s="115"/>
      <c r="QDT10" s="115"/>
      <c r="QDU10" s="115"/>
      <c r="QDV10" s="115"/>
      <c r="QDW10" s="115"/>
      <c r="QDX10" s="115"/>
      <c r="QDY10" s="115"/>
      <c r="QDZ10" s="115"/>
      <c r="QEA10" s="115"/>
      <c r="QEB10" s="115"/>
      <c r="QEC10" s="115"/>
      <c r="QED10" s="115"/>
      <c r="QEE10" s="115"/>
      <c r="QEF10" s="115"/>
      <c r="QEG10" s="115"/>
      <c r="QEH10" s="115"/>
      <c r="QEI10" s="115"/>
      <c r="QEJ10" s="115"/>
      <c r="QEK10" s="115"/>
      <c r="QEL10" s="115"/>
      <c r="QEM10" s="115"/>
      <c r="QEN10" s="115"/>
      <c r="QEO10" s="115"/>
      <c r="QEP10" s="115"/>
      <c r="QEQ10" s="115"/>
      <c r="QER10" s="115"/>
      <c r="QES10" s="115"/>
      <c r="QET10" s="115"/>
      <c r="QEU10" s="115"/>
      <c r="QEV10" s="115"/>
      <c r="QEW10" s="115"/>
      <c r="QEX10" s="115"/>
      <c r="QEY10" s="115"/>
      <c r="QEZ10" s="115"/>
      <c r="QFA10" s="115"/>
      <c r="QFB10" s="115"/>
      <c r="QFC10" s="115"/>
      <c r="QFD10" s="115"/>
      <c r="QFE10" s="115"/>
      <c r="QFF10" s="115"/>
      <c r="QFG10" s="115"/>
      <c r="QFH10" s="115"/>
      <c r="QFI10" s="115"/>
      <c r="QFJ10" s="115"/>
      <c r="QFK10" s="115"/>
      <c r="QFL10" s="115"/>
      <c r="QFM10" s="115"/>
      <c r="QFN10" s="115"/>
      <c r="QFO10" s="115"/>
      <c r="QFP10" s="115"/>
      <c r="QFQ10" s="115"/>
      <c r="QFR10" s="115"/>
      <c r="QFS10" s="115"/>
      <c r="QFT10" s="115"/>
      <c r="QFU10" s="115"/>
      <c r="QFV10" s="115"/>
      <c r="QFW10" s="115"/>
      <c r="QFX10" s="115"/>
      <c r="QFY10" s="115"/>
      <c r="QFZ10" s="115"/>
      <c r="QGA10" s="115"/>
      <c r="QGB10" s="115"/>
      <c r="QGC10" s="115"/>
      <c r="QGD10" s="115"/>
      <c r="QGE10" s="115"/>
      <c r="QGF10" s="115"/>
      <c r="QGG10" s="115"/>
      <c r="QGH10" s="115"/>
      <c r="QGI10" s="115"/>
      <c r="QGJ10" s="115"/>
      <c r="QGK10" s="115"/>
      <c r="QGL10" s="115"/>
      <c r="QGM10" s="115"/>
      <c r="QGN10" s="115"/>
      <c r="QGO10" s="115"/>
      <c r="QGP10" s="115"/>
      <c r="QGQ10" s="115"/>
      <c r="QGR10" s="115"/>
      <c r="QGS10" s="115"/>
      <c r="QGT10" s="115"/>
      <c r="QGU10" s="115"/>
      <c r="QGV10" s="115"/>
      <c r="QGW10" s="115"/>
      <c r="QGX10" s="115"/>
      <c r="QGY10" s="115"/>
      <c r="QGZ10" s="115"/>
      <c r="QHA10" s="115"/>
      <c r="QHB10" s="115"/>
      <c r="QHC10" s="115"/>
      <c r="QHD10" s="115"/>
      <c r="QHE10" s="115"/>
      <c r="QHF10" s="115"/>
      <c r="QHG10" s="115"/>
      <c r="QHH10" s="115"/>
      <c r="QHI10" s="115"/>
      <c r="QHJ10" s="115"/>
      <c r="QHK10" s="115"/>
      <c r="QHL10" s="115"/>
      <c r="QHM10" s="115"/>
      <c r="QHN10" s="115"/>
      <c r="QHO10" s="115"/>
      <c r="QHP10" s="115"/>
      <c r="QHQ10" s="115"/>
      <c r="QHR10" s="115"/>
      <c r="QHS10" s="115"/>
      <c r="QHT10" s="115"/>
      <c r="QHU10" s="115"/>
      <c r="QHV10" s="115"/>
      <c r="QHW10" s="115"/>
      <c r="QHX10" s="115"/>
      <c r="QHY10" s="115"/>
      <c r="QHZ10" s="115"/>
      <c r="QIA10" s="115"/>
      <c r="QIB10" s="115"/>
      <c r="QIC10" s="115"/>
      <c r="QID10" s="115"/>
      <c r="QIE10" s="115"/>
      <c r="QIF10" s="115"/>
      <c r="QIG10" s="115"/>
      <c r="QIH10" s="115"/>
      <c r="QII10" s="115"/>
      <c r="QIJ10" s="115"/>
      <c r="QIK10" s="115"/>
      <c r="QIL10" s="115"/>
      <c r="QIM10" s="115"/>
      <c r="QIN10" s="115"/>
      <c r="QIO10" s="115"/>
      <c r="QIP10" s="115"/>
      <c r="QIQ10" s="115"/>
      <c r="QIR10" s="115"/>
      <c r="QIS10" s="115"/>
      <c r="QIT10" s="115"/>
      <c r="QIU10" s="115"/>
      <c r="QIV10" s="115"/>
      <c r="QIW10" s="115"/>
      <c r="QIX10" s="115"/>
      <c r="QIY10" s="115"/>
      <c r="QIZ10" s="115"/>
      <c r="QJA10" s="115"/>
      <c r="QJB10" s="115"/>
      <c r="QJC10" s="115"/>
      <c r="QJD10" s="115"/>
      <c r="QJE10" s="115"/>
      <c r="QJF10" s="115"/>
      <c r="QJG10" s="115"/>
      <c r="QJH10" s="115"/>
      <c r="QJI10" s="115"/>
      <c r="QJJ10" s="115"/>
      <c r="QJK10" s="115"/>
      <c r="QJL10" s="115"/>
      <c r="QJM10" s="115"/>
      <c r="QJN10" s="115"/>
      <c r="QJO10" s="115"/>
      <c r="QJP10" s="115"/>
      <c r="QJQ10" s="115"/>
      <c r="QJR10" s="115"/>
      <c r="QJS10" s="115"/>
      <c r="QJT10" s="115"/>
      <c r="QJU10" s="115"/>
      <c r="QJV10" s="115"/>
      <c r="QJW10" s="115"/>
      <c r="QJX10" s="115"/>
      <c r="QJY10" s="115"/>
      <c r="QJZ10" s="115"/>
      <c r="QKA10" s="115"/>
      <c r="QKB10" s="115"/>
      <c r="QKC10" s="115"/>
      <c r="QKD10" s="115"/>
      <c r="QKE10" s="115"/>
      <c r="QKF10" s="115"/>
      <c r="QKG10" s="115"/>
      <c r="QKH10" s="115"/>
      <c r="QKI10" s="115"/>
      <c r="QKJ10" s="115"/>
      <c r="QKK10" s="115"/>
      <c r="QKL10" s="115"/>
      <c r="QKM10" s="115"/>
      <c r="QKN10" s="115"/>
      <c r="QKO10" s="115"/>
      <c r="QKP10" s="115"/>
      <c r="QKQ10" s="115"/>
      <c r="QKR10" s="115"/>
      <c r="QKS10" s="115"/>
      <c r="QKT10" s="115"/>
      <c r="QKU10" s="115"/>
      <c r="QKV10" s="115"/>
      <c r="QKW10" s="115"/>
      <c r="QKX10" s="115"/>
      <c r="QKY10" s="115"/>
      <c r="QKZ10" s="115"/>
      <c r="QLA10" s="115"/>
      <c r="QLB10" s="115"/>
      <c r="QLC10" s="115"/>
      <c r="QLD10" s="115"/>
      <c r="QLE10" s="115"/>
      <c r="QLF10" s="115"/>
      <c r="QLG10" s="115"/>
      <c r="QLH10" s="115"/>
      <c r="QLI10" s="115"/>
      <c r="QLJ10" s="115"/>
      <c r="QLK10" s="115"/>
      <c r="QLL10" s="115"/>
      <c r="QLM10" s="115"/>
      <c r="QLN10" s="115"/>
      <c r="QLO10" s="115"/>
      <c r="QLP10" s="115"/>
      <c r="QLQ10" s="115"/>
      <c r="QLR10" s="115"/>
      <c r="QLS10" s="115"/>
      <c r="QLT10" s="115"/>
      <c r="QLU10" s="115"/>
      <c r="QLV10" s="115"/>
      <c r="QLW10" s="115"/>
      <c r="QLX10" s="115"/>
      <c r="QLY10" s="115"/>
      <c r="QLZ10" s="115"/>
      <c r="QMA10" s="115"/>
      <c r="QMB10" s="115"/>
      <c r="QMC10" s="115"/>
      <c r="QMD10" s="115"/>
      <c r="QME10" s="115"/>
      <c r="QMF10" s="115"/>
      <c r="QMG10" s="115"/>
      <c r="QMH10" s="115"/>
      <c r="QMI10" s="115"/>
      <c r="QMJ10" s="115"/>
      <c r="QMK10" s="115"/>
      <c r="QML10" s="115"/>
      <c r="QMM10" s="115"/>
      <c r="QMN10" s="115"/>
      <c r="QMO10" s="115"/>
      <c r="QMP10" s="115"/>
      <c r="QMQ10" s="115"/>
      <c r="QMR10" s="115"/>
      <c r="QMS10" s="115"/>
      <c r="QMT10" s="115"/>
      <c r="QMU10" s="115"/>
      <c r="QMV10" s="115"/>
      <c r="QMW10" s="115"/>
      <c r="QMX10" s="115"/>
      <c r="QMY10" s="115"/>
      <c r="QMZ10" s="115"/>
      <c r="QNA10" s="115"/>
      <c r="QNB10" s="115"/>
      <c r="QNC10" s="115"/>
      <c r="QND10" s="115"/>
      <c r="QNE10" s="115"/>
      <c r="QNF10" s="115"/>
      <c r="QNG10" s="115"/>
      <c r="QNH10" s="115"/>
      <c r="QNI10" s="115"/>
      <c r="QNJ10" s="115"/>
      <c r="QNK10" s="115"/>
      <c r="QNL10" s="115"/>
      <c r="QNM10" s="115"/>
      <c r="QNN10" s="115"/>
      <c r="QNO10" s="115"/>
      <c r="QNP10" s="115"/>
      <c r="QNQ10" s="115"/>
      <c r="QNR10" s="115"/>
      <c r="QNS10" s="115"/>
      <c r="QNT10" s="115"/>
      <c r="QNU10" s="115"/>
      <c r="QNV10" s="115"/>
      <c r="QNW10" s="115"/>
      <c r="QNX10" s="115"/>
      <c r="QNY10" s="115"/>
      <c r="QNZ10" s="115"/>
      <c r="QOA10" s="115"/>
      <c r="QOB10" s="115"/>
      <c r="QOC10" s="115"/>
      <c r="QOD10" s="115"/>
      <c r="QOE10" s="115"/>
      <c r="QOF10" s="115"/>
      <c r="QOG10" s="115"/>
      <c r="QOH10" s="115"/>
      <c r="QOI10" s="115"/>
      <c r="QOJ10" s="115"/>
      <c r="QOK10" s="115"/>
      <c r="QOL10" s="115"/>
      <c r="QOM10" s="115"/>
      <c r="QON10" s="115"/>
      <c r="QOO10" s="115"/>
      <c r="QOP10" s="115"/>
      <c r="QOQ10" s="115"/>
      <c r="QOR10" s="115"/>
      <c r="QOS10" s="115"/>
      <c r="QOT10" s="115"/>
      <c r="QOU10" s="115"/>
      <c r="QOV10" s="115"/>
      <c r="QOW10" s="115"/>
      <c r="QOX10" s="115"/>
      <c r="QOY10" s="115"/>
      <c r="QOZ10" s="115"/>
      <c r="QPA10" s="115"/>
      <c r="QPB10" s="115"/>
      <c r="QPC10" s="115"/>
      <c r="QPD10" s="115"/>
      <c r="QPE10" s="115"/>
      <c r="QPF10" s="115"/>
      <c r="QPG10" s="115"/>
      <c r="QPH10" s="115"/>
      <c r="QPI10" s="115"/>
      <c r="QPJ10" s="115"/>
      <c r="QPK10" s="115"/>
      <c r="QPL10" s="115"/>
      <c r="QPM10" s="115"/>
      <c r="QPN10" s="115"/>
      <c r="QPO10" s="115"/>
      <c r="QPP10" s="115"/>
      <c r="QPQ10" s="115"/>
      <c r="QPR10" s="115"/>
      <c r="QPS10" s="115"/>
      <c r="QPT10" s="115"/>
      <c r="QPU10" s="115"/>
      <c r="QPV10" s="115"/>
      <c r="QPW10" s="115"/>
      <c r="QPX10" s="115"/>
      <c r="QPY10" s="115"/>
      <c r="QPZ10" s="115"/>
      <c r="QQA10" s="115"/>
      <c r="QQB10" s="115"/>
      <c r="QQC10" s="115"/>
      <c r="QQD10" s="115"/>
      <c r="QQE10" s="115"/>
      <c r="QQF10" s="115"/>
      <c r="QQG10" s="115"/>
      <c r="QQH10" s="115"/>
      <c r="QQI10" s="115"/>
      <c r="QQJ10" s="115"/>
      <c r="QQK10" s="115"/>
      <c r="QQL10" s="115"/>
      <c r="QQM10" s="115"/>
      <c r="QQN10" s="115"/>
      <c r="QQO10" s="115"/>
      <c r="QQP10" s="115"/>
      <c r="QQQ10" s="115"/>
      <c r="QQR10" s="115"/>
      <c r="QQS10" s="115"/>
      <c r="QQT10" s="115"/>
      <c r="QQU10" s="115"/>
      <c r="QQV10" s="115"/>
      <c r="QQW10" s="115"/>
      <c r="QQX10" s="115"/>
      <c r="QQY10" s="115"/>
      <c r="QQZ10" s="115"/>
      <c r="QRA10" s="115"/>
      <c r="QRB10" s="115"/>
      <c r="QRC10" s="115"/>
      <c r="QRD10" s="115"/>
      <c r="QRE10" s="115"/>
      <c r="QRF10" s="115"/>
      <c r="QRG10" s="115"/>
      <c r="QRH10" s="115"/>
      <c r="QRI10" s="115"/>
      <c r="QRJ10" s="115"/>
      <c r="QRK10" s="115"/>
      <c r="QRL10" s="115"/>
      <c r="QRM10" s="115"/>
      <c r="QRN10" s="115"/>
      <c r="QRO10" s="115"/>
      <c r="QRP10" s="115"/>
      <c r="QRQ10" s="115"/>
      <c r="QRR10" s="115"/>
      <c r="QRS10" s="115"/>
      <c r="QRT10" s="115"/>
      <c r="QRU10" s="115"/>
      <c r="QRV10" s="115"/>
      <c r="QRW10" s="115"/>
      <c r="QRX10" s="115"/>
      <c r="QRY10" s="115"/>
      <c r="QRZ10" s="115"/>
      <c r="QSA10" s="115"/>
      <c r="QSB10" s="115"/>
      <c r="QSC10" s="115"/>
      <c r="QSD10" s="115"/>
      <c r="QSE10" s="115"/>
      <c r="QSF10" s="115"/>
      <c r="QSG10" s="115"/>
      <c r="QSH10" s="115"/>
      <c r="QSI10" s="115"/>
      <c r="QSJ10" s="115"/>
      <c r="QSK10" s="115"/>
      <c r="QSL10" s="115"/>
      <c r="QSM10" s="115"/>
      <c r="QSN10" s="115"/>
      <c r="QSO10" s="115"/>
      <c r="QSP10" s="115"/>
      <c r="QSQ10" s="115"/>
      <c r="QSR10" s="115"/>
      <c r="QSS10" s="115"/>
      <c r="QST10" s="115"/>
      <c r="QSU10" s="115"/>
      <c r="QSV10" s="115"/>
      <c r="QSW10" s="115"/>
      <c r="QSX10" s="115"/>
      <c r="QSY10" s="115"/>
      <c r="QSZ10" s="115"/>
      <c r="QTA10" s="115"/>
      <c r="QTB10" s="115"/>
      <c r="QTC10" s="115"/>
      <c r="QTD10" s="115"/>
      <c r="QTE10" s="115"/>
      <c r="QTF10" s="115"/>
      <c r="QTG10" s="115"/>
      <c r="QTH10" s="115"/>
      <c r="QTI10" s="115"/>
      <c r="QTJ10" s="115"/>
      <c r="QTK10" s="115"/>
      <c r="QTL10" s="115"/>
      <c r="QTM10" s="115"/>
      <c r="QTN10" s="115"/>
      <c r="QTO10" s="115"/>
      <c r="QTP10" s="115"/>
      <c r="QTQ10" s="115"/>
      <c r="QTR10" s="115"/>
      <c r="QTS10" s="115"/>
      <c r="QTT10" s="115"/>
      <c r="QTU10" s="115"/>
      <c r="QTV10" s="115"/>
      <c r="QTW10" s="115"/>
      <c r="QTX10" s="115"/>
      <c r="QTY10" s="115"/>
      <c r="QTZ10" s="115"/>
      <c r="QUA10" s="115"/>
      <c r="QUB10" s="115"/>
      <c r="QUC10" s="115"/>
      <c r="QUD10" s="115"/>
      <c r="QUE10" s="115"/>
      <c r="QUF10" s="115"/>
      <c r="QUG10" s="115"/>
      <c r="QUH10" s="115"/>
      <c r="QUI10" s="115"/>
      <c r="QUJ10" s="115"/>
      <c r="QUK10" s="115"/>
      <c r="QUL10" s="115"/>
      <c r="QUM10" s="115"/>
      <c r="QUN10" s="115"/>
      <c r="QUO10" s="115"/>
      <c r="QUP10" s="115"/>
      <c r="QUQ10" s="115"/>
      <c r="QUR10" s="115"/>
      <c r="QUS10" s="115"/>
      <c r="QUT10" s="115"/>
      <c r="QUU10" s="115"/>
      <c r="QUV10" s="115"/>
      <c r="QUW10" s="115"/>
      <c r="QUX10" s="115"/>
      <c r="QUY10" s="115"/>
      <c r="QUZ10" s="115"/>
      <c r="QVA10" s="115"/>
      <c r="QVB10" s="115"/>
      <c r="QVC10" s="115"/>
      <c r="QVD10" s="115"/>
      <c r="QVE10" s="115"/>
      <c r="QVF10" s="115"/>
      <c r="QVG10" s="115"/>
      <c r="QVH10" s="115"/>
      <c r="QVI10" s="115"/>
      <c r="QVJ10" s="115"/>
      <c r="QVK10" s="115"/>
      <c r="QVL10" s="115"/>
      <c r="QVM10" s="115"/>
      <c r="QVN10" s="115"/>
      <c r="QVO10" s="115"/>
      <c r="QVP10" s="115"/>
      <c r="QVQ10" s="115"/>
      <c r="QVR10" s="115"/>
      <c r="QVS10" s="115"/>
      <c r="QVT10" s="115"/>
      <c r="QVU10" s="115"/>
      <c r="QVV10" s="115"/>
      <c r="QVW10" s="115"/>
      <c r="QVX10" s="115"/>
      <c r="QVY10" s="115"/>
      <c r="QVZ10" s="115"/>
      <c r="QWA10" s="115"/>
      <c r="QWB10" s="115"/>
      <c r="QWC10" s="115"/>
      <c r="QWD10" s="115"/>
      <c r="QWE10" s="115"/>
      <c r="QWF10" s="115"/>
      <c r="QWG10" s="115"/>
      <c r="QWH10" s="115"/>
      <c r="QWI10" s="115"/>
      <c r="QWJ10" s="115"/>
      <c r="QWK10" s="115"/>
      <c r="QWL10" s="115"/>
      <c r="QWM10" s="115"/>
      <c r="QWN10" s="115"/>
      <c r="QWO10" s="115"/>
      <c r="QWP10" s="115"/>
      <c r="QWQ10" s="115"/>
      <c r="QWR10" s="115"/>
      <c r="QWS10" s="115"/>
      <c r="QWT10" s="115"/>
      <c r="QWU10" s="115"/>
      <c r="QWV10" s="115"/>
      <c r="QWW10" s="115"/>
      <c r="QWX10" s="115"/>
      <c r="QWY10" s="115"/>
      <c r="QWZ10" s="115"/>
      <c r="QXA10" s="115"/>
      <c r="QXB10" s="115"/>
      <c r="QXC10" s="115"/>
      <c r="QXD10" s="115"/>
      <c r="QXE10" s="115"/>
      <c r="QXF10" s="115"/>
      <c r="QXG10" s="115"/>
      <c r="QXH10" s="115"/>
      <c r="QXI10" s="115"/>
      <c r="QXJ10" s="115"/>
      <c r="QXK10" s="115"/>
      <c r="QXL10" s="115"/>
      <c r="QXM10" s="115"/>
      <c r="QXN10" s="115"/>
      <c r="QXO10" s="115"/>
      <c r="QXP10" s="115"/>
      <c r="QXQ10" s="115"/>
      <c r="QXR10" s="115"/>
      <c r="QXS10" s="115"/>
      <c r="QXT10" s="115"/>
      <c r="QXU10" s="115"/>
      <c r="QXV10" s="115"/>
      <c r="QXW10" s="115"/>
      <c r="QXX10" s="115"/>
      <c r="QXY10" s="115"/>
      <c r="QXZ10" s="115"/>
      <c r="QYA10" s="115"/>
      <c r="QYB10" s="115"/>
      <c r="QYC10" s="115"/>
      <c r="QYD10" s="115"/>
      <c r="QYE10" s="115"/>
      <c r="QYF10" s="115"/>
      <c r="QYG10" s="115"/>
      <c r="QYH10" s="115"/>
      <c r="QYI10" s="115"/>
      <c r="QYJ10" s="115"/>
      <c r="QYK10" s="115"/>
      <c r="QYL10" s="115"/>
      <c r="QYM10" s="115"/>
      <c r="QYN10" s="115"/>
      <c r="QYO10" s="115"/>
      <c r="QYP10" s="115"/>
      <c r="QYQ10" s="115"/>
      <c r="QYR10" s="115"/>
      <c r="QYS10" s="115"/>
      <c r="QYT10" s="115"/>
      <c r="QYU10" s="115"/>
      <c r="QYV10" s="115"/>
      <c r="QYW10" s="115"/>
      <c r="QYX10" s="115"/>
      <c r="QYY10" s="115"/>
      <c r="QYZ10" s="115"/>
      <c r="QZA10" s="115"/>
      <c r="QZB10" s="115"/>
      <c r="QZC10" s="115"/>
      <c r="QZD10" s="115"/>
      <c r="QZE10" s="115"/>
      <c r="QZF10" s="115"/>
      <c r="QZG10" s="115"/>
      <c r="QZH10" s="115"/>
      <c r="QZI10" s="115"/>
      <c r="QZJ10" s="115"/>
      <c r="QZK10" s="115"/>
      <c r="QZL10" s="115"/>
      <c r="QZM10" s="115"/>
      <c r="QZN10" s="115"/>
      <c r="QZO10" s="115"/>
      <c r="QZP10" s="115"/>
      <c r="QZQ10" s="115"/>
      <c r="QZR10" s="115"/>
      <c r="QZS10" s="115"/>
      <c r="QZT10" s="115"/>
      <c r="QZU10" s="115"/>
      <c r="QZV10" s="115"/>
      <c r="QZW10" s="115"/>
      <c r="QZX10" s="115"/>
      <c r="QZY10" s="115"/>
      <c r="QZZ10" s="115"/>
      <c r="RAA10" s="115"/>
      <c r="RAB10" s="115"/>
      <c r="RAC10" s="115"/>
      <c r="RAD10" s="115"/>
      <c r="RAE10" s="115"/>
      <c r="RAF10" s="115"/>
      <c r="RAG10" s="115"/>
      <c r="RAH10" s="115"/>
      <c r="RAI10" s="115"/>
      <c r="RAJ10" s="115"/>
      <c r="RAK10" s="115"/>
      <c r="RAL10" s="115"/>
      <c r="RAM10" s="115"/>
      <c r="RAN10" s="115"/>
      <c r="RAO10" s="115"/>
      <c r="RAP10" s="115"/>
      <c r="RAQ10" s="115"/>
      <c r="RAR10" s="115"/>
      <c r="RAS10" s="115"/>
      <c r="RAT10" s="115"/>
      <c r="RAU10" s="115"/>
      <c r="RAV10" s="115"/>
      <c r="RAW10" s="115"/>
      <c r="RAX10" s="115"/>
      <c r="RAY10" s="115"/>
      <c r="RAZ10" s="115"/>
      <c r="RBA10" s="115"/>
      <c r="RBB10" s="115"/>
      <c r="RBC10" s="115"/>
      <c r="RBD10" s="115"/>
      <c r="RBE10" s="115"/>
      <c r="RBF10" s="115"/>
      <c r="RBG10" s="115"/>
      <c r="RBH10" s="115"/>
      <c r="RBI10" s="115"/>
      <c r="RBJ10" s="115"/>
      <c r="RBK10" s="115"/>
      <c r="RBL10" s="115"/>
      <c r="RBM10" s="115"/>
      <c r="RBN10" s="115"/>
      <c r="RBO10" s="115"/>
      <c r="RBP10" s="115"/>
      <c r="RBQ10" s="115"/>
      <c r="RBR10" s="115"/>
      <c r="RBS10" s="115"/>
      <c r="RBT10" s="115"/>
      <c r="RBU10" s="115"/>
      <c r="RBV10" s="115"/>
      <c r="RBW10" s="115"/>
      <c r="RBX10" s="115"/>
      <c r="RBY10" s="115"/>
      <c r="RBZ10" s="115"/>
      <c r="RCA10" s="115"/>
      <c r="RCB10" s="115"/>
      <c r="RCC10" s="115"/>
      <c r="RCD10" s="115"/>
      <c r="RCE10" s="115"/>
      <c r="RCF10" s="115"/>
      <c r="RCG10" s="115"/>
      <c r="RCH10" s="115"/>
      <c r="RCI10" s="115"/>
      <c r="RCJ10" s="115"/>
      <c r="RCK10" s="115"/>
      <c r="RCL10" s="115"/>
      <c r="RCM10" s="115"/>
      <c r="RCN10" s="115"/>
      <c r="RCO10" s="115"/>
      <c r="RCP10" s="115"/>
      <c r="RCQ10" s="115"/>
      <c r="RCR10" s="115"/>
      <c r="RCS10" s="115"/>
      <c r="RCT10" s="115"/>
      <c r="RCU10" s="115"/>
      <c r="RCV10" s="115"/>
      <c r="RCW10" s="115"/>
      <c r="RCX10" s="115"/>
      <c r="RCY10" s="115"/>
      <c r="RCZ10" s="115"/>
      <c r="RDA10" s="115"/>
      <c r="RDB10" s="115"/>
      <c r="RDC10" s="115"/>
      <c r="RDD10" s="115"/>
      <c r="RDE10" s="115"/>
      <c r="RDF10" s="115"/>
      <c r="RDG10" s="115"/>
      <c r="RDH10" s="115"/>
      <c r="RDI10" s="115"/>
      <c r="RDJ10" s="115"/>
      <c r="RDK10" s="115"/>
      <c r="RDL10" s="115"/>
      <c r="RDM10" s="115"/>
      <c r="RDN10" s="115"/>
      <c r="RDO10" s="115"/>
      <c r="RDP10" s="115"/>
      <c r="RDQ10" s="115"/>
      <c r="RDR10" s="115"/>
      <c r="RDS10" s="115"/>
      <c r="RDT10" s="115"/>
      <c r="RDU10" s="115"/>
      <c r="RDV10" s="115"/>
      <c r="RDW10" s="115"/>
      <c r="RDX10" s="115"/>
      <c r="RDY10" s="115"/>
      <c r="RDZ10" s="115"/>
      <c r="REA10" s="115"/>
      <c r="REB10" s="115"/>
      <c r="REC10" s="115"/>
      <c r="RED10" s="115"/>
      <c r="REE10" s="115"/>
      <c r="REF10" s="115"/>
      <c r="REG10" s="115"/>
      <c r="REH10" s="115"/>
      <c r="REI10" s="115"/>
      <c r="REJ10" s="115"/>
      <c r="REK10" s="115"/>
      <c r="REL10" s="115"/>
      <c r="REM10" s="115"/>
      <c r="REN10" s="115"/>
      <c r="REO10" s="115"/>
      <c r="REP10" s="115"/>
      <c r="REQ10" s="115"/>
      <c r="RER10" s="115"/>
      <c r="RES10" s="115"/>
      <c r="RET10" s="115"/>
      <c r="REU10" s="115"/>
      <c r="REV10" s="115"/>
      <c r="REW10" s="115"/>
      <c r="REX10" s="115"/>
      <c r="REY10" s="115"/>
      <c r="REZ10" s="115"/>
      <c r="RFA10" s="115"/>
      <c r="RFB10" s="115"/>
      <c r="RFC10" s="115"/>
      <c r="RFD10" s="115"/>
      <c r="RFE10" s="115"/>
      <c r="RFF10" s="115"/>
      <c r="RFG10" s="115"/>
      <c r="RFH10" s="115"/>
      <c r="RFI10" s="115"/>
      <c r="RFJ10" s="115"/>
      <c r="RFK10" s="115"/>
      <c r="RFL10" s="115"/>
      <c r="RFM10" s="115"/>
      <c r="RFN10" s="115"/>
      <c r="RFO10" s="115"/>
      <c r="RFP10" s="115"/>
      <c r="RFQ10" s="115"/>
      <c r="RFR10" s="115"/>
      <c r="RFS10" s="115"/>
      <c r="RFT10" s="115"/>
      <c r="RFU10" s="115"/>
      <c r="RFV10" s="115"/>
      <c r="RFW10" s="115"/>
      <c r="RFX10" s="115"/>
      <c r="RFY10" s="115"/>
      <c r="RFZ10" s="115"/>
      <c r="RGA10" s="115"/>
      <c r="RGB10" s="115"/>
      <c r="RGC10" s="115"/>
      <c r="RGD10" s="115"/>
      <c r="RGE10" s="115"/>
      <c r="RGF10" s="115"/>
      <c r="RGG10" s="115"/>
      <c r="RGH10" s="115"/>
      <c r="RGI10" s="115"/>
      <c r="RGJ10" s="115"/>
      <c r="RGK10" s="115"/>
      <c r="RGL10" s="115"/>
      <c r="RGM10" s="115"/>
      <c r="RGN10" s="115"/>
      <c r="RGO10" s="115"/>
      <c r="RGP10" s="115"/>
      <c r="RGQ10" s="115"/>
      <c r="RGR10" s="115"/>
      <c r="RGS10" s="115"/>
      <c r="RGT10" s="115"/>
      <c r="RGU10" s="115"/>
      <c r="RGV10" s="115"/>
      <c r="RGW10" s="115"/>
      <c r="RGX10" s="115"/>
      <c r="RGY10" s="115"/>
      <c r="RGZ10" s="115"/>
      <c r="RHA10" s="115"/>
      <c r="RHB10" s="115"/>
      <c r="RHC10" s="115"/>
      <c r="RHD10" s="115"/>
      <c r="RHE10" s="115"/>
      <c r="RHF10" s="115"/>
      <c r="RHG10" s="115"/>
      <c r="RHH10" s="115"/>
      <c r="RHI10" s="115"/>
      <c r="RHJ10" s="115"/>
      <c r="RHK10" s="115"/>
      <c r="RHL10" s="115"/>
      <c r="RHM10" s="115"/>
      <c r="RHN10" s="115"/>
      <c r="RHO10" s="115"/>
      <c r="RHP10" s="115"/>
      <c r="RHQ10" s="115"/>
      <c r="RHR10" s="115"/>
      <c r="RHS10" s="115"/>
      <c r="RHT10" s="115"/>
      <c r="RHU10" s="115"/>
      <c r="RHV10" s="115"/>
      <c r="RHW10" s="115"/>
      <c r="RHX10" s="115"/>
      <c r="RHY10" s="115"/>
      <c r="RHZ10" s="115"/>
      <c r="RIA10" s="115"/>
      <c r="RIB10" s="115"/>
      <c r="RIC10" s="115"/>
      <c r="RID10" s="115"/>
      <c r="RIE10" s="115"/>
      <c r="RIF10" s="115"/>
      <c r="RIG10" s="115"/>
      <c r="RIH10" s="115"/>
      <c r="RII10" s="115"/>
      <c r="RIJ10" s="115"/>
      <c r="RIK10" s="115"/>
      <c r="RIL10" s="115"/>
      <c r="RIM10" s="115"/>
      <c r="RIN10" s="115"/>
      <c r="RIO10" s="115"/>
      <c r="RIP10" s="115"/>
      <c r="RIQ10" s="115"/>
      <c r="RIR10" s="115"/>
      <c r="RIS10" s="115"/>
      <c r="RIT10" s="115"/>
      <c r="RIU10" s="115"/>
      <c r="RIV10" s="115"/>
      <c r="RIW10" s="115"/>
      <c r="RIX10" s="115"/>
      <c r="RIY10" s="115"/>
      <c r="RIZ10" s="115"/>
      <c r="RJA10" s="115"/>
      <c r="RJB10" s="115"/>
      <c r="RJC10" s="115"/>
      <c r="RJD10" s="115"/>
      <c r="RJE10" s="115"/>
      <c r="RJF10" s="115"/>
      <c r="RJG10" s="115"/>
      <c r="RJH10" s="115"/>
      <c r="RJI10" s="115"/>
      <c r="RJJ10" s="115"/>
      <c r="RJK10" s="115"/>
      <c r="RJL10" s="115"/>
      <c r="RJM10" s="115"/>
      <c r="RJN10" s="115"/>
      <c r="RJO10" s="115"/>
      <c r="RJP10" s="115"/>
      <c r="RJQ10" s="115"/>
      <c r="RJR10" s="115"/>
      <c r="RJS10" s="115"/>
      <c r="RJT10" s="115"/>
      <c r="RJU10" s="115"/>
      <c r="RJV10" s="115"/>
      <c r="RJW10" s="115"/>
      <c r="RJX10" s="115"/>
      <c r="RJY10" s="115"/>
      <c r="RJZ10" s="115"/>
      <c r="RKA10" s="115"/>
      <c r="RKB10" s="115"/>
      <c r="RKC10" s="115"/>
      <c r="RKD10" s="115"/>
      <c r="RKE10" s="115"/>
      <c r="RKF10" s="115"/>
      <c r="RKG10" s="115"/>
      <c r="RKH10" s="115"/>
      <c r="RKI10" s="115"/>
      <c r="RKJ10" s="115"/>
      <c r="RKK10" s="115"/>
      <c r="RKL10" s="115"/>
      <c r="RKM10" s="115"/>
      <c r="RKN10" s="115"/>
      <c r="RKO10" s="115"/>
      <c r="RKP10" s="115"/>
      <c r="RKQ10" s="115"/>
      <c r="RKR10" s="115"/>
      <c r="RKS10" s="115"/>
      <c r="RKT10" s="115"/>
      <c r="RKU10" s="115"/>
      <c r="RKV10" s="115"/>
      <c r="RKW10" s="115"/>
      <c r="RKX10" s="115"/>
      <c r="RKY10" s="115"/>
      <c r="RKZ10" s="115"/>
      <c r="RLA10" s="115"/>
      <c r="RLB10" s="115"/>
      <c r="RLC10" s="115"/>
      <c r="RLD10" s="115"/>
      <c r="RLE10" s="115"/>
      <c r="RLF10" s="115"/>
      <c r="RLG10" s="115"/>
      <c r="RLH10" s="115"/>
      <c r="RLI10" s="115"/>
      <c r="RLJ10" s="115"/>
      <c r="RLK10" s="115"/>
      <c r="RLL10" s="115"/>
      <c r="RLM10" s="115"/>
      <c r="RLN10" s="115"/>
      <c r="RLO10" s="115"/>
      <c r="RLP10" s="115"/>
      <c r="RLQ10" s="115"/>
      <c r="RLR10" s="115"/>
      <c r="RLS10" s="115"/>
      <c r="RLT10" s="115"/>
      <c r="RLU10" s="115"/>
      <c r="RLV10" s="115"/>
      <c r="RLW10" s="115"/>
      <c r="RLX10" s="115"/>
      <c r="RLY10" s="115"/>
      <c r="RLZ10" s="115"/>
      <c r="RMA10" s="115"/>
      <c r="RMB10" s="115"/>
      <c r="RMC10" s="115"/>
      <c r="RMD10" s="115"/>
      <c r="RME10" s="115"/>
      <c r="RMF10" s="115"/>
      <c r="RMG10" s="115"/>
      <c r="RMH10" s="115"/>
      <c r="RMI10" s="115"/>
      <c r="RMJ10" s="115"/>
      <c r="RMK10" s="115"/>
      <c r="RML10" s="115"/>
      <c r="RMM10" s="115"/>
      <c r="RMN10" s="115"/>
      <c r="RMO10" s="115"/>
      <c r="RMP10" s="115"/>
      <c r="RMQ10" s="115"/>
      <c r="RMR10" s="115"/>
      <c r="RMS10" s="115"/>
      <c r="RMT10" s="115"/>
      <c r="RMU10" s="115"/>
      <c r="RMV10" s="115"/>
      <c r="RMW10" s="115"/>
      <c r="RMX10" s="115"/>
      <c r="RMY10" s="115"/>
      <c r="RMZ10" s="115"/>
      <c r="RNA10" s="115"/>
      <c r="RNB10" s="115"/>
      <c r="RNC10" s="115"/>
      <c r="RND10" s="115"/>
      <c r="RNE10" s="115"/>
      <c r="RNF10" s="115"/>
      <c r="RNG10" s="115"/>
      <c r="RNH10" s="115"/>
      <c r="RNI10" s="115"/>
      <c r="RNJ10" s="115"/>
      <c r="RNK10" s="115"/>
      <c r="RNL10" s="115"/>
      <c r="RNM10" s="115"/>
      <c r="RNN10" s="115"/>
      <c r="RNO10" s="115"/>
      <c r="RNP10" s="115"/>
      <c r="RNQ10" s="115"/>
      <c r="RNR10" s="115"/>
      <c r="RNS10" s="115"/>
      <c r="RNT10" s="115"/>
      <c r="RNU10" s="115"/>
      <c r="RNV10" s="115"/>
      <c r="RNW10" s="115"/>
      <c r="RNX10" s="115"/>
      <c r="RNY10" s="115"/>
      <c r="RNZ10" s="115"/>
      <c r="ROA10" s="115"/>
      <c r="ROB10" s="115"/>
      <c r="ROC10" s="115"/>
      <c r="ROD10" s="115"/>
      <c r="ROE10" s="115"/>
      <c r="ROF10" s="115"/>
      <c r="ROG10" s="115"/>
      <c r="ROH10" s="115"/>
      <c r="ROI10" s="115"/>
      <c r="ROJ10" s="115"/>
      <c r="ROK10" s="115"/>
      <c r="ROL10" s="115"/>
      <c r="ROM10" s="115"/>
      <c r="RON10" s="115"/>
      <c r="ROO10" s="115"/>
      <c r="ROP10" s="115"/>
      <c r="ROQ10" s="115"/>
      <c r="ROR10" s="115"/>
      <c r="ROS10" s="115"/>
      <c r="ROT10" s="115"/>
      <c r="ROU10" s="115"/>
      <c r="ROV10" s="115"/>
      <c r="ROW10" s="115"/>
      <c r="ROX10" s="115"/>
      <c r="ROY10" s="115"/>
      <c r="ROZ10" s="115"/>
      <c r="RPA10" s="115"/>
      <c r="RPB10" s="115"/>
      <c r="RPC10" s="115"/>
      <c r="RPD10" s="115"/>
      <c r="RPE10" s="115"/>
      <c r="RPF10" s="115"/>
      <c r="RPG10" s="115"/>
      <c r="RPH10" s="115"/>
      <c r="RPI10" s="115"/>
      <c r="RPJ10" s="115"/>
      <c r="RPK10" s="115"/>
      <c r="RPL10" s="115"/>
      <c r="RPM10" s="115"/>
      <c r="RPN10" s="115"/>
      <c r="RPO10" s="115"/>
      <c r="RPP10" s="115"/>
      <c r="RPQ10" s="115"/>
      <c r="RPR10" s="115"/>
      <c r="RPS10" s="115"/>
      <c r="RPT10" s="115"/>
      <c r="RPU10" s="115"/>
      <c r="RPV10" s="115"/>
      <c r="RPW10" s="115"/>
      <c r="RPX10" s="115"/>
      <c r="RPY10" s="115"/>
      <c r="RPZ10" s="115"/>
      <c r="RQA10" s="115"/>
      <c r="RQB10" s="115"/>
      <c r="RQC10" s="115"/>
      <c r="RQD10" s="115"/>
      <c r="RQE10" s="115"/>
      <c r="RQF10" s="115"/>
      <c r="RQG10" s="115"/>
      <c r="RQH10" s="115"/>
      <c r="RQI10" s="115"/>
      <c r="RQJ10" s="115"/>
      <c r="RQK10" s="115"/>
      <c r="RQL10" s="115"/>
      <c r="RQM10" s="115"/>
      <c r="RQN10" s="115"/>
      <c r="RQO10" s="115"/>
      <c r="RQP10" s="115"/>
      <c r="RQQ10" s="115"/>
      <c r="RQR10" s="115"/>
      <c r="RQS10" s="115"/>
      <c r="RQT10" s="115"/>
      <c r="RQU10" s="115"/>
      <c r="RQV10" s="115"/>
      <c r="RQW10" s="115"/>
      <c r="RQX10" s="115"/>
      <c r="RQY10" s="115"/>
      <c r="RQZ10" s="115"/>
      <c r="RRA10" s="115"/>
      <c r="RRB10" s="115"/>
      <c r="RRC10" s="115"/>
      <c r="RRD10" s="115"/>
      <c r="RRE10" s="115"/>
      <c r="RRF10" s="115"/>
      <c r="RRG10" s="115"/>
      <c r="RRH10" s="115"/>
      <c r="RRI10" s="115"/>
      <c r="RRJ10" s="115"/>
      <c r="RRK10" s="115"/>
      <c r="RRL10" s="115"/>
      <c r="RRM10" s="115"/>
      <c r="RRN10" s="115"/>
      <c r="RRO10" s="115"/>
      <c r="RRP10" s="115"/>
      <c r="RRQ10" s="115"/>
      <c r="RRR10" s="115"/>
      <c r="RRS10" s="115"/>
      <c r="RRT10" s="115"/>
      <c r="RRU10" s="115"/>
      <c r="RRV10" s="115"/>
      <c r="RRW10" s="115"/>
      <c r="RRX10" s="115"/>
      <c r="RRY10" s="115"/>
      <c r="RRZ10" s="115"/>
      <c r="RSA10" s="115"/>
      <c r="RSB10" s="115"/>
      <c r="RSC10" s="115"/>
      <c r="RSD10" s="115"/>
      <c r="RSE10" s="115"/>
      <c r="RSF10" s="115"/>
      <c r="RSG10" s="115"/>
      <c r="RSH10" s="115"/>
      <c r="RSI10" s="115"/>
      <c r="RSJ10" s="115"/>
      <c r="RSK10" s="115"/>
      <c r="RSL10" s="115"/>
      <c r="RSM10" s="115"/>
      <c r="RSN10" s="115"/>
      <c r="RSO10" s="115"/>
      <c r="RSP10" s="115"/>
      <c r="RSQ10" s="115"/>
      <c r="RSR10" s="115"/>
      <c r="RSS10" s="115"/>
      <c r="RST10" s="115"/>
      <c r="RSU10" s="115"/>
      <c r="RSV10" s="115"/>
      <c r="RSW10" s="115"/>
      <c r="RSX10" s="115"/>
      <c r="RSY10" s="115"/>
      <c r="RSZ10" s="115"/>
      <c r="RTA10" s="115"/>
      <c r="RTB10" s="115"/>
      <c r="RTC10" s="115"/>
      <c r="RTD10" s="115"/>
      <c r="RTE10" s="115"/>
      <c r="RTF10" s="115"/>
      <c r="RTG10" s="115"/>
      <c r="RTH10" s="115"/>
      <c r="RTI10" s="115"/>
      <c r="RTJ10" s="115"/>
      <c r="RTK10" s="115"/>
      <c r="RTL10" s="115"/>
      <c r="RTM10" s="115"/>
      <c r="RTN10" s="115"/>
      <c r="RTO10" s="115"/>
      <c r="RTP10" s="115"/>
      <c r="RTQ10" s="115"/>
      <c r="RTR10" s="115"/>
      <c r="RTS10" s="115"/>
      <c r="RTT10" s="115"/>
      <c r="RTU10" s="115"/>
      <c r="RTV10" s="115"/>
      <c r="RTW10" s="115"/>
      <c r="RTX10" s="115"/>
      <c r="RTY10" s="115"/>
      <c r="RTZ10" s="115"/>
      <c r="RUA10" s="115"/>
      <c r="RUB10" s="115"/>
      <c r="RUC10" s="115"/>
      <c r="RUD10" s="115"/>
      <c r="RUE10" s="115"/>
      <c r="RUF10" s="115"/>
      <c r="RUG10" s="115"/>
      <c r="RUH10" s="115"/>
      <c r="RUI10" s="115"/>
      <c r="RUJ10" s="115"/>
      <c r="RUK10" s="115"/>
      <c r="RUL10" s="115"/>
      <c r="RUM10" s="115"/>
      <c r="RUN10" s="115"/>
      <c r="RUO10" s="115"/>
      <c r="RUP10" s="115"/>
      <c r="RUQ10" s="115"/>
      <c r="RUR10" s="115"/>
      <c r="RUS10" s="115"/>
      <c r="RUT10" s="115"/>
      <c r="RUU10" s="115"/>
      <c r="RUV10" s="115"/>
      <c r="RUW10" s="115"/>
      <c r="RUX10" s="115"/>
      <c r="RUY10" s="115"/>
      <c r="RUZ10" s="115"/>
      <c r="RVA10" s="115"/>
      <c r="RVB10" s="115"/>
      <c r="RVC10" s="115"/>
      <c r="RVD10" s="115"/>
      <c r="RVE10" s="115"/>
      <c r="RVF10" s="115"/>
      <c r="RVG10" s="115"/>
      <c r="RVH10" s="115"/>
      <c r="RVI10" s="115"/>
      <c r="RVJ10" s="115"/>
      <c r="RVK10" s="115"/>
      <c r="RVL10" s="115"/>
      <c r="RVM10" s="115"/>
      <c r="RVN10" s="115"/>
      <c r="RVO10" s="115"/>
      <c r="RVP10" s="115"/>
      <c r="RVQ10" s="115"/>
      <c r="RVR10" s="115"/>
      <c r="RVS10" s="115"/>
      <c r="RVT10" s="115"/>
      <c r="RVU10" s="115"/>
      <c r="RVV10" s="115"/>
      <c r="RVW10" s="115"/>
      <c r="RVX10" s="115"/>
      <c r="RVY10" s="115"/>
      <c r="RVZ10" s="115"/>
      <c r="RWA10" s="115"/>
      <c r="RWB10" s="115"/>
      <c r="RWC10" s="115"/>
      <c r="RWD10" s="115"/>
      <c r="RWE10" s="115"/>
      <c r="RWF10" s="115"/>
      <c r="RWG10" s="115"/>
      <c r="RWH10" s="115"/>
      <c r="RWI10" s="115"/>
      <c r="RWJ10" s="115"/>
      <c r="RWK10" s="115"/>
      <c r="RWL10" s="115"/>
      <c r="RWM10" s="115"/>
      <c r="RWN10" s="115"/>
      <c r="RWO10" s="115"/>
      <c r="RWP10" s="115"/>
      <c r="RWQ10" s="115"/>
      <c r="RWR10" s="115"/>
      <c r="RWS10" s="115"/>
      <c r="RWT10" s="115"/>
      <c r="RWU10" s="115"/>
      <c r="RWV10" s="115"/>
      <c r="RWW10" s="115"/>
      <c r="RWX10" s="115"/>
      <c r="RWY10" s="115"/>
      <c r="RWZ10" s="115"/>
      <c r="RXA10" s="115"/>
      <c r="RXB10" s="115"/>
      <c r="RXC10" s="115"/>
      <c r="RXD10" s="115"/>
      <c r="RXE10" s="115"/>
      <c r="RXF10" s="115"/>
      <c r="RXG10" s="115"/>
      <c r="RXH10" s="115"/>
      <c r="RXI10" s="115"/>
      <c r="RXJ10" s="115"/>
      <c r="RXK10" s="115"/>
      <c r="RXL10" s="115"/>
      <c r="RXM10" s="115"/>
      <c r="RXN10" s="115"/>
      <c r="RXO10" s="115"/>
      <c r="RXP10" s="115"/>
      <c r="RXQ10" s="115"/>
      <c r="RXR10" s="115"/>
      <c r="RXS10" s="115"/>
      <c r="RXT10" s="115"/>
      <c r="RXU10" s="115"/>
      <c r="RXV10" s="115"/>
      <c r="RXW10" s="115"/>
      <c r="RXX10" s="115"/>
      <c r="RXY10" s="115"/>
      <c r="RXZ10" s="115"/>
      <c r="RYA10" s="115"/>
      <c r="RYB10" s="115"/>
      <c r="RYC10" s="115"/>
      <c r="RYD10" s="115"/>
      <c r="RYE10" s="115"/>
      <c r="RYF10" s="115"/>
      <c r="RYG10" s="115"/>
      <c r="RYH10" s="115"/>
      <c r="RYI10" s="115"/>
      <c r="RYJ10" s="115"/>
      <c r="RYK10" s="115"/>
      <c r="RYL10" s="115"/>
      <c r="RYM10" s="115"/>
      <c r="RYN10" s="115"/>
      <c r="RYO10" s="115"/>
      <c r="RYP10" s="115"/>
      <c r="RYQ10" s="115"/>
      <c r="RYR10" s="115"/>
      <c r="RYS10" s="115"/>
      <c r="RYT10" s="115"/>
      <c r="RYU10" s="115"/>
      <c r="RYV10" s="115"/>
      <c r="RYW10" s="115"/>
      <c r="RYX10" s="115"/>
      <c r="RYY10" s="115"/>
      <c r="RYZ10" s="115"/>
      <c r="RZA10" s="115"/>
      <c r="RZB10" s="115"/>
      <c r="RZC10" s="115"/>
      <c r="RZD10" s="115"/>
      <c r="RZE10" s="115"/>
      <c r="RZF10" s="115"/>
      <c r="RZG10" s="115"/>
      <c r="RZH10" s="115"/>
      <c r="RZI10" s="115"/>
      <c r="RZJ10" s="115"/>
      <c r="RZK10" s="115"/>
      <c r="RZL10" s="115"/>
      <c r="RZM10" s="115"/>
      <c r="RZN10" s="115"/>
      <c r="RZO10" s="115"/>
      <c r="RZP10" s="115"/>
      <c r="RZQ10" s="115"/>
      <c r="RZR10" s="115"/>
      <c r="RZS10" s="115"/>
      <c r="RZT10" s="115"/>
      <c r="RZU10" s="115"/>
      <c r="RZV10" s="115"/>
      <c r="RZW10" s="115"/>
      <c r="RZX10" s="115"/>
      <c r="RZY10" s="115"/>
      <c r="RZZ10" s="115"/>
      <c r="SAA10" s="115"/>
      <c r="SAB10" s="115"/>
      <c r="SAC10" s="115"/>
      <c r="SAD10" s="115"/>
      <c r="SAE10" s="115"/>
      <c r="SAF10" s="115"/>
      <c r="SAG10" s="115"/>
      <c r="SAH10" s="115"/>
      <c r="SAI10" s="115"/>
      <c r="SAJ10" s="115"/>
      <c r="SAK10" s="115"/>
      <c r="SAL10" s="115"/>
      <c r="SAM10" s="115"/>
      <c r="SAN10" s="115"/>
      <c r="SAO10" s="115"/>
      <c r="SAP10" s="115"/>
      <c r="SAQ10" s="115"/>
      <c r="SAR10" s="115"/>
      <c r="SAS10" s="115"/>
      <c r="SAT10" s="115"/>
      <c r="SAU10" s="115"/>
      <c r="SAV10" s="115"/>
      <c r="SAW10" s="115"/>
      <c r="SAX10" s="115"/>
      <c r="SAY10" s="115"/>
      <c r="SAZ10" s="115"/>
      <c r="SBA10" s="115"/>
      <c r="SBB10" s="115"/>
      <c r="SBC10" s="115"/>
      <c r="SBD10" s="115"/>
      <c r="SBE10" s="115"/>
      <c r="SBF10" s="115"/>
      <c r="SBG10" s="115"/>
      <c r="SBH10" s="115"/>
      <c r="SBI10" s="115"/>
      <c r="SBJ10" s="115"/>
      <c r="SBK10" s="115"/>
      <c r="SBL10" s="115"/>
      <c r="SBM10" s="115"/>
      <c r="SBN10" s="115"/>
      <c r="SBO10" s="115"/>
      <c r="SBP10" s="115"/>
      <c r="SBQ10" s="115"/>
      <c r="SBR10" s="115"/>
      <c r="SBS10" s="115"/>
      <c r="SBT10" s="115"/>
      <c r="SBU10" s="115"/>
      <c r="SBV10" s="115"/>
      <c r="SBW10" s="115"/>
      <c r="SBX10" s="115"/>
      <c r="SBY10" s="115"/>
      <c r="SBZ10" s="115"/>
      <c r="SCA10" s="115"/>
      <c r="SCB10" s="115"/>
      <c r="SCC10" s="115"/>
      <c r="SCD10" s="115"/>
      <c r="SCE10" s="115"/>
      <c r="SCF10" s="115"/>
      <c r="SCG10" s="115"/>
      <c r="SCH10" s="115"/>
      <c r="SCI10" s="115"/>
      <c r="SCJ10" s="115"/>
      <c r="SCK10" s="115"/>
      <c r="SCL10" s="115"/>
      <c r="SCM10" s="115"/>
      <c r="SCN10" s="115"/>
      <c r="SCO10" s="115"/>
      <c r="SCP10" s="115"/>
      <c r="SCQ10" s="115"/>
      <c r="SCR10" s="115"/>
      <c r="SCS10" s="115"/>
      <c r="SCT10" s="115"/>
      <c r="SCU10" s="115"/>
      <c r="SCV10" s="115"/>
      <c r="SCW10" s="115"/>
      <c r="SCX10" s="115"/>
      <c r="SCY10" s="115"/>
      <c r="SCZ10" s="115"/>
      <c r="SDA10" s="115"/>
      <c r="SDB10" s="115"/>
      <c r="SDC10" s="115"/>
      <c r="SDD10" s="115"/>
      <c r="SDE10" s="115"/>
      <c r="SDF10" s="115"/>
      <c r="SDG10" s="115"/>
      <c r="SDH10" s="115"/>
      <c r="SDI10" s="115"/>
      <c r="SDJ10" s="115"/>
      <c r="SDK10" s="115"/>
      <c r="SDL10" s="115"/>
      <c r="SDM10" s="115"/>
      <c r="SDN10" s="115"/>
      <c r="SDO10" s="115"/>
      <c r="SDP10" s="115"/>
      <c r="SDQ10" s="115"/>
      <c r="SDR10" s="115"/>
      <c r="SDS10" s="115"/>
      <c r="SDT10" s="115"/>
      <c r="SDU10" s="115"/>
      <c r="SDV10" s="115"/>
      <c r="SDW10" s="115"/>
      <c r="SDX10" s="115"/>
      <c r="SDY10" s="115"/>
      <c r="SDZ10" s="115"/>
      <c r="SEA10" s="115"/>
      <c r="SEB10" s="115"/>
      <c r="SEC10" s="115"/>
      <c r="SED10" s="115"/>
      <c r="SEE10" s="115"/>
      <c r="SEF10" s="115"/>
      <c r="SEG10" s="115"/>
      <c r="SEH10" s="115"/>
      <c r="SEI10" s="115"/>
      <c r="SEJ10" s="115"/>
      <c r="SEK10" s="115"/>
      <c r="SEL10" s="115"/>
      <c r="SEM10" s="115"/>
      <c r="SEN10" s="115"/>
      <c r="SEO10" s="115"/>
      <c r="SEP10" s="115"/>
      <c r="SEQ10" s="115"/>
      <c r="SER10" s="115"/>
      <c r="SES10" s="115"/>
      <c r="SET10" s="115"/>
      <c r="SEU10" s="115"/>
      <c r="SEV10" s="115"/>
      <c r="SEW10" s="115"/>
      <c r="SEX10" s="115"/>
      <c r="SEY10" s="115"/>
      <c r="SEZ10" s="115"/>
      <c r="SFA10" s="115"/>
      <c r="SFB10" s="115"/>
      <c r="SFC10" s="115"/>
      <c r="SFD10" s="115"/>
      <c r="SFE10" s="115"/>
      <c r="SFF10" s="115"/>
      <c r="SFG10" s="115"/>
      <c r="SFH10" s="115"/>
      <c r="SFI10" s="115"/>
      <c r="SFJ10" s="115"/>
      <c r="SFK10" s="115"/>
      <c r="SFL10" s="115"/>
      <c r="SFM10" s="115"/>
      <c r="SFN10" s="115"/>
      <c r="SFO10" s="115"/>
      <c r="SFP10" s="115"/>
      <c r="SFQ10" s="115"/>
      <c r="SFR10" s="115"/>
      <c r="SFS10" s="115"/>
      <c r="SFT10" s="115"/>
      <c r="SFU10" s="115"/>
      <c r="SFV10" s="115"/>
      <c r="SFW10" s="115"/>
      <c r="SFX10" s="115"/>
      <c r="SFY10" s="115"/>
      <c r="SFZ10" s="115"/>
      <c r="SGA10" s="115"/>
      <c r="SGB10" s="115"/>
      <c r="SGC10" s="115"/>
      <c r="SGD10" s="115"/>
      <c r="SGE10" s="115"/>
      <c r="SGF10" s="115"/>
      <c r="SGG10" s="115"/>
      <c r="SGH10" s="115"/>
      <c r="SGI10" s="115"/>
      <c r="SGJ10" s="115"/>
      <c r="SGK10" s="115"/>
      <c r="SGL10" s="115"/>
      <c r="SGM10" s="115"/>
      <c r="SGN10" s="115"/>
      <c r="SGO10" s="115"/>
      <c r="SGP10" s="115"/>
      <c r="SGQ10" s="115"/>
      <c r="SGR10" s="115"/>
      <c r="SGS10" s="115"/>
      <c r="SGT10" s="115"/>
      <c r="SGU10" s="115"/>
      <c r="SGV10" s="115"/>
      <c r="SGW10" s="115"/>
      <c r="SGX10" s="115"/>
      <c r="SGY10" s="115"/>
      <c r="SGZ10" s="115"/>
      <c r="SHA10" s="115"/>
      <c r="SHB10" s="115"/>
      <c r="SHC10" s="115"/>
      <c r="SHD10" s="115"/>
      <c r="SHE10" s="115"/>
      <c r="SHF10" s="115"/>
      <c r="SHG10" s="115"/>
      <c r="SHH10" s="115"/>
      <c r="SHI10" s="115"/>
      <c r="SHJ10" s="115"/>
      <c r="SHK10" s="115"/>
      <c r="SHL10" s="115"/>
      <c r="SHM10" s="115"/>
      <c r="SHN10" s="115"/>
      <c r="SHO10" s="115"/>
      <c r="SHP10" s="115"/>
      <c r="SHQ10" s="115"/>
      <c r="SHR10" s="115"/>
      <c r="SHS10" s="115"/>
      <c r="SHT10" s="115"/>
      <c r="SHU10" s="115"/>
      <c r="SHV10" s="115"/>
      <c r="SHW10" s="115"/>
      <c r="SHX10" s="115"/>
      <c r="SHY10" s="115"/>
      <c r="SHZ10" s="115"/>
      <c r="SIA10" s="115"/>
      <c r="SIB10" s="115"/>
      <c r="SIC10" s="115"/>
      <c r="SID10" s="115"/>
      <c r="SIE10" s="115"/>
      <c r="SIF10" s="115"/>
      <c r="SIG10" s="115"/>
      <c r="SIH10" s="115"/>
      <c r="SII10" s="115"/>
      <c r="SIJ10" s="115"/>
      <c r="SIK10" s="115"/>
      <c r="SIL10" s="115"/>
      <c r="SIM10" s="115"/>
      <c r="SIN10" s="115"/>
      <c r="SIO10" s="115"/>
      <c r="SIP10" s="115"/>
      <c r="SIQ10" s="115"/>
      <c r="SIR10" s="115"/>
      <c r="SIS10" s="115"/>
      <c r="SIT10" s="115"/>
      <c r="SIU10" s="115"/>
      <c r="SIV10" s="115"/>
      <c r="SIW10" s="115"/>
      <c r="SIX10" s="115"/>
      <c r="SIY10" s="115"/>
      <c r="SIZ10" s="115"/>
      <c r="SJA10" s="115"/>
      <c r="SJB10" s="115"/>
      <c r="SJC10" s="115"/>
      <c r="SJD10" s="115"/>
      <c r="SJE10" s="115"/>
      <c r="SJF10" s="115"/>
      <c r="SJG10" s="115"/>
      <c r="SJH10" s="115"/>
      <c r="SJI10" s="115"/>
      <c r="SJJ10" s="115"/>
      <c r="SJK10" s="115"/>
      <c r="SJL10" s="115"/>
      <c r="SJM10" s="115"/>
      <c r="SJN10" s="115"/>
      <c r="SJO10" s="115"/>
      <c r="SJP10" s="115"/>
      <c r="SJQ10" s="115"/>
      <c r="SJR10" s="115"/>
      <c r="SJS10" s="115"/>
      <c r="SJT10" s="115"/>
      <c r="SJU10" s="115"/>
      <c r="SJV10" s="115"/>
      <c r="SJW10" s="115"/>
      <c r="SJX10" s="115"/>
      <c r="SJY10" s="115"/>
      <c r="SJZ10" s="115"/>
      <c r="SKA10" s="115"/>
      <c r="SKB10" s="115"/>
      <c r="SKC10" s="115"/>
      <c r="SKD10" s="115"/>
      <c r="SKE10" s="115"/>
      <c r="SKF10" s="115"/>
      <c r="SKG10" s="115"/>
      <c r="SKH10" s="115"/>
      <c r="SKI10" s="115"/>
      <c r="SKJ10" s="115"/>
      <c r="SKK10" s="115"/>
      <c r="SKL10" s="115"/>
      <c r="SKM10" s="115"/>
      <c r="SKN10" s="115"/>
      <c r="SKO10" s="115"/>
      <c r="SKP10" s="115"/>
      <c r="SKQ10" s="115"/>
      <c r="SKR10" s="115"/>
      <c r="SKS10" s="115"/>
      <c r="SKT10" s="115"/>
      <c r="SKU10" s="115"/>
      <c r="SKV10" s="115"/>
      <c r="SKW10" s="115"/>
      <c r="SKX10" s="115"/>
      <c r="SKY10" s="115"/>
      <c r="SKZ10" s="115"/>
      <c r="SLA10" s="115"/>
      <c r="SLB10" s="115"/>
      <c r="SLC10" s="115"/>
      <c r="SLD10" s="115"/>
      <c r="SLE10" s="115"/>
      <c r="SLF10" s="115"/>
      <c r="SLG10" s="115"/>
      <c r="SLH10" s="115"/>
      <c r="SLI10" s="115"/>
      <c r="SLJ10" s="115"/>
      <c r="SLK10" s="115"/>
      <c r="SLL10" s="115"/>
      <c r="SLM10" s="115"/>
      <c r="SLN10" s="115"/>
      <c r="SLO10" s="115"/>
      <c r="SLP10" s="115"/>
      <c r="SLQ10" s="115"/>
      <c r="SLR10" s="115"/>
      <c r="SLS10" s="115"/>
      <c r="SLT10" s="115"/>
      <c r="SLU10" s="115"/>
      <c r="SLV10" s="115"/>
      <c r="SLW10" s="115"/>
      <c r="SLX10" s="115"/>
      <c r="SLY10" s="115"/>
      <c r="SLZ10" s="115"/>
      <c r="SMA10" s="115"/>
      <c r="SMB10" s="115"/>
      <c r="SMC10" s="115"/>
      <c r="SMD10" s="115"/>
      <c r="SME10" s="115"/>
      <c r="SMF10" s="115"/>
      <c r="SMG10" s="115"/>
      <c r="SMH10" s="115"/>
      <c r="SMI10" s="115"/>
      <c r="SMJ10" s="115"/>
      <c r="SMK10" s="115"/>
      <c r="SML10" s="115"/>
      <c r="SMM10" s="115"/>
      <c r="SMN10" s="115"/>
      <c r="SMO10" s="115"/>
      <c r="SMP10" s="115"/>
      <c r="SMQ10" s="115"/>
      <c r="SMR10" s="115"/>
      <c r="SMS10" s="115"/>
      <c r="SMT10" s="115"/>
      <c r="SMU10" s="115"/>
      <c r="SMV10" s="115"/>
      <c r="SMW10" s="115"/>
      <c r="SMX10" s="115"/>
      <c r="SMY10" s="115"/>
      <c r="SMZ10" s="115"/>
      <c r="SNA10" s="115"/>
      <c r="SNB10" s="115"/>
      <c r="SNC10" s="115"/>
      <c r="SND10" s="115"/>
      <c r="SNE10" s="115"/>
      <c r="SNF10" s="115"/>
      <c r="SNG10" s="115"/>
      <c r="SNH10" s="115"/>
      <c r="SNI10" s="115"/>
      <c r="SNJ10" s="115"/>
      <c r="SNK10" s="115"/>
      <c r="SNL10" s="115"/>
      <c r="SNM10" s="115"/>
      <c r="SNN10" s="115"/>
      <c r="SNO10" s="115"/>
      <c r="SNP10" s="115"/>
      <c r="SNQ10" s="115"/>
      <c r="SNR10" s="115"/>
      <c r="SNS10" s="115"/>
      <c r="SNT10" s="115"/>
      <c r="SNU10" s="115"/>
      <c r="SNV10" s="115"/>
      <c r="SNW10" s="115"/>
      <c r="SNX10" s="115"/>
      <c r="SNY10" s="115"/>
      <c r="SNZ10" s="115"/>
      <c r="SOA10" s="115"/>
      <c r="SOB10" s="115"/>
      <c r="SOC10" s="115"/>
      <c r="SOD10" s="115"/>
      <c r="SOE10" s="115"/>
      <c r="SOF10" s="115"/>
      <c r="SOG10" s="115"/>
      <c r="SOH10" s="115"/>
      <c r="SOI10" s="115"/>
      <c r="SOJ10" s="115"/>
      <c r="SOK10" s="115"/>
      <c r="SOL10" s="115"/>
      <c r="SOM10" s="115"/>
      <c r="SON10" s="115"/>
      <c r="SOO10" s="115"/>
      <c r="SOP10" s="115"/>
      <c r="SOQ10" s="115"/>
      <c r="SOR10" s="115"/>
      <c r="SOS10" s="115"/>
      <c r="SOT10" s="115"/>
      <c r="SOU10" s="115"/>
      <c r="SOV10" s="115"/>
      <c r="SOW10" s="115"/>
      <c r="SOX10" s="115"/>
      <c r="SOY10" s="115"/>
      <c r="SOZ10" s="115"/>
      <c r="SPA10" s="115"/>
      <c r="SPB10" s="115"/>
      <c r="SPC10" s="115"/>
      <c r="SPD10" s="115"/>
      <c r="SPE10" s="115"/>
      <c r="SPF10" s="115"/>
      <c r="SPG10" s="115"/>
      <c r="SPH10" s="115"/>
      <c r="SPI10" s="115"/>
      <c r="SPJ10" s="115"/>
      <c r="SPK10" s="115"/>
      <c r="SPL10" s="115"/>
      <c r="SPM10" s="115"/>
      <c r="SPN10" s="115"/>
      <c r="SPO10" s="115"/>
      <c r="SPP10" s="115"/>
      <c r="SPQ10" s="115"/>
      <c r="SPR10" s="115"/>
      <c r="SPS10" s="115"/>
      <c r="SPT10" s="115"/>
      <c r="SPU10" s="115"/>
      <c r="SPV10" s="115"/>
      <c r="SPW10" s="115"/>
      <c r="SPX10" s="115"/>
      <c r="SPY10" s="115"/>
      <c r="SPZ10" s="115"/>
      <c r="SQA10" s="115"/>
      <c r="SQB10" s="115"/>
      <c r="SQC10" s="115"/>
      <c r="SQD10" s="115"/>
      <c r="SQE10" s="115"/>
      <c r="SQF10" s="115"/>
      <c r="SQG10" s="115"/>
      <c r="SQH10" s="115"/>
      <c r="SQI10" s="115"/>
      <c r="SQJ10" s="115"/>
      <c r="SQK10" s="115"/>
      <c r="SQL10" s="115"/>
      <c r="SQM10" s="115"/>
      <c r="SQN10" s="115"/>
      <c r="SQO10" s="115"/>
      <c r="SQP10" s="115"/>
      <c r="SQQ10" s="115"/>
      <c r="SQR10" s="115"/>
      <c r="SQS10" s="115"/>
      <c r="SQT10" s="115"/>
      <c r="SQU10" s="115"/>
      <c r="SQV10" s="115"/>
      <c r="SQW10" s="115"/>
      <c r="SQX10" s="115"/>
      <c r="SQY10" s="115"/>
      <c r="SQZ10" s="115"/>
      <c r="SRA10" s="115"/>
      <c r="SRB10" s="115"/>
      <c r="SRC10" s="115"/>
      <c r="SRD10" s="115"/>
      <c r="SRE10" s="115"/>
      <c r="SRF10" s="115"/>
      <c r="SRG10" s="115"/>
      <c r="SRH10" s="115"/>
      <c r="SRI10" s="115"/>
      <c r="SRJ10" s="115"/>
      <c r="SRK10" s="115"/>
      <c r="SRL10" s="115"/>
      <c r="SRM10" s="115"/>
      <c r="SRN10" s="115"/>
      <c r="SRO10" s="115"/>
      <c r="SRP10" s="115"/>
      <c r="SRQ10" s="115"/>
      <c r="SRR10" s="115"/>
      <c r="SRS10" s="115"/>
      <c r="SRT10" s="115"/>
      <c r="SRU10" s="115"/>
      <c r="SRV10" s="115"/>
      <c r="SRW10" s="115"/>
      <c r="SRX10" s="115"/>
      <c r="SRY10" s="115"/>
      <c r="SRZ10" s="115"/>
      <c r="SSA10" s="115"/>
      <c r="SSB10" s="115"/>
      <c r="SSC10" s="115"/>
      <c r="SSD10" s="115"/>
      <c r="SSE10" s="115"/>
      <c r="SSF10" s="115"/>
      <c r="SSG10" s="115"/>
      <c r="SSH10" s="115"/>
      <c r="SSI10" s="115"/>
      <c r="SSJ10" s="115"/>
      <c r="SSK10" s="115"/>
      <c r="SSL10" s="115"/>
      <c r="SSM10" s="115"/>
      <c r="SSN10" s="115"/>
      <c r="SSO10" s="115"/>
      <c r="SSP10" s="115"/>
      <c r="SSQ10" s="115"/>
      <c r="SSR10" s="115"/>
      <c r="SSS10" s="115"/>
      <c r="SST10" s="115"/>
      <c r="SSU10" s="115"/>
      <c r="SSV10" s="115"/>
      <c r="SSW10" s="115"/>
      <c r="SSX10" s="115"/>
      <c r="SSY10" s="115"/>
      <c r="SSZ10" s="115"/>
      <c r="STA10" s="115"/>
      <c r="STB10" s="115"/>
      <c r="STC10" s="115"/>
      <c r="STD10" s="115"/>
      <c r="STE10" s="115"/>
      <c r="STF10" s="115"/>
      <c r="STG10" s="115"/>
      <c r="STH10" s="115"/>
      <c r="STI10" s="115"/>
      <c r="STJ10" s="115"/>
      <c r="STK10" s="115"/>
      <c r="STL10" s="115"/>
      <c r="STM10" s="115"/>
      <c r="STN10" s="115"/>
      <c r="STO10" s="115"/>
      <c r="STP10" s="115"/>
      <c r="STQ10" s="115"/>
      <c r="STR10" s="115"/>
      <c r="STS10" s="115"/>
      <c r="STT10" s="115"/>
      <c r="STU10" s="115"/>
      <c r="STV10" s="115"/>
      <c r="STW10" s="115"/>
      <c r="STX10" s="115"/>
      <c r="STY10" s="115"/>
      <c r="STZ10" s="115"/>
      <c r="SUA10" s="115"/>
      <c r="SUB10" s="115"/>
      <c r="SUC10" s="115"/>
      <c r="SUD10" s="115"/>
      <c r="SUE10" s="115"/>
      <c r="SUF10" s="115"/>
      <c r="SUG10" s="115"/>
      <c r="SUH10" s="115"/>
      <c r="SUI10" s="115"/>
      <c r="SUJ10" s="115"/>
      <c r="SUK10" s="115"/>
      <c r="SUL10" s="115"/>
      <c r="SUM10" s="115"/>
      <c r="SUN10" s="115"/>
      <c r="SUO10" s="115"/>
      <c r="SUP10" s="115"/>
      <c r="SUQ10" s="115"/>
      <c r="SUR10" s="115"/>
      <c r="SUS10" s="115"/>
      <c r="SUT10" s="115"/>
      <c r="SUU10" s="115"/>
      <c r="SUV10" s="115"/>
      <c r="SUW10" s="115"/>
      <c r="SUX10" s="115"/>
      <c r="SUY10" s="115"/>
      <c r="SUZ10" s="115"/>
      <c r="SVA10" s="115"/>
      <c r="SVB10" s="115"/>
      <c r="SVC10" s="115"/>
      <c r="SVD10" s="115"/>
      <c r="SVE10" s="115"/>
      <c r="SVF10" s="115"/>
      <c r="SVG10" s="115"/>
      <c r="SVH10" s="115"/>
      <c r="SVI10" s="115"/>
      <c r="SVJ10" s="115"/>
      <c r="SVK10" s="115"/>
      <c r="SVL10" s="115"/>
      <c r="SVM10" s="115"/>
      <c r="SVN10" s="115"/>
      <c r="SVO10" s="115"/>
      <c r="SVP10" s="115"/>
      <c r="SVQ10" s="115"/>
      <c r="SVR10" s="115"/>
      <c r="SVS10" s="115"/>
      <c r="SVT10" s="115"/>
      <c r="SVU10" s="115"/>
      <c r="SVV10" s="115"/>
      <c r="SVW10" s="115"/>
      <c r="SVX10" s="115"/>
      <c r="SVY10" s="115"/>
      <c r="SVZ10" s="115"/>
      <c r="SWA10" s="115"/>
      <c r="SWB10" s="115"/>
      <c r="SWC10" s="115"/>
      <c r="SWD10" s="115"/>
      <c r="SWE10" s="115"/>
      <c r="SWF10" s="115"/>
      <c r="SWG10" s="115"/>
      <c r="SWH10" s="115"/>
      <c r="SWI10" s="115"/>
      <c r="SWJ10" s="115"/>
      <c r="SWK10" s="115"/>
      <c r="SWL10" s="115"/>
      <c r="SWM10" s="115"/>
      <c r="SWN10" s="115"/>
      <c r="SWO10" s="115"/>
      <c r="SWP10" s="115"/>
      <c r="SWQ10" s="115"/>
      <c r="SWR10" s="115"/>
      <c r="SWS10" s="115"/>
      <c r="SWT10" s="115"/>
      <c r="SWU10" s="115"/>
      <c r="SWV10" s="115"/>
      <c r="SWW10" s="115"/>
      <c r="SWX10" s="115"/>
      <c r="SWY10" s="115"/>
      <c r="SWZ10" s="115"/>
      <c r="SXA10" s="115"/>
      <c r="SXB10" s="115"/>
      <c r="SXC10" s="115"/>
      <c r="SXD10" s="115"/>
      <c r="SXE10" s="115"/>
      <c r="SXF10" s="115"/>
      <c r="SXG10" s="115"/>
      <c r="SXH10" s="115"/>
      <c r="SXI10" s="115"/>
      <c r="SXJ10" s="115"/>
      <c r="SXK10" s="115"/>
      <c r="SXL10" s="115"/>
      <c r="SXM10" s="115"/>
      <c r="SXN10" s="115"/>
      <c r="SXO10" s="115"/>
      <c r="SXP10" s="115"/>
      <c r="SXQ10" s="115"/>
      <c r="SXR10" s="115"/>
      <c r="SXS10" s="115"/>
      <c r="SXT10" s="115"/>
      <c r="SXU10" s="115"/>
      <c r="SXV10" s="115"/>
      <c r="SXW10" s="115"/>
      <c r="SXX10" s="115"/>
      <c r="SXY10" s="115"/>
      <c r="SXZ10" s="115"/>
      <c r="SYA10" s="115"/>
      <c r="SYB10" s="115"/>
      <c r="SYC10" s="115"/>
      <c r="SYD10" s="115"/>
      <c r="SYE10" s="115"/>
      <c r="SYF10" s="115"/>
      <c r="SYG10" s="115"/>
      <c r="SYH10" s="115"/>
      <c r="SYI10" s="115"/>
      <c r="SYJ10" s="115"/>
      <c r="SYK10" s="115"/>
      <c r="SYL10" s="115"/>
      <c r="SYM10" s="115"/>
      <c r="SYN10" s="115"/>
      <c r="SYO10" s="115"/>
      <c r="SYP10" s="115"/>
      <c r="SYQ10" s="115"/>
      <c r="SYR10" s="115"/>
      <c r="SYS10" s="115"/>
      <c r="SYT10" s="115"/>
      <c r="SYU10" s="115"/>
      <c r="SYV10" s="115"/>
      <c r="SYW10" s="115"/>
      <c r="SYX10" s="115"/>
      <c r="SYY10" s="115"/>
      <c r="SYZ10" s="115"/>
      <c r="SZA10" s="115"/>
      <c r="SZB10" s="115"/>
      <c r="SZC10" s="115"/>
      <c r="SZD10" s="115"/>
      <c r="SZE10" s="115"/>
      <c r="SZF10" s="115"/>
      <c r="SZG10" s="115"/>
      <c r="SZH10" s="115"/>
      <c r="SZI10" s="115"/>
      <c r="SZJ10" s="115"/>
      <c r="SZK10" s="115"/>
      <c r="SZL10" s="115"/>
      <c r="SZM10" s="115"/>
      <c r="SZN10" s="115"/>
      <c r="SZO10" s="115"/>
      <c r="SZP10" s="115"/>
      <c r="SZQ10" s="115"/>
      <c r="SZR10" s="115"/>
      <c r="SZS10" s="115"/>
      <c r="SZT10" s="115"/>
      <c r="SZU10" s="115"/>
      <c r="SZV10" s="115"/>
      <c r="SZW10" s="115"/>
      <c r="SZX10" s="115"/>
      <c r="SZY10" s="115"/>
      <c r="SZZ10" s="115"/>
      <c r="TAA10" s="115"/>
      <c r="TAB10" s="115"/>
      <c r="TAC10" s="115"/>
      <c r="TAD10" s="115"/>
      <c r="TAE10" s="115"/>
      <c r="TAF10" s="115"/>
      <c r="TAG10" s="115"/>
      <c r="TAH10" s="115"/>
      <c r="TAI10" s="115"/>
      <c r="TAJ10" s="115"/>
      <c r="TAK10" s="115"/>
      <c r="TAL10" s="115"/>
      <c r="TAM10" s="115"/>
      <c r="TAN10" s="115"/>
      <c r="TAO10" s="115"/>
      <c r="TAP10" s="115"/>
      <c r="TAQ10" s="115"/>
      <c r="TAR10" s="115"/>
      <c r="TAS10" s="115"/>
      <c r="TAT10" s="115"/>
      <c r="TAU10" s="115"/>
      <c r="TAV10" s="115"/>
      <c r="TAW10" s="115"/>
      <c r="TAX10" s="115"/>
      <c r="TAY10" s="115"/>
      <c r="TAZ10" s="115"/>
      <c r="TBA10" s="115"/>
      <c r="TBB10" s="115"/>
      <c r="TBC10" s="115"/>
      <c r="TBD10" s="115"/>
      <c r="TBE10" s="115"/>
      <c r="TBF10" s="115"/>
      <c r="TBG10" s="115"/>
      <c r="TBH10" s="115"/>
      <c r="TBI10" s="115"/>
      <c r="TBJ10" s="115"/>
      <c r="TBK10" s="115"/>
      <c r="TBL10" s="115"/>
      <c r="TBM10" s="115"/>
      <c r="TBN10" s="115"/>
      <c r="TBO10" s="115"/>
      <c r="TBP10" s="115"/>
      <c r="TBQ10" s="115"/>
      <c r="TBR10" s="115"/>
      <c r="TBS10" s="115"/>
      <c r="TBT10" s="115"/>
      <c r="TBU10" s="115"/>
      <c r="TBV10" s="115"/>
      <c r="TBW10" s="115"/>
      <c r="TBX10" s="115"/>
      <c r="TBY10" s="115"/>
      <c r="TBZ10" s="115"/>
      <c r="TCA10" s="115"/>
      <c r="TCB10" s="115"/>
      <c r="TCC10" s="115"/>
      <c r="TCD10" s="115"/>
      <c r="TCE10" s="115"/>
      <c r="TCF10" s="115"/>
      <c r="TCG10" s="115"/>
      <c r="TCH10" s="115"/>
      <c r="TCI10" s="115"/>
      <c r="TCJ10" s="115"/>
      <c r="TCK10" s="115"/>
      <c r="TCL10" s="115"/>
      <c r="TCM10" s="115"/>
      <c r="TCN10" s="115"/>
      <c r="TCO10" s="115"/>
      <c r="TCP10" s="115"/>
      <c r="TCQ10" s="115"/>
      <c r="TCR10" s="115"/>
      <c r="TCS10" s="115"/>
      <c r="TCT10" s="115"/>
      <c r="TCU10" s="115"/>
      <c r="TCV10" s="115"/>
      <c r="TCW10" s="115"/>
      <c r="TCX10" s="115"/>
      <c r="TCY10" s="115"/>
      <c r="TCZ10" s="115"/>
      <c r="TDA10" s="115"/>
      <c r="TDB10" s="115"/>
      <c r="TDC10" s="115"/>
      <c r="TDD10" s="115"/>
      <c r="TDE10" s="115"/>
      <c r="TDF10" s="115"/>
      <c r="TDG10" s="115"/>
      <c r="TDH10" s="115"/>
      <c r="TDI10" s="115"/>
      <c r="TDJ10" s="115"/>
      <c r="TDK10" s="115"/>
      <c r="TDL10" s="115"/>
      <c r="TDM10" s="115"/>
      <c r="TDN10" s="115"/>
      <c r="TDO10" s="115"/>
      <c r="TDP10" s="115"/>
      <c r="TDQ10" s="115"/>
      <c r="TDR10" s="115"/>
      <c r="TDS10" s="115"/>
      <c r="TDT10" s="115"/>
      <c r="TDU10" s="115"/>
      <c r="TDV10" s="115"/>
      <c r="TDW10" s="115"/>
      <c r="TDX10" s="115"/>
      <c r="TDY10" s="115"/>
      <c r="TDZ10" s="115"/>
      <c r="TEA10" s="115"/>
      <c r="TEB10" s="115"/>
      <c r="TEC10" s="115"/>
      <c r="TED10" s="115"/>
      <c r="TEE10" s="115"/>
      <c r="TEF10" s="115"/>
      <c r="TEG10" s="115"/>
      <c r="TEH10" s="115"/>
      <c r="TEI10" s="115"/>
      <c r="TEJ10" s="115"/>
      <c r="TEK10" s="115"/>
      <c r="TEL10" s="115"/>
      <c r="TEM10" s="115"/>
      <c r="TEN10" s="115"/>
      <c r="TEO10" s="115"/>
      <c r="TEP10" s="115"/>
      <c r="TEQ10" s="115"/>
      <c r="TER10" s="115"/>
      <c r="TES10" s="115"/>
      <c r="TET10" s="115"/>
      <c r="TEU10" s="115"/>
      <c r="TEV10" s="115"/>
      <c r="TEW10" s="115"/>
      <c r="TEX10" s="115"/>
      <c r="TEY10" s="115"/>
      <c r="TEZ10" s="115"/>
      <c r="TFA10" s="115"/>
      <c r="TFB10" s="115"/>
      <c r="TFC10" s="115"/>
      <c r="TFD10" s="115"/>
      <c r="TFE10" s="115"/>
      <c r="TFF10" s="115"/>
      <c r="TFG10" s="115"/>
      <c r="TFH10" s="115"/>
      <c r="TFI10" s="115"/>
      <c r="TFJ10" s="115"/>
      <c r="TFK10" s="115"/>
      <c r="TFL10" s="115"/>
      <c r="TFM10" s="115"/>
      <c r="TFN10" s="115"/>
      <c r="TFO10" s="115"/>
      <c r="TFP10" s="115"/>
      <c r="TFQ10" s="115"/>
      <c r="TFR10" s="115"/>
      <c r="TFS10" s="115"/>
      <c r="TFT10" s="115"/>
      <c r="TFU10" s="115"/>
      <c r="TFV10" s="115"/>
      <c r="TFW10" s="115"/>
      <c r="TFX10" s="115"/>
      <c r="TFY10" s="115"/>
      <c r="TFZ10" s="115"/>
      <c r="TGA10" s="115"/>
      <c r="TGB10" s="115"/>
      <c r="TGC10" s="115"/>
      <c r="TGD10" s="115"/>
      <c r="TGE10" s="115"/>
      <c r="TGF10" s="115"/>
      <c r="TGG10" s="115"/>
      <c r="TGH10" s="115"/>
      <c r="TGI10" s="115"/>
      <c r="TGJ10" s="115"/>
      <c r="TGK10" s="115"/>
      <c r="TGL10" s="115"/>
      <c r="TGM10" s="115"/>
      <c r="TGN10" s="115"/>
      <c r="TGO10" s="115"/>
      <c r="TGP10" s="115"/>
      <c r="TGQ10" s="115"/>
      <c r="TGR10" s="115"/>
      <c r="TGS10" s="115"/>
      <c r="TGT10" s="115"/>
      <c r="TGU10" s="115"/>
      <c r="TGV10" s="115"/>
      <c r="TGW10" s="115"/>
      <c r="TGX10" s="115"/>
      <c r="TGY10" s="115"/>
      <c r="TGZ10" s="115"/>
      <c r="THA10" s="115"/>
      <c r="THB10" s="115"/>
      <c r="THC10" s="115"/>
      <c r="THD10" s="115"/>
      <c r="THE10" s="115"/>
      <c r="THF10" s="115"/>
      <c r="THG10" s="115"/>
      <c r="THH10" s="115"/>
      <c r="THI10" s="115"/>
      <c r="THJ10" s="115"/>
      <c r="THK10" s="115"/>
      <c r="THL10" s="115"/>
      <c r="THM10" s="115"/>
      <c r="THN10" s="115"/>
      <c r="THO10" s="115"/>
      <c r="THP10" s="115"/>
      <c r="THQ10" s="115"/>
      <c r="THR10" s="115"/>
      <c r="THS10" s="115"/>
      <c r="THT10" s="115"/>
      <c r="THU10" s="115"/>
      <c r="THV10" s="115"/>
      <c r="THW10" s="115"/>
      <c r="THX10" s="115"/>
      <c r="THY10" s="115"/>
      <c r="THZ10" s="115"/>
      <c r="TIA10" s="115"/>
      <c r="TIB10" s="115"/>
      <c r="TIC10" s="115"/>
      <c r="TID10" s="115"/>
      <c r="TIE10" s="115"/>
      <c r="TIF10" s="115"/>
      <c r="TIG10" s="115"/>
      <c r="TIH10" s="115"/>
      <c r="TII10" s="115"/>
      <c r="TIJ10" s="115"/>
      <c r="TIK10" s="115"/>
      <c r="TIL10" s="115"/>
      <c r="TIM10" s="115"/>
      <c r="TIN10" s="115"/>
      <c r="TIO10" s="115"/>
      <c r="TIP10" s="115"/>
      <c r="TIQ10" s="115"/>
      <c r="TIR10" s="115"/>
      <c r="TIS10" s="115"/>
      <c r="TIT10" s="115"/>
      <c r="TIU10" s="115"/>
      <c r="TIV10" s="115"/>
      <c r="TIW10" s="115"/>
      <c r="TIX10" s="115"/>
      <c r="TIY10" s="115"/>
      <c r="TIZ10" s="115"/>
      <c r="TJA10" s="115"/>
      <c r="TJB10" s="115"/>
      <c r="TJC10" s="115"/>
      <c r="TJD10" s="115"/>
      <c r="TJE10" s="115"/>
      <c r="TJF10" s="115"/>
      <c r="TJG10" s="115"/>
      <c r="TJH10" s="115"/>
      <c r="TJI10" s="115"/>
      <c r="TJJ10" s="115"/>
      <c r="TJK10" s="115"/>
      <c r="TJL10" s="115"/>
      <c r="TJM10" s="115"/>
      <c r="TJN10" s="115"/>
      <c r="TJO10" s="115"/>
      <c r="TJP10" s="115"/>
      <c r="TJQ10" s="115"/>
      <c r="TJR10" s="115"/>
      <c r="TJS10" s="115"/>
      <c r="TJT10" s="115"/>
      <c r="TJU10" s="115"/>
      <c r="TJV10" s="115"/>
      <c r="TJW10" s="115"/>
      <c r="TJX10" s="115"/>
      <c r="TJY10" s="115"/>
      <c r="TJZ10" s="115"/>
      <c r="TKA10" s="115"/>
      <c r="TKB10" s="115"/>
      <c r="TKC10" s="115"/>
      <c r="TKD10" s="115"/>
      <c r="TKE10" s="115"/>
      <c r="TKF10" s="115"/>
      <c r="TKG10" s="115"/>
      <c r="TKH10" s="115"/>
      <c r="TKI10" s="115"/>
      <c r="TKJ10" s="115"/>
      <c r="TKK10" s="115"/>
      <c r="TKL10" s="115"/>
      <c r="TKM10" s="115"/>
      <c r="TKN10" s="115"/>
      <c r="TKO10" s="115"/>
      <c r="TKP10" s="115"/>
      <c r="TKQ10" s="115"/>
      <c r="TKR10" s="115"/>
      <c r="TKS10" s="115"/>
      <c r="TKT10" s="115"/>
      <c r="TKU10" s="115"/>
      <c r="TKV10" s="115"/>
      <c r="TKW10" s="115"/>
      <c r="TKX10" s="115"/>
      <c r="TKY10" s="115"/>
      <c r="TKZ10" s="115"/>
      <c r="TLA10" s="115"/>
      <c r="TLB10" s="115"/>
      <c r="TLC10" s="115"/>
      <c r="TLD10" s="115"/>
      <c r="TLE10" s="115"/>
      <c r="TLF10" s="115"/>
      <c r="TLG10" s="115"/>
      <c r="TLH10" s="115"/>
      <c r="TLI10" s="115"/>
      <c r="TLJ10" s="115"/>
      <c r="TLK10" s="115"/>
      <c r="TLL10" s="115"/>
      <c r="TLM10" s="115"/>
      <c r="TLN10" s="115"/>
      <c r="TLO10" s="115"/>
      <c r="TLP10" s="115"/>
      <c r="TLQ10" s="115"/>
      <c r="TLR10" s="115"/>
      <c r="TLS10" s="115"/>
      <c r="TLT10" s="115"/>
      <c r="TLU10" s="115"/>
      <c r="TLV10" s="115"/>
      <c r="TLW10" s="115"/>
      <c r="TLX10" s="115"/>
      <c r="TLY10" s="115"/>
      <c r="TLZ10" s="115"/>
      <c r="TMA10" s="115"/>
      <c r="TMB10" s="115"/>
      <c r="TMC10" s="115"/>
      <c r="TMD10" s="115"/>
      <c r="TME10" s="115"/>
      <c r="TMF10" s="115"/>
      <c r="TMG10" s="115"/>
      <c r="TMH10" s="115"/>
      <c r="TMI10" s="115"/>
      <c r="TMJ10" s="115"/>
      <c r="TMK10" s="115"/>
      <c r="TML10" s="115"/>
      <c r="TMM10" s="115"/>
      <c r="TMN10" s="115"/>
      <c r="TMO10" s="115"/>
      <c r="TMP10" s="115"/>
      <c r="TMQ10" s="115"/>
      <c r="TMR10" s="115"/>
      <c r="TMS10" s="115"/>
      <c r="TMT10" s="115"/>
      <c r="TMU10" s="115"/>
      <c r="TMV10" s="115"/>
      <c r="TMW10" s="115"/>
      <c r="TMX10" s="115"/>
      <c r="TMY10" s="115"/>
      <c r="TMZ10" s="115"/>
      <c r="TNA10" s="115"/>
      <c r="TNB10" s="115"/>
      <c r="TNC10" s="115"/>
      <c r="TND10" s="115"/>
      <c r="TNE10" s="115"/>
      <c r="TNF10" s="115"/>
      <c r="TNG10" s="115"/>
      <c r="TNH10" s="115"/>
      <c r="TNI10" s="115"/>
      <c r="TNJ10" s="115"/>
      <c r="TNK10" s="115"/>
      <c r="TNL10" s="115"/>
      <c r="TNM10" s="115"/>
      <c r="TNN10" s="115"/>
      <c r="TNO10" s="115"/>
      <c r="TNP10" s="115"/>
      <c r="TNQ10" s="115"/>
      <c r="TNR10" s="115"/>
      <c r="TNS10" s="115"/>
      <c r="TNT10" s="115"/>
      <c r="TNU10" s="115"/>
      <c r="TNV10" s="115"/>
      <c r="TNW10" s="115"/>
      <c r="TNX10" s="115"/>
      <c r="TNY10" s="115"/>
      <c r="TNZ10" s="115"/>
      <c r="TOA10" s="115"/>
      <c r="TOB10" s="115"/>
      <c r="TOC10" s="115"/>
      <c r="TOD10" s="115"/>
      <c r="TOE10" s="115"/>
      <c r="TOF10" s="115"/>
      <c r="TOG10" s="115"/>
      <c r="TOH10" s="115"/>
      <c r="TOI10" s="115"/>
      <c r="TOJ10" s="115"/>
      <c r="TOK10" s="115"/>
      <c r="TOL10" s="115"/>
      <c r="TOM10" s="115"/>
      <c r="TON10" s="115"/>
      <c r="TOO10" s="115"/>
      <c r="TOP10" s="115"/>
      <c r="TOQ10" s="115"/>
      <c r="TOR10" s="115"/>
      <c r="TOS10" s="115"/>
      <c r="TOT10" s="115"/>
      <c r="TOU10" s="115"/>
      <c r="TOV10" s="115"/>
      <c r="TOW10" s="115"/>
      <c r="TOX10" s="115"/>
      <c r="TOY10" s="115"/>
      <c r="TOZ10" s="115"/>
      <c r="TPA10" s="115"/>
      <c r="TPB10" s="115"/>
      <c r="TPC10" s="115"/>
      <c r="TPD10" s="115"/>
      <c r="TPE10" s="115"/>
      <c r="TPF10" s="115"/>
      <c r="TPG10" s="115"/>
      <c r="TPH10" s="115"/>
      <c r="TPI10" s="115"/>
      <c r="TPJ10" s="115"/>
      <c r="TPK10" s="115"/>
      <c r="TPL10" s="115"/>
      <c r="TPM10" s="115"/>
      <c r="TPN10" s="115"/>
      <c r="TPO10" s="115"/>
      <c r="TPP10" s="115"/>
      <c r="TPQ10" s="115"/>
      <c r="TPR10" s="115"/>
      <c r="TPS10" s="115"/>
      <c r="TPT10" s="115"/>
      <c r="TPU10" s="115"/>
      <c r="TPV10" s="115"/>
      <c r="TPW10" s="115"/>
      <c r="TPX10" s="115"/>
      <c r="TPY10" s="115"/>
      <c r="TPZ10" s="115"/>
      <c r="TQA10" s="115"/>
      <c r="TQB10" s="115"/>
      <c r="TQC10" s="115"/>
      <c r="TQD10" s="115"/>
      <c r="TQE10" s="115"/>
      <c r="TQF10" s="115"/>
      <c r="TQG10" s="115"/>
      <c r="TQH10" s="115"/>
      <c r="TQI10" s="115"/>
      <c r="TQJ10" s="115"/>
      <c r="TQK10" s="115"/>
      <c r="TQL10" s="115"/>
      <c r="TQM10" s="115"/>
      <c r="TQN10" s="115"/>
      <c r="TQO10" s="115"/>
      <c r="TQP10" s="115"/>
      <c r="TQQ10" s="115"/>
      <c r="TQR10" s="115"/>
      <c r="TQS10" s="115"/>
      <c r="TQT10" s="115"/>
      <c r="TQU10" s="115"/>
      <c r="TQV10" s="115"/>
      <c r="TQW10" s="115"/>
      <c r="TQX10" s="115"/>
      <c r="TQY10" s="115"/>
      <c r="TQZ10" s="115"/>
      <c r="TRA10" s="115"/>
      <c r="TRB10" s="115"/>
      <c r="TRC10" s="115"/>
      <c r="TRD10" s="115"/>
      <c r="TRE10" s="115"/>
      <c r="TRF10" s="115"/>
      <c r="TRG10" s="115"/>
      <c r="TRH10" s="115"/>
      <c r="TRI10" s="115"/>
      <c r="TRJ10" s="115"/>
      <c r="TRK10" s="115"/>
      <c r="TRL10" s="115"/>
      <c r="TRM10" s="115"/>
      <c r="TRN10" s="115"/>
      <c r="TRO10" s="115"/>
      <c r="TRP10" s="115"/>
      <c r="TRQ10" s="115"/>
      <c r="TRR10" s="115"/>
      <c r="TRS10" s="115"/>
      <c r="TRT10" s="115"/>
      <c r="TRU10" s="115"/>
      <c r="TRV10" s="115"/>
      <c r="TRW10" s="115"/>
      <c r="TRX10" s="115"/>
      <c r="TRY10" s="115"/>
      <c r="TRZ10" s="115"/>
      <c r="TSA10" s="115"/>
      <c r="TSB10" s="115"/>
      <c r="TSC10" s="115"/>
      <c r="TSD10" s="115"/>
      <c r="TSE10" s="115"/>
      <c r="TSF10" s="115"/>
      <c r="TSG10" s="115"/>
      <c r="TSH10" s="115"/>
      <c r="TSI10" s="115"/>
      <c r="TSJ10" s="115"/>
      <c r="TSK10" s="115"/>
      <c r="TSL10" s="115"/>
      <c r="TSM10" s="115"/>
      <c r="TSN10" s="115"/>
      <c r="TSO10" s="115"/>
      <c r="TSP10" s="115"/>
      <c r="TSQ10" s="115"/>
      <c r="TSR10" s="115"/>
      <c r="TSS10" s="115"/>
      <c r="TST10" s="115"/>
      <c r="TSU10" s="115"/>
      <c r="TSV10" s="115"/>
      <c r="TSW10" s="115"/>
      <c r="TSX10" s="115"/>
      <c r="TSY10" s="115"/>
      <c r="TSZ10" s="115"/>
      <c r="TTA10" s="115"/>
      <c r="TTB10" s="115"/>
      <c r="TTC10" s="115"/>
      <c r="TTD10" s="115"/>
      <c r="TTE10" s="115"/>
      <c r="TTF10" s="115"/>
      <c r="TTG10" s="115"/>
      <c r="TTH10" s="115"/>
      <c r="TTI10" s="115"/>
      <c r="TTJ10" s="115"/>
      <c r="TTK10" s="115"/>
      <c r="TTL10" s="115"/>
      <c r="TTM10" s="115"/>
      <c r="TTN10" s="115"/>
      <c r="TTO10" s="115"/>
      <c r="TTP10" s="115"/>
      <c r="TTQ10" s="115"/>
      <c r="TTR10" s="115"/>
      <c r="TTS10" s="115"/>
      <c r="TTT10" s="115"/>
      <c r="TTU10" s="115"/>
      <c r="TTV10" s="115"/>
      <c r="TTW10" s="115"/>
      <c r="TTX10" s="115"/>
      <c r="TTY10" s="115"/>
      <c r="TTZ10" s="115"/>
      <c r="TUA10" s="115"/>
      <c r="TUB10" s="115"/>
      <c r="TUC10" s="115"/>
      <c r="TUD10" s="115"/>
      <c r="TUE10" s="115"/>
      <c r="TUF10" s="115"/>
      <c r="TUG10" s="115"/>
      <c r="TUH10" s="115"/>
      <c r="TUI10" s="115"/>
      <c r="TUJ10" s="115"/>
      <c r="TUK10" s="115"/>
      <c r="TUL10" s="115"/>
      <c r="TUM10" s="115"/>
      <c r="TUN10" s="115"/>
      <c r="TUO10" s="115"/>
      <c r="TUP10" s="115"/>
      <c r="TUQ10" s="115"/>
      <c r="TUR10" s="115"/>
      <c r="TUS10" s="115"/>
      <c r="TUT10" s="115"/>
      <c r="TUU10" s="115"/>
      <c r="TUV10" s="115"/>
      <c r="TUW10" s="115"/>
      <c r="TUX10" s="115"/>
      <c r="TUY10" s="115"/>
      <c r="TUZ10" s="115"/>
      <c r="TVA10" s="115"/>
      <c r="TVB10" s="115"/>
      <c r="TVC10" s="115"/>
      <c r="TVD10" s="115"/>
      <c r="TVE10" s="115"/>
      <c r="TVF10" s="115"/>
      <c r="TVG10" s="115"/>
      <c r="TVH10" s="115"/>
      <c r="TVI10" s="115"/>
      <c r="TVJ10" s="115"/>
      <c r="TVK10" s="115"/>
      <c r="TVL10" s="115"/>
      <c r="TVM10" s="115"/>
      <c r="TVN10" s="115"/>
      <c r="TVO10" s="115"/>
      <c r="TVP10" s="115"/>
      <c r="TVQ10" s="115"/>
      <c r="TVR10" s="115"/>
      <c r="TVS10" s="115"/>
      <c r="TVT10" s="115"/>
      <c r="TVU10" s="115"/>
      <c r="TVV10" s="115"/>
      <c r="TVW10" s="115"/>
      <c r="TVX10" s="115"/>
      <c r="TVY10" s="115"/>
      <c r="TVZ10" s="115"/>
      <c r="TWA10" s="115"/>
      <c r="TWB10" s="115"/>
      <c r="TWC10" s="115"/>
      <c r="TWD10" s="115"/>
      <c r="TWE10" s="115"/>
      <c r="TWF10" s="115"/>
      <c r="TWG10" s="115"/>
      <c r="TWH10" s="115"/>
      <c r="TWI10" s="115"/>
      <c r="TWJ10" s="115"/>
      <c r="TWK10" s="115"/>
      <c r="TWL10" s="115"/>
      <c r="TWM10" s="115"/>
      <c r="TWN10" s="115"/>
      <c r="TWO10" s="115"/>
      <c r="TWP10" s="115"/>
      <c r="TWQ10" s="115"/>
      <c r="TWR10" s="115"/>
      <c r="TWS10" s="115"/>
      <c r="TWT10" s="115"/>
      <c r="TWU10" s="115"/>
      <c r="TWV10" s="115"/>
      <c r="TWW10" s="115"/>
      <c r="TWX10" s="115"/>
      <c r="TWY10" s="115"/>
      <c r="TWZ10" s="115"/>
      <c r="TXA10" s="115"/>
      <c r="TXB10" s="115"/>
      <c r="TXC10" s="115"/>
      <c r="TXD10" s="115"/>
      <c r="TXE10" s="115"/>
      <c r="TXF10" s="115"/>
      <c r="TXG10" s="115"/>
      <c r="TXH10" s="115"/>
      <c r="TXI10" s="115"/>
      <c r="TXJ10" s="115"/>
      <c r="TXK10" s="115"/>
      <c r="TXL10" s="115"/>
      <c r="TXM10" s="115"/>
      <c r="TXN10" s="115"/>
      <c r="TXO10" s="115"/>
      <c r="TXP10" s="115"/>
      <c r="TXQ10" s="115"/>
      <c r="TXR10" s="115"/>
      <c r="TXS10" s="115"/>
      <c r="TXT10" s="115"/>
      <c r="TXU10" s="115"/>
      <c r="TXV10" s="115"/>
      <c r="TXW10" s="115"/>
      <c r="TXX10" s="115"/>
      <c r="TXY10" s="115"/>
      <c r="TXZ10" s="115"/>
      <c r="TYA10" s="115"/>
      <c r="TYB10" s="115"/>
      <c r="TYC10" s="115"/>
      <c r="TYD10" s="115"/>
      <c r="TYE10" s="115"/>
      <c r="TYF10" s="115"/>
      <c r="TYG10" s="115"/>
      <c r="TYH10" s="115"/>
      <c r="TYI10" s="115"/>
      <c r="TYJ10" s="115"/>
      <c r="TYK10" s="115"/>
      <c r="TYL10" s="115"/>
      <c r="TYM10" s="115"/>
      <c r="TYN10" s="115"/>
      <c r="TYO10" s="115"/>
      <c r="TYP10" s="115"/>
      <c r="TYQ10" s="115"/>
      <c r="TYR10" s="115"/>
      <c r="TYS10" s="115"/>
      <c r="TYT10" s="115"/>
      <c r="TYU10" s="115"/>
      <c r="TYV10" s="115"/>
      <c r="TYW10" s="115"/>
      <c r="TYX10" s="115"/>
      <c r="TYY10" s="115"/>
      <c r="TYZ10" s="115"/>
      <c r="TZA10" s="115"/>
      <c r="TZB10" s="115"/>
      <c r="TZC10" s="115"/>
      <c r="TZD10" s="115"/>
      <c r="TZE10" s="115"/>
      <c r="TZF10" s="115"/>
      <c r="TZG10" s="115"/>
      <c r="TZH10" s="115"/>
      <c r="TZI10" s="115"/>
      <c r="TZJ10" s="115"/>
      <c r="TZK10" s="115"/>
      <c r="TZL10" s="115"/>
      <c r="TZM10" s="115"/>
      <c r="TZN10" s="115"/>
      <c r="TZO10" s="115"/>
      <c r="TZP10" s="115"/>
      <c r="TZQ10" s="115"/>
      <c r="TZR10" s="115"/>
      <c r="TZS10" s="115"/>
      <c r="TZT10" s="115"/>
      <c r="TZU10" s="115"/>
      <c r="TZV10" s="115"/>
      <c r="TZW10" s="115"/>
      <c r="TZX10" s="115"/>
      <c r="TZY10" s="115"/>
      <c r="TZZ10" s="115"/>
      <c r="UAA10" s="115"/>
      <c r="UAB10" s="115"/>
      <c r="UAC10" s="115"/>
      <c r="UAD10" s="115"/>
      <c r="UAE10" s="115"/>
      <c r="UAF10" s="115"/>
      <c r="UAG10" s="115"/>
      <c r="UAH10" s="115"/>
      <c r="UAI10" s="115"/>
      <c r="UAJ10" s="115"/>
      <c r="UAK10" s="115"/>
      <c r="UAL10" s="115"/>
      <c r="UAM10" s="115"/>
      <c r="UAN10" s="115"/>
      <c r="UAO10" s="115"/>
      <c r="UAP10" s="115"/>
      <c r="UAQ10" s="115"/>
      <c r="UAR10" s="115"/>
      <c r="UAS10" s="115"/>
      <c r="UAT10" s="115"/>
      <c r="UAU10" s="115"/>
      <c r="UAV10" s="115"/>
      <c r="UAW10" s="115"/>
      <c r="UAX10" s="115"/>
      <c r="UAY10" s="115"/>
      <c r="UAZ10" s="115"/>
      <c r="UBA10" s="115"/>
      <c r="UBB10" s="115"/>
      <c r="UBC10" s="115"/>
      <c r="UBD10" s="115"/>
      <c r="UBE10" s="115"/>
      <c r="UBF10" s="115"/>
      <c r="UBG10" s="115"/>
      <c r="UBH10" s="115"/>
      <c r="UBI10" s="115"/>
      <c r="UBJ10" s="115"/>
      <c r="UBK10" s="115"/>
      <c r="UBL10" s="115"/>
      <c r="UBM10" s="115"/>
      <c r="UBN10" s="115"/>
      <c r="UBO10" s="115"/>
      <c r="UBP10" s="115"/>
      <c r="UBQ10" s="115"/>
      <c r="UBR10" s="115"/>
      <c r="UBS10" s="115"/>
      <c r="UBT10" s="115"/>
      <c r="UBU10" s="115"/>
      <c r="UBV10" s="115"/>
      <c r="UBW10" s="115"/>
      <c r="UBX10" s="115"/>
      <c r="UBY10" s="115"/>
      <c r="UBZ10" s="115"/>
      <c r="UCA10" s="115"/>
      <c r="UCB10" s="115"/>
      <c r="UCC10" s="115"/>
      <c r="UCD10" s="115"/>
      <c r="UCE10" s="115"/>
      <c r="UCF10" s="115"/>
      <c r="UCG10" s="115"/>
      <c r="UCH10" s="115"/>
      <c r="UCI10" s="115"/>
      <c r="UCJ10" s="115"/>
      <c r="UCK10" s="115"/>
      <c r="UCL10" s="115"/>
      <c r="UCM10" s="115"/>
      <c r="UCN10" s="115"/>
      <c r="UCO10" s="115"/>
      <c r="UCP10" s="115"/>
      <c r="UCQ10" s="115"/>
      <c r="UCR10" s="115"/>
      <c r="UCS10" s="115"/>
      <c r="UCT10" s="115"/>
      <c r="UCU10" s="115"/>
      <c r="UCV10" s="115"/>
      <c r="UCW10" s="115"/>
      <c r="UCX10" s="115"/>
      <c r="UCY10" s="115"/>
      <c r="UCZ10" s="115"/>
      <c r="UDA10" s="115"/>
      <c r="UDB10" s="115"/>
      <c r="UDC10" s="115"/>
      <c r="UDD10" s="115"/>
      <c r="UDE10" s="115"/>
      <c r="UDF10" s="115"/>
      <c r="UDG10" s="115"/>
      <c r="UDH10" s="115"/>
      <c r="UDI10" s="115"/>
      <c r="UDJ10" s="115"/>
      <c r="UDK10" s="115"/>
      <c r="UDL10" s="115"/>
      <c r="UDM10" s="115"/>
      <c r="UDN10" s="115"/>
      <c r="UDO10" s="115"/>
      <c r="UDP10" s="115"/>
      <c r="UDQ10" s="115"/>
      <c r="UDR10" s="115"/>
      <c r="UDS10" s="115"/>
      <c r="UDT10" s="115"/>
      <c r="UDU10" s="115"/>
      <c r="UDV10" s="115"/>
      <c r="UDW10" s="115"/>
      <c r="UDX10" s="115"/>
      <c r="UDY10" s="115"/>
      <c r="UDZ10" s="115"/>
      <c r="UEA10" s="115"/>
      <c r="UEB10" s="115"/>
      <c r="UEC10" s="115"/>
      <c r="UED10" s="115"/>
      <c r="UEE10" s="115"/>
      <c r="UEF10" s="115"/>
      <c r="UEG10" s="115"/>
      <c r="UEH10" s="115"/>
      <c r="UEI10" s="115"/>
      <c r="UEJ10" s="115"/>
      <c r="UEK10" s="115"/>
      <c r="UEL10" s="115"/>
      <c r="UEM10" s="115"/>
      <c r="UEN10" s="115"/>
      <c r="UEO10" s="115"/>
      <c r="UEP10" s="115"/>
      <c r="UEQ10" s="115"/>
      <c r="UER10" s="115"/>
      <c r="UES10" s="115"/>
      <c r="UET10" s="115"/>
      <c r="UEU10" s="115"/>
      <c r="UEV10" s="115"/>
      <c r="UEW10" s="115"/>
      <c r="UEX10" s="115"/>
      <c r="UEY10" s="115"/>
      <c r="UEZ10" s="115"/>
      <c r="UFA10" s="115"/>
      <c r="UFB10" s="115"/>
      <c r="UFC10" s="115"/>
      <c r="UFD10" s="115"/>
      <c r="UFE10" s="115"/>
      <c r="UFF10" s="115"/>
      <c r="UFG10" s="115"/>
      <c r="UFH10" s="115"/>
      <c r="UFI10" s="115"/>
      <c r="UFJ10" s="115"/>
      <c r="UFK10" s="115"/>
      <c r="UFL10" s="115"/>
      <c r="UFM10" s="115"/>
      <c r="UFN10" s="115"/>
      <c r="UFO10" s="115"/>
      <c r="UFP10" s="115"/>
      <c r="UFQ10" s="115"/>
      <c r="UFR10" s="115"/>
      <c r="UFS10" s="115"/>
      <c r="UFT10" s="115"/>
      <c r="UFU10" s="115"/>
      <c r="UFV10" s="115"/>
      <c r="UFW10" s="115"/>
      <c r="UFX10" s="115"/>
      <c r="UFY10" s="115"/>
      <c r="UFZ10" s="115"/>
      <c r="UGA10" s="115"/>
      <c r="UGB10" s="115"/>
      <c r="UGC10" s="115"/>
      <c r="UGD10" s="115"/>
      <c r="UGE10" s="115"/>
      <c r="UGF10" s="115"/>
      <c r="UGG10" s="115"/>
      <c r="UGH10" s="115"/>
      <c r="UGI10" s="115"/>
      <c r="UGJ10" s="115"/>
      <c r="UGK10" s="115"/>
      <c r="UGL10" s="115"/>
      <c r="UGM10" s="115"/>
      <c r="UGN10" s="115"/>
      <c r="UGO10" s="115"/>
      <c r="UGP10" s="115"/>
      <c r="UGQ10" s="115"/>
      <c r="UGR10" s="115"/>
      <c r="UGS10" s="115"/>
      <c r="UGT10" s="115"/>
      <c r="UGU10" s="115"/>
      <c r="UGV10" s="115"/>
      <c r="UGW10" s="115"/>
      <c r="UGX10" s="115"/>
      <c r="UGY10" s="115"/>
      <c r="UGZ10" s="115"/>
      <c r="UHA10" s="115"/>
      <c r="UHB10" s="115"/>
      <c r="UHC10" s="115"/>
      <c r="UHD10" s="115"/>
      <c r="UHE10" s="115"/>
      <c r="UHF10" s="115"/>
      <c r="UHG10" s="115"/>
      <c r="UHH10" s="115"/>
      <c r="UHI10" s="115"/>
      <c r="UHJ10" s="115"/>
      <c r="UHK10" s="115"/>
      <c r="UHL10" s="115"/>
      <c r="UHM10" s="115"/>
      <c r="UHN10" s="115"/>
      <c r="UHO10" s="115"/>
      <c r="UHP10" s="115"/>
      <c r="UHQ10" s="115"/>
      <c r="UHR10" s="115"/>
      <c r="UHS10" s="115"/>
      <c r="UHT10" s="115"/>
      <c r="UHU10" s="115"/>
      <c r="UHV10" s="115"/>
      <c r="UHW10" s="115"/>
      <c r="UHX10" s="115"/>
      <c r="UHY10" s="115"/>
      <c r="UHZ10" s="115"/>
      <c r="UIA10" s="115"/>
      <c r="UIB10" s="115"/>
      <c r="UIC10" s="115"/>
      <c r="UID10" s="115"/>
      <c r="UIE10" s="115"/>
      <c r="UIF10" s="115"/>
      <c r="UIG10" s="115"/>
      <c r="UIH10" s="115"/>
      <c r="UII10" s="115"/>
      <c r="UIJ10" s="115"/>
      <c r="UIK10" s="115"/>
      <c r="UIL10" s="115"/>
      <c r="UIM10" s="115"/>
      <c r="UIN10" s="115"/>
      <c r="UIO10" s="115"/>
      <c r="UIP10" s="115"/>
      <c r="UIQ10" s="115"/>
      <c r="UIR10" s="115"/>
      <c r="UIS10" s="115"/>
      <c r="UIT10" s="115"/>
      <c r="UIU10" s="115"/>
      <c r="UIV10" s="115"/>
      <c r="UIW10" s="115"/>
      <c r="UIX10" s="115"/>
      <c r="UIY10" s="115"/>
      <c r="UIZ10" s="115"/>
      <c r="UJA10" s="115"/>
      <c r="UJB10" s="115"/>
      <c r="UJC10" s="115"/>
      <c r="UJD10" s="115"/>
      <c r="UJE10" s="115"/>
      <c r="UJF10" s="115"/>
      <c r="UJG10" s="115"/>
      <c r="UJH10" s="115"/>
      <c r="UJI10" s="115"/>
      <c r="UJJ10" s="115"/>
      <c r="UJK10" s="115"/>
      <c r="UJL10" s="115"/>
      <c r="UJM10" s="115"/>
      <c r="UJN10" s="115"/>
      <c r="UJO10" s="115"/>
      <c r="UJP10" s="115"/>
      <c r="UJQ10" s="115"/>
      <c r="UJR10" s="115"/>
      <c r="UJS10" s="115"/>
      <c r="UJT10" s="115"/>
      <c r="UJU10" s="115"/>
      <c r="UJV10" s="115"/>
      <c r="UJW10" s="115"/>
      <c r="UJX10" s="115"/>
      <c r="UJY10" s="115"/>
      <c r="UJZ10" s="115"/>
      <c r="UKA10" s="115"/>
      <c r="UKB10" s="115"/>
      <c r="UKC10" s="115"/>
      <c r="UKD10" s="115"/>
      <c r="UKE10" s="115"/>
      <c r="UKF10" s="115"/>
      <c r="UKG10" s="115"/>
      <c r="UKH10" s="115"/>
      <c r="UKI10" s="115"/>
      <c r="UKJ10" s="115"/>
      <c r="UKK10" s="115"/>
      <c r="UKL10" s="115"/>
      <c r="UKM10" s="115"/>
      <c r="UKN10" s="115"/>
      <c r="UKO10" s="115"/>
      <c r="UKP10" s="115"/>
      <c r="UKQ10" s="115"/>
      <c r="UKR10" s="115"/>
      <c r="UKS10" s="115"/>
      <c r="UKT10" s="115"/>
      <c r="UKU10" s="115"/>
      <c r="UKV10" s="115"/>
      <c r="UKW10" s="115"/>
      <c r="UKX10" s="115"/>
      <c r="UKY10" s="115"/>
      <c r="UKZ10" s="115"/>
      <c r="ULA10" s="115"/>
      <c r="ULB10" s="115"/>
      <c r="ULC10" s="115"/>
      <c r="ULD10" s="115"/>
      <c r="ULE10" s="115"/>
      <c r="ULF10" s="115"/>
      <c r="ULG10" s="115"/>
      <c r="ULH10" s="115"/>
      <c r="ULI10" s="115"/>
      <c r="ULJ10" s="115"/>
      <c r="ULK10" s="115"/>
      <c r="ULL10" s="115"/>
      <c r="ULM10" s="115"/>
      <c r="ULN10" s="115"/>
      <c r="ULO10" s="115"/>
      <c r="ULP10" s="115"/>
      <c r="ULQ10" s="115"/>
      <c r="ULR10" s="115"/>
      <c r="ULS10" s="115"/>
      <c r="ULT10" s="115"/>
      <c r="ULU10" s="115"/>
      <c r="ULV10" s="115"/>
      <c r="ULW10" s="115"/>
      <c r="ULX10" s="115"/>
      <c r="ULY10" s="115"/>
      <c r="ULZ10" s="115"/>
      <c r="UMA10" s="115"/>
      <c r="UMB10" s="115"/>
      <c r="UMC10" s="115"/>
      <c r="UMD10" s="115"/>
      <c r="UME10" s="115"/>
      <c r="UMF10" s="115"/>
      <c r="UMG10" s="115"/>
      <c r="UMH10" s="115"/>
      <c r="UMI10" s="115"/>
      <c r="UMJ10" s="115"/>
      <c r="UMK10" s="115"/>
      <c r="UML10" s="115"/>
      <c r="UMM10" s="115"/>
      <c r="UMN10" s="115"/>
      <c r="UMO10" s="115"/>
      <c r="UMP10" s="115"/>
      <c r="UMQ10" s="115"/>
      <c r="UMR10" s="115"/>
      <c r="UMS10" s="115"/>
      <c r="UMT10" s="115"/>
      <c r="UMU10" s="115"/>
      <c r="UMV10" s="115"/>
      <c r="UMW10" s="115"/>
      <c r="UMX10" s="115"/>
      <c r="UMY10" s="115"/>
      <c r="UMZ10" s="115"/>
      <c r="UNA10" s="115"/>
      <c r="UNB10" s="115"/>
      <c r="UNC10" s="115"/>
      <c r="UND10" s="115"/>
      <c r="UNE10" s="115"/>
      <c r="UNF10" s="115"/>
      <c r="UNG10" s="115"/>
      <c r="UNH10" s="115"/>
      <c r="UNI10" s="115"/>
      <c r="UNJ10" s="115"/>
      <c r="UNK10" s="115"/>
      <c r="UNL10" s="115"/>
      <c r="UNM10" s="115"/>
      <c r="UNN10" s="115"/>
      <c r="UNO10" s="115"/>
      <c r="UNP10" s="115"/>
      <c r="UNQ10" s="115"/>
      <c r="UNR10" s="115"/>
      <c r="UNS10" s="115"/>
      <c r="UNT10" s="115"/>
      <c r="UNU10" s="115"/>
      <c r="UNV10" s="115"/>
      <c r="UNW10" s="115"/>
      <c r="UNX10" s="115"/>
      <c r="UNY10" s="115"/>
      <c r="UNZ10" s="115"/>
      <c r="UOA10" s="115"/>
      <c r="UOB10" s="115"/>
      <c r="UOC10" s="115"/>
      <c r="UOD10" s="115"/>
      <c r="UOE10" s="115"/>
      <c r="UOF10" s="115"/>
      <c r="UOG10" s="115"/>
      <c r="UOH10" s="115"/>
      <c r="UOI10" s="115"/>
      <c r="UOJ10" s="115"/>
      <c r="UOK10" s="115"/>
      <c r="UOL10" s="115"/>
      <c r="UOM10" s="115"/>
      <c r="UON10" s="115"/>
      <c r="UOO10" s="115"/>
      <c r="UOP10" s="115"/>
      <c r="UOQ10" s="115"/>
      <c r="UOR10" s="115"/>
      <c r="UOS10" s="115"/>
      <c r="UOT10" s="115"/>
      <c r="UOU10" s="115"/>
      <c r="UOV10" s="115"/>
      <c r="UOW10" s="115"/>
      <c r="UOX10" s="115"/>
      <c r="UOY10" s="115"/>
      <c r="UOZ10" s="115"/>
      <c r="UPA10" s="115"/>
      <c r="UPB10" s="115"/>
      <c r="UPC10" s="115"/>
      <c r="UPD10" s="115"/>
      <c r="UPE10" s="115"/>
      <c r="UPF10" s="115"/>
      <c r="UPG10" s="115"/>
      <c r="UPH10" s="115"/>
      <c r="UPI10" s="115"/>
      <c r="UPJ10" s="115"/>
      <c r="UPK10" s="115"/>
      <c r="UPL10" s="115"/>
      <c r="UPM10" s="115"/>
      <c r="UPN10" s="115"/>
      <c r="UPO10" s="115"/>
      <c r="UPP10" s="115"/>
      <c r="UPQ10" s="115"/>
      <c r="UPR10" s="115"/>
      <c r="UPS10" s="115"/>
      <c r="UPT10" s="115"/>
      <c r="UPU10" s="115"/>
      <c r="UPV10" s="115"/>
      <c r="UPW10" s="115"/>
      <c r="UPX10" s="115"/>
      <c r="UPY10" s="115"/>
      <c r="UPZ10" s="115"/>
      <c r="UQA10" s="115"/>
      <c r="UQB10" s="115"/>
      <c r="UQC10" s="115"/>
      <c r="UQD10" s="115"/>
      <c r="UQE10" s="115"/>
      <c r="UQF10" s="115"/>
      <c r="UQG10" s="115"/>
      <c r="UQH10" s="115"/>
      <c r="UQI10" s="115"/>
      <c r="UQJ10" s="115"/>
      <c r="UQK10" s="115"/>
      <c r="UQL10" s="115"/>
      <c r="UQM10" s="115"/>
      <c r="UQN10" s="115"/>
      <c r="UQO10" s="115"/>
      <c r="UQP10" s="115"/>
      <c r="UQQ10" s="115"/>
      <c r="UQR10" s="115"/>
      <c r="UQS10" s="115"/>
      <c r="UQT10" s="115"/>
      <c r="UQU10" s="115"/>
      <c r="UQV10" s="115"/>
      <c r="UQW10" s="115"/>
      <c r="UQX10" s="115"/>
      <c r="UQY10" s="115"/>
      <c r="UQZ10" s="115"/>
      <c r="URA10" s="115"/>
      <c r="URB10" s="115"/>
      <c r="URC10" s="115"/>
      <c r="URD10" s="115"/>
      <c r="URE10" s="115"/>
      <c r="URF10" s="115"/>
      <c r="URG10" s="115"/>
      <c r="URH10" s="115"/>
      <c r="URI10" s="115"/>
      <c r="URJ10" s="115"/>
      <c r="URK10" s="115"/>
      <c r="URL10" s="115"/>
      <c r="URM10" s="115"/>
      <c r="URN10" s="115"/>
      <c r="URO10" s="115"/>
      <c r="URP10" s="115"/>
      <c r="URQ10" s="115"/>
      <c r="URR10" s="115"/>
      <c r="URS10" s="115"/>
      <c r="URT10" s="115"/>
      <c r="URU10" s="115"/>
      <c r="URV10" s="115"/>
      <c r="URW10" s="115"/>
      <c r="URX10" s="115"/>
      <c r="URY10" s="115"/>
      <c r="URZ10" s="115"/>
      <c r="USA10" s="115"/>
      <c r="USB10" s="115"/>
      <c r="USC10" s="115"/>
      <c r="USD10" s="115"/>
      <c r="USE10" s="115"/>
      <c r="USF10" s="115"/>
      <c r="USG10" s="115"/>
      <c r="USH10" s="115"/>
      <c r="USI10" s="115"/>
      <c r="USJ10" s="115"/>
      <c r="USK10" s="115"/>
      <c r="USL10" s="115"/>
      <c r="USM10" s="115"/>
      <c r="USN10" s="115"/>
      <c r="USO10" s="115"/>
      <c r="USP10" s="115"/>
      <c r="USQ10" s="115"/>
      <c r="USR10" s="115"/>
      <c r="USS10" s="115"/>
      <c r="UST10" s="115"/>
      <c r="USU10" s="115"/>
      <c r="USV10" s="115"/>
      <c r="USW10" s="115"/>
      <c r="USX10" s="115"/>
      <c r="USY10" s="115"/>
      <c r="USZ10" s="115"/>
      <c r="UTA10" s="115"/>
      <c r="UTB10" s="115"/>
      <c r="UTC10" s="115"/>
      <c r="UTD10" s="115"/>
      <c r="UTE10" s="115"/>
      <c r="UTF10" s="115"/>
      <c r="UTG10" s="115"/>
      <c r="UTH10" s="115"/>
      <c r="UTI10" s="115"/>
      <c r="UTJ10" s="115"/>
      <c r="UTK10" s="115"/>
      <c r="UTL10" s="115"/>
      <c r="UTM10" s="115"/>
      <c r="UTN10" s="115"/>
      <c r="UTO10" s="115"/>
      <c r="UTP10" s="115"/>
      <c r="UTQ10" s="115"/>
      <c r="UTR10" s="115"/>
      <c r="UTS10" s="115"/>
      <c r="UTT10" s="115"/>
      <c r="UTU10" s="115"/>
      <c r="UTV10" s="115"/>
      <c r="UTW10" s="115"/>
      <c r="UTX10" s="115"/>
      <c r="UTY10" s="115"/>
      <c r="UTZ10" s="115"/>
      <c r="UUA10" s="115"/>
      <c r="UUB10" s="115"/>
      <c r="UUC10" s="115"/>
      <c r="UUD10" s="115"/>
      <c r="UUE10" s="115"/>
      <c r="UUF10" s="115"/>
      <c r="UUG10" s="115"/>
      <c r="UUH10" s="115"/>
      <c r="UUI10" s="115"/>
      <c r="UUJ10" s="115"/>
      <c r="UUK10" s="115"/>
      <c r="UUL10" s="115"/>
      <c r="UUM10" s="115"/>
      <c r="UUN10" s="115"/>
      <c r="UUO10" s="115"/>
      <c r="UUP10" s="115"/>
      <c r="UUQ10" s="115"/>
      <c r="UUR10" s="115"/>
      <c r="UUS10" s="115"/>
      <c r="UUT10" s="115"/>
      <c r="UUU10" s="115"/>
      <c r="UUV10" s="115"/>
      <c r="UUW10" s="115"/>
      <c r="UUX10" s="115"/>
      <c r="UUY10" s="115"/>
      <c r="UUZ10" s="115"/>
      <c r="UVA10" s="115"/>
      <c r="UVB10" s="115"/>
      <c r="UVC10" s="115"/>
      <c r="UVD10" s="115"/>
      <c r="UVE10" s="115"/>
      <c r="UVF10" s="115"/>
      <c r="UVG10" s="115"/>
      <c r="UVH10" s="115"/>
      <c r="UVI10" s="115"/>
      <c r="UVJ10" s="115"/>
      <c r="UVK10" s="115"/>
      <c r="UVL10" s="115"/>
      <c r="UVM10" s="115"/>
      <c r="UVN10" s="115"/>
      <c r="UVO10" s="115"/>
      <c r="UVP10" s="115"/>
      <c r="UVQ10" s="115"/>
      <c r="UVR10" s="115"/>
      <c r="UVS10" s="115"/>
      <c r="UVT10" s="115"/>
      <c r="UVU10" s="115"/>
      <c r="UVV10" s="115"/>
      <c r="UVW10" s="115"/>
      <c r="UVX10" s="115"/>
      <c r="UVY10" s="115"/>
      <c r="UVZ10" s="115"/>
      <c r="UWA10" s="115"/>
      <c r="UWB10" s="115"/>
      <c r="UWC10" s="115"/>
      <c r="UWD10" s="115"/>
      <c r="UWE10" s="115"/>
      <c r="UWF10" s="115"/>
      <c r="UWG10" s="115"/>
      <c r="UWH10" s="115"/>
      <c r="UWI10" s="115"/>
      <c r="UWJ10" s="115"/>
      <c r="UWK10" s="115"/>
      <c r="UWL10" s="115"/>
      <c r="UWM10" s="115"/>
      <c r="UWN10" s="115"/>
      <c r="UWO10" s="115"/>
      <c r="UWP10" s="115"/>
      <c r="UWQ10" s="115"/>
      <c r="UWR10" s="115"/>
      <c r="UWS10" s="115"/>
      <c r="UWT10" s="115"/>
      <c r="UWU10" s="115"/>
      <c r="UWV10" s="115"/>
      <c r="UWW10" s="115"/>
      <c r="UWX10" s="115"/>
      <c r="UWY10" s="115"/>
      <c r="UWZ10" s="115"/>
      <c r="UXA10" s="115"/>
      <c r="UXB10" s="115"/>
      <c r="UXC10" s="115"/>
      <c r="UXD10" s="115"/>
      <c r="UXE10" s="115"/>
      <c r="UXF10" s="115"/>
      <c r="UXG10" s="115"/>
      <c r="UXH10" s="115"/>
      <c r="UXI10" s="115"/>
      <c r="UXJ10" s="115"/>
      <c r="UXK10" s="115"/>
      <c r="UXL10" s="115"/>
      <c r="UXM10" s="115"/>
      <c r="UXN10" s="115"/>
      <c r="UXO10" s="115"/>
      <c r="UXP10" s="115"/>
      <c r="UXQ10" s="115"/>
      <c r="UXR10" s="115"/>
      <c r="UXS10" s="115"/>
      <c r="UXT10" s="115"/>
      <c r="UXU10" s="115"/>
      <c r="UXV10" s="115"/>
      <c r="UXW10" s="115"/>
      <c r="UXX10" s="115"/>
      <c r="UXY10" s="115"/>
      <c r="UXZ10" s="115"/>
      <c r="UYA10" s="115"/>
      <c r="UYB10" s="115"/>
      <c r="UYC10" s="115"/>
      <c r="UYD10" s="115"/>
      <c r="UYE10" s="115"/>
      <c r="UYF10" s="115"/>
      <c r="UYG10" s="115"/>
      <c r="UYH10" s="115"/>
      <c r="UYI10" s="115"/>
      <c r="UYJ10" s="115"/>
      <c r="UYK10" s="115"/>
      <c r="UYL10" s="115"/>
      <c r="UYM10" s="115"/>
      <c r="UYN10" s="115"/>
      <c r="UYO10" s="115"/>
      <c r="UYP10" s="115"/>
      <c r="UYQ10" s="115"/>
      <c r="UYR10" s="115"/>
      <c r="UYS10" s="115"/>
      <c r="UYT10" s="115"/>
      <c r="UYU10" s="115"/>
      <c r="UYV10" s="115"/>
      <c r="UYW10" s="115"/>
      <c r="UYX10" s="115"/>
      <c r="UYY10" s="115"/>
      <c r="UYZ10" s="115"/>
      <c r="UZA10" s="115"/>
      <c r="UZB10" s="115"/>
      <c r="UZC10" s="115"/>
      <c r="UZD10" s="115"/>
      <c r="UZE10" s="115"/>
      <c r="UZF10" s="115"/>
      <c r="UZG10" s="115"/>
      <c r="UZH10" s="115"/>
      <c r="UZI10" s="115"/>
      <c r="UZJ10" s="115"/>
      <c r="UZK10" s="115"/>
      <c r="UZL10" s="115"/>
      <c r="UZM10" s="115"/>
      <c r="UZN10" s="115"/>
      <c r="UZO10" s="115"/>
      <c r="UZP10" s="115"/>
      <c r="UZQ10" s="115"/>
      <c r="UZR10" s="115"/>
      <c r="UZS10" s="115"/>
      <c r="UZT10" s="115"/>
      <c r="UZU10" s="115"/>
      <c r="UZV10" s="115"/>
      <c r="UZW10" s="115"/>
      <c r="UZX10" s="115"/>
      <c r="UZY10" s="115"/>
      <c r="UZZ10" s="115"/>
      <c r="VAA10" s="115"/>
      <c r="VAB10" s="115"/>
      <c r="VAC10" s="115"/>
      <c r="VAD10" s="115"/>
      <c r="VAE10" s="115"/>
      <c r="VAF10" s="115"/>
      <c r="VAG10" s="115"/>
      <c r="VAH10" s="115"/>
      <c r="VAI10" s="115"/>
      <c r="VAJ10" s="115"/>
      <c r="VAK10" s="115"/>
      <c r="VAL10" s="115"/>
      <c r="VAM10" s="115"/>
      <c r="VAN10" s="115"/>
      <c r="VAO10" s="115"/>
      <c r="VAP10" s="115"/>
      <c r="VAQ10" s="115"/>
      <c r="VAR10" s="115"/>
      <c r="VAS10" s="115"/>
      <c r="VAT10" s="115"/>
      <c r="VAU10" s="115"/>
      <c r="VAV10" s="115"/>
      <c r="VAW10" s="115"/>
      <c r="VAX10" s="115"/>
      <c r="VAY10" s="115"/>
      <c r="VAZ10" s="115"/>
      <c r="VBA10" s="115"/>
      <c r="VBB10" s="115"/>
      <c r="VBC10" s="115"/>
      <c r="VBD10" s="115"/>
      <c r="VBE10" s="115"/>
      <c r="VBF10" s="115"/>
      <c r="VBG10" s="115"/>
      <c r="VBH10" s="115"/>
      <c r="VBI10" s="115"/>
      <c r="VBJ10" s="115"/>
      <c r="VBK10" s="115"/>
      <c r="VBL10" s="115"/>
      <c r="VBM10" s="115"/>
      <c r="VBN10" s="115"/>
      <c r="VBO10" s="115"/>
      <c r="VBP10" s="115"/>
      <c r="VBQ10" s="115"/>
      <c r="VBR10" s="115"/>
      <c r="VBS10" s="115"/>
      <c r="VBT10" s="115"/>
      <c r="VBU10" s="115"/>
      <c r="VBV10" s="115"/>
      <c r="VBW10" s="115"/>
      <c r="VBX10" s="115"/>
      <c r="VBY10" s="115"/>
      <c r="VBZ10" s="115"/>
      <c r="VCA10" s="115"/>
      <c r="VCB10" s="115"/>
      <c r="VCC10" s="115"/>
      <c r="VCD10" s="115"/>
      <c r="VCE10" s="115"/>
      <c r="VCF10" s="115"/>
      <c r="VCG10" s="115"/>
      <c r="VCH10" s="115"/>
      <c r="VCI10" s="115"/>
      <c r="VCJ10" s="115"/>
      <c r="VCK10" s="115"/>
      <c r="VCL10" s="115"/>
      <c r="VCM10" s="115"/>
      <c r="VCN10" s="115"/>
      <c r="VCO10" s="115"/>
      <c r="VCP10" s="115"/>
      <c r="VCQ10" s="115"/>
      <c r="VCR10" s="115"/>
      <c r="VCS10" s="115"/>
      <c r="VCT10" s="115"/>
      <c r="VCU10" s="115"/>
      <c r="VCV10" s="115"/>
      <c r="VCW10" s="115"/>
      <c r="VCX10" s="115"/>
      <c r="VCY10" s="115"/>
      <c r="VCZ10" s="115"/>
      <c r="VDA10" s="115"/>
      <c r="VDB10" s="115"/>
      <c r="VDC10" s="115"/>
      <c r="VDD10" s="115"/>
      <c r="VDE10" s="115"/>
      <c r="VDF10" s="115"/>
      <c r="VDG10" s="115"/>
      <c r="VDH10" s="115"/>
      <c r="VDI10" s="115"/>
      <c r="VDJ10" s="115"/>
      <c r="VDK10" s="115"/>
      <c r="VDL10" s="115"/>
      <c r="VDM10" s="115"/>
      <c r="VDN10" s="115"/>
      <c r="VDO10" s="115"/>
      <c r="VDP10" s="115"/>
      <c r="VDQ10" s="115"/>
      <c r="VDR10" s="115"/>
      <c r="VDS10" s="115"/>
      <c r="VDT10" s="115"/>
      <c r="VDU10" s="115"/>
      <c r="VDV10" s="115"/>
      <c r="VDW10" s="115"/>
      <c r="VDX10" s="115"/>
      <c r="VDY10" s="115"/>
      <c r="VDZ10" s="115"/>
      <c r="VEA10" s="115"/>
      <c r="VEB10" s="115"/>
      <c r="VEC10" s="115"/>
      <c r="VED10" s="115"/>
      <c r="VEE10" s="115"/>
      <c r="VEF10" s="115"/>
      <c r="VEG10" s="115"/>
      <c r="VEH10" s="115"/>
      <c r="VEI10" s="115"/>
      <c r="VEJ10" s="115"/>
      <c r="VEK10" s="115"/>
      <c r="VEL10" s="115"/>
      <c r="VEM10" s="115"/>
      <c r="VEN10" s="115"/>
      <c r="VEO10" s="115"/>
      <c r="VEP10" s="115"/>
      <c r="VEQ10" s="115"/>
      <c r="VER10" s="115"/>
      <c r="VES10" s="115"/>
      <c r="VET10" s="115"/>
      <c r="VEU10" s="115"/>
      <c r="VEV10" s="115"/>
      <c r="VEW10" s="115"/>
      <c r="VEX10" s="115"/>
      <c r="VEY10" s="115"/>
      <c r="VEZ10" s="115"/>
      <c r="VFA10" s="115"/>
      <c r="VFB10" s="115"/>
      <c r="VFC10" s="115"/>
      <c r="VFD10" s="115"/>
      <c r="VFE10" s="115"/>
      <c r="VFF10" s="115"/>
      <c r="VFG10" s="115"/>
      <c r="VFH10" s="115"/>
      <c r="VFI10" s="115"/>
      <c r="VFJ10" s="115"/>
      <c r="VFK10" s="115"/>
      <c r="VFL10" s="115"/>
      <c r="VFM10" s="115"/>
      <c r="VFN10" s="115"/>
      <c r="VFO10" s="115"/>
      <c r="VFP10" s="115"/>
      <c r="VFQ10" s="115"/>
      <c r="VFR10" s="115"/>
      <c r="VFS10" s="115"/>
      <c r="VFT10" s="115"/>
      <c r="VFU10" s="115"/>
      <c r="VFV10" s="115"/>
      <c r="VFW10" s="115"/>
      <c r="VFX10" s="115"/>
      <c r="VFY10" s="115"/>
      <c r="VFZ10" s="115"/>
      <c r="VGA10" s="115"/>
      <c r="VGB10" s="115"/>
      <c r="VGC10" s="115"/>
      <c r="VGD10" s="115"/>
      <c r="VGE10" s="115"/>
      <c r="VGF10" s="115"/>
      <c r="VGG10" s="115"/>
      <c r="VGH10" s="115"/>
      <c r="VGI10" s="115"/>
      <c r="VGJ10" s="115"/>
      <c r="VGK10" s="115"/>
      <c r="VGL10" s="115"/>
      <c r="VGM10" s="115"/>
      <c r="VGN10" s="115"/>
      <c r="VGO10" s="115"/>
      <c r="VGP10" s="115"/>
      <c r="VGQ10" s="115"/>
      <c r="VGR10" s="115"/>
      <c r="VGS10" s="115"/>
      <c r="VGT10" s="115"/>
      <c r="VGU10" s="115"/>
      <c r="VGV10" s="115"/>
      <c r="VGW10" s="115"/>
      <c r="VGX10" s="115"/>
      <c r="VGY10" s="115"/>
      <c r="VGZ10" s="115"/>
      <c r="VHA10" s="115"/>
      <c r="VHB10" s="115"/>
      <c r="VHC10" s="115"/>
      <c r="VHD10" s="115"/>
      <c r="VHE10" s="115"/>
      <c r="VHF10" s="115"/>
      <c r="VHG10" s="115"/>
      <c r="VHH10" s="115"/>
      <c r="VHI10" s="115"/>
      <c r="VHJ10" s="115"/>
      <c r="VHK10" s="115"/>
      <c r="VHL10" s="115"/>
      <c r="VHM10" s="115"/>
      <c r="VHN10" s="115"/>
      <c r="VHO10" s="115"/>
      <c r="VHP10" s="115"/>
      <c r="VHQ10" s="115"/>
      <c r="VHR10" s="115"/>
      <c r="VHS10" s="115"/>
      <c r="VHT10" s="115"/>
      <c r="VHU10" s="115"/>
      <c r="VHV10" s="115"/>
      <c r="VHW10" s="115"/>
      <c r="VHX10" s="115"/>
      <c r="VHY10" s="115"/>
      <c r="VHZ10" s="115"/>
      <c r="VIA10" s="115"/>
      <c r="VIB10" s="115"/>
      <c r="VIC10" s="115"/>
      <c r="VID10" s="115"/>
      <c r="VIE10" s="115"/>
      <c r="VIF10" s="115"/>
      <c r="VIG10" s="115"/>
      <c r="VIH10" s="115"/>
      <c r="VII10" s="115"/>
      <c r="VIJ10" s="115"/>
      <c r="VIK10" s="115"/>
      <c r="VIL10" s="115"/>
      <c r="VIM10" s="115"/>
      <c r="VIN10" s="115"/>
      <c r="VIO10" s="115"/>
      <c r="VIP10" s="115"/>
      <c r="VIQ10" s="115"/>
      <c r="VIR10" s="115"/>
      <c r="VIS10" s="115"/>
      <c r="VIT10" s="115"/>
      <c r="VIU10" s="115"/>
      <c r="VIV10" s="115"/>
      <c r="VIW10" s="115"/>
      <c r="VIX10" s="115"/>
      <c r="VIY10" s="115"/>
      <c r="VIZ10" s="115"/>
      <c r="VJA10" s="115"/>
      <c r="VJB10" s="115"/>
      <c r="VJC10" s="115"/>
      <c r="VJD10" s="115"/>
      <c r="VJE10" s="115"/>
      <c r="VJF10" s="115"/>
      <c r="VJG10" s="115"/>
      <c r="VJH10" s="115"/>
      <c r="VJI10" s="115"/>
      <c r="VJJ10" s="115"/>
      <c r="VJK10" s="115"/>
      <c r="VJL10" s="115"/>
      <c r="VJM10" s="115"/>
      <c r="VJN10" s="115"/>
      <c r="VJO10" s="115"/>
      <c r="VJP10" s="115"/>
      <c r="VJQ10" s="115"/>
      <c r="VJR10" s="115"/>
      <c r="VJS10" s="115"/>
      <c r="VJT10" s="115"/>
      <c r="VJU10" s="115"/>
      <c r="VJV10" s="115"/>
      <c r="VJW10" s="115"/>
      <c r="VJX10" s="115"/>
      <c r="VJY10" s="115"/>
      <c r="VJZ10" s="115"/>
      <c r="VKA10" s="115"/>
      <c r="VKB10" s="115"/>
      <c r="VKC10" s="115"/>
      <c r="VKD10" s="115"/>
      <c r="VKE10" s="115"/>
      <c r="VKF10" s="115"/>
      <c r="VKG10" s="115"/>
      <c r="VKH10" s="115"/>
      <c r="VKI10" s="115"/>
      <c r="VKJ10" s="115"/>
      <c r="VKK10" s="115"/>
      <c r="VKL10" s="115"/>
      <c r="VKM10" s="115"/>
      <c r="VKN10" s="115"/>
      <c r="VKO10" s="115"/>
      <c r="VKP10" s="115"/>
      <c r="VKQ10" s="115"/>
      <c r="VKR10" s="115"/>
      <c r="VKS10" s="115"/>
      <c r="VKT10" s="115"/>
      <c r="VKU10" s="115"/>
      <c r="VKV10" s="115"/>
      <c r="VKW10" s="115"/>
      <c r="VKX10" s="115"/>
      <c r="VKY10" s="115"/>
      <c r="VKZ10" s="115"/>
      <c r="VLA10" s="115"/>
      <c r="VLB10" s="115"/>
      <c r="VLC10" s="115"/>
      <c r="VLD10" s="115"/>
      <c r="VLE10" s="115"/>
      <c r="VLF10" s="115"/>
      <c r="VLG10" s="115"/>
      <c r="VLH10" s="115"/>
      <c r="VLI10" s="115"/>
      <c r="VLJ10" s="115"/>
      <c r="VLK10" s="115"/>
      <c r="VLL10" s="115"/>
      <c r="VLM10" s="115"/>
      <c r="VLN10" s="115"/>
      <c r="VLO10" s="115"/>
      <c r="VLP10" s="115"/>
      <c r="VLQ10" s="115"/>
      <c r="VLR10" s="115"/>
      <c r="VLS10" s="115"/>
      <c r="VLT10" s="115"/>
      <c r="VLU10" s="115"/>
      <c r="VLV10" s="115"/>
      <c r="VLW10" s="115"/>
      <c r="VLX10" s="115"/>
      <c r="VLY10" s="115"/>
      <c r="VLZ10" s="115"/>
      <c r="VMA10" s="115"/>
      <c r="VMB10" s="115"/>
      <c r="VMC10" s="115"/>
      <c r="VMD10" s="115"/>
      <c r="VME10" s="115"/>
      <c r="VMF10" s="115"/>
      <c r="VMG10" s="115"/>
      <c r="VMH10" s="115"/>
      <c r="VMI10" s="115"/>
      <c r="VMJ10" s="115"/>
      <c r="VMK10" s="115"/>
      <c r="VML10" s="115"/>
      <c r="VMM10" s="115"/>
      <c r="VMN10" s="115"/>
      <c r="VMO10" s="115"/>
      <c r="VMP10" s="115"/>
      <c r="VMQ10" s="115"/>
      <c r="VMR10" s="115"/>
      <c r="VMS10" s="115"/>
      <c r="VMT10" s="115"/>
      <c r="VMU10" s="115"/>
      <c r="VMV10" s="115"/>
      <c r="VMW10" s="115"/>
      <c r="VMX10" s="115"/>
      <c r="VMY10" s="115"/>
      <c r="VMZ10" s="115"/>
      <c r="VNA10" s="115"/>
      <c r="VNB10" s="115"/>
      <c r="VNC10" s="115"/>
      <c r="VND10" s="115"/>
      <c r="VNE10" s="115"/>
      <c r="VNF10" s="115"/>
      <c r="VNG10" s="115"/>
      <c r="VNH10" s="115"/>
      <c r="VNI10" s="115"/>
      <c r="VNJ10" s="115"/>
      <c r="VNK10" s="115"/>
      <c r="VNL10" s="115"/>
      <c r="VNM10" s="115"/>
      <c r="VNN10" s="115"/>
      <c r="VNO10" s="115"/>
      <c r="VNP10" s="115"/>
      <c r="VNQ10" s="115"/>
      <c r="VNR10" s="115"/>
      <c r="VNS10" s="115"/>
      <c r="VNT10" s="115"/>
      <c r="VNU10" s="115"/>
      <c r="VNV10" s="115"/>
      <c r="VNW10" s="115"/>
      <c r="VNX10" s="115"/>
      <c r="VNY10" s="115"/>
      <c r="VNZ10" s="115"/>
      <c r="VOA10" s="115"/>
      <c r="VOB10" s="115"/>
      <c r="VOC10" s="115"/>
      <c r="VOD10" s="115"/>
      <c r="VOE10" s="115"/>
      <c r="VOF10" s="115"/>
      <c r="VOG10" s="115"/>
      <c r="VOH10" s="115"/>
      <c r="VOI10" s="115"/>
      <c r="VOJ10" s="115"/>
      <c r="VOK10" s="115"/>
      <c r="VOL10" s="115"/>
      <c r="VOM10" s="115"/>
      <c r="VON10" s="115"/>
      <c r="VOO10" s="115"/>
      <c r="VOP10" s="115"/>
      <c r="VOQ10" s="115"/>
      <c r="VOR10" s="115"/>
      <c r="VOS10" s="115"/>
      <c r="VOT10" s="115"/>
      <c r="VOU10" s="115"/>
      <c r="VOV10" s="115"/>
      <c r="VOW10" s="115"/>
      <c r="VOX10" s="115"/>
      <c r="VOY10" s="115"/>
      <c r="VOZ10" s="115"/>
      <c r="VPA10" s="115"/>
      <c r="VPB10" s="115"/>
      <c r="VPC10" s="115"/>
      <c r="VPD10" s="115"/>
      <c r="VPE10" s="115"/>
      <c r="VPF10" s="115"/>
      <c r="VPG10" s="115"/>
      <c r="VPH10" s="115"/>
      <c r="VPI10" s="115"/>
      <c r="VPJ10" s="115"/>
      <c r="VPK10" s="115"/>
      <c r="VPL10" s="115"/>
      <c r="VPM10" s="115"/>
      <c r="VPN10" s="115"/>
      <c r="VPO10" s="115"/>
      <c r="VPP10" s="115"/>
      <c r="VPQ10" s="115"/>
      <c r="VPR10" s="115"/>
      <c r="VPS10" s="115"/>
      <c r="VPT10" s="115"/>
      <c r="VPU10" s="115"/>
      <c r="VPV10" s="115"/>
      <c r="VPW10" s="115"/>
      <c r="VPX10" s="115"/>
      <c r="VPY10" s="115"/>
      <c r="VPZ10" s="115"/>
      <c r="VQA10" s="115"/>
      <c r="VQB10" s="115"/>
      <c r="VQC10" s="115"/>
      <c r="VQD10" s="115"/>
      <c r="VQE10" s="115"/>
      <c r="VQF10" s="115"/>
      <c r="VQG10" s="115"/>
      <c r="VQH10" s="115"/>
      <c r="VQI10" s="115"/>
      <c r="VQJ10" s="115"/>
      <c r="VQK10" s="115"/>
      <c r="VQL10" s="115"/>
      <c r="VQM10" s="115"/>
      <c r="VQN10" s="115"/>
      <c r="VQO10" s="115"/>
      <c r="VQP10" s="115"/>
      <c r="VQQ10" s="115"/>
      <c r="VQR10" s="115"/>
      <c r="VQS10" s="115"/>
      <c r="VQT10" s="115"/>
      <c r="VQU10" s="115"/>
      <c r="VQV10" s="115"/>
      <c r="VQW10" s="115"/>
      <c r="VQX10" s="115"/>
      <c r="VQY10" s="115"/>
      <c r="VQZ10" s="115"/>
      <c r="VRA10" s="115"/>
      <c r="VRB10" s="115"/>
      <c r="VRC10" s="115"/>
      <c r="VRD10" s="115"/>
      <c r="VRE10" s="115"/>
      <c r="VRF10" s="115"/>
      <c r="VRG10" s="115"/>
      <c r="VRH10" s="115"/>
      <c r="VRI10" s="115"/>
      <c r="VRJ10" s="115"/>
      <c r="VRK10" s="115"/>
      <c r="VRL10" s="115"/>
      <c r="VRM10" s="115"/>
      <c r="VRN10" s="115"/>
      <c r="VRO10" s="115"/>
      <c r="VRP10" s="115"/>
      <c r="VRQ10" s="115"/>
      <c r="VRR10" s="115"/>
      <c r="VRS10" s="115"/>
      <c r="VRT10" s="115"/>
      <c r="VRU10" s="115"/>
      <c r="VRV10" s="115"/>
      <c r="VRW10" s="115"/>
      <c r="VRX10" s="115"/>
      <c r="VRY10" s="115"/>
      <c r="VRZ10" s="115"/>
      <c r="VSA10" s="115"/>
      <c r="VSB10" s="115"/>
      <c r="VSC10" s="115"/>
      <c r="VSD10" s="115"/>
      <c r="VSE10" s="115"/>
      <c r="VSF10" s="115"/>
      <c r="VSG10" s="115"/>
      <c r="VSH10" s="115"/>
      <c r="VSI10" s="115"/>
      <c r="VSJ10" s="115"/>
      <c r="VSK10" s="115"/>
      <c r="VSL10" s="115"/>
      <c r="VSM10" s="115"/>
      <c r="VSN10" s="115"/>
      <c r="VSO10" s="115"/>
      <c r="VSP10" s="115"/>
      <c r="VSQ10" s="115"/>
      <c r="VSR10" s="115"/>
      <c r="VSS10" s="115"/>
      <c r="VST10" s="115"/>
      <c r="VSU10" s="115"/>
      <c r="VSV10" s="115"/>
      <c r="VSW10" s="115"/>
      <c r="VSX10" s="115"/>
      <c r="VSY10" s="115"/>
      <c r="VSZ10" s="115"/>
      <c r="VTA10" s="115"/>
      <c r="VTB10" s="115"/>
      <c r="VTC10" s="115"/>
      <c r="VTD10" s="115"/>
      <c r="VTE10" s="115"/>
      <c r="VTF10" s="115"/>
      <c r="VTG10" s="115"/>
      <c r="VTH10" s="115"/>
      <c r="VTI10" s="115"/>
      <c r="VTJ10" s="115"/>
      <c r="VTK10" s="115"/>
      <c r="VTL10" s="115"/>
      <c r="VTM10" s="115"/>
      <c r="VTN10" s="115"/>
      <c r="VTO10" s="115"/>
      <c r="VTP10" s="115"/>
      <c r="VTQ10" s="115"/>
      <c r="VTR10" s="115"/>
      <c r="VTS10" s="115"/>
      <c r="VTT10" s="115"/>
      <c r="VTU10" s="115"/>
      <c r="VTV10" s="115"/>
      <c r="VTW10" s="115"/>
      <c r="VTX10" s="115"/>
      <c r="VTY10" s="115"/>
      <c r="VTZ10" s="115"/>
      <c r="VUA10" s="115"/>
      <c r="VUB10" s="115"/>
      <c r="VUC10" s="115"/>
      <c r="VUD10" s="115"/>
      <c r="VUE10" s="115"/>
      <c r="VUF10" s="115"/>
      <c r="VUG10" s="115"/>
      <c r="VUH10" s="115"/>
      <c r="VUI10" s="115"/>
      <c r="VUJ10" s="115"/>
      <c r="VUK10" s="115"/>
      <c r="VUL10" s="115"/>
      <c r="VUM10" s="115"/>
      <c r="VUN10" s="115"/>
      <c r="VUO10" s="115"/>
      <c r="VUP10" s="115"/>
      <c r="VUQ10" s="115"/>
      <c r="VUR10" s="115"/>
      <c r="VUS10" s="115"/>
      <c r="VUT10" s="115"/>
      <c r="VUU10" s="115"/>
      <c r="VUV10" s="115"/>
      <c r="VUW10" s="115"/>
      <c r="VUX10" s="115"/>
      <c r="VUY10" s="115"/>
      <c r="VUZ10" s="115"/>
      <c r="VVA10" s="115"/>
      <c r="VVB10" s="115"/>
      <c r="VVC10" s="115"/>
      <c r="VVD10" s="115"/>
      <c r="VVE10" s="115"/>
      <c r="VVF10" s="115"/>
      <c r="VVG10" s="115"/>
      <c r="VVH10" s="115"/>
      <c r="VVI10" s="115"/>
      <c r="VVJ10" s="115"/>
      <c r="VVK10" s="115"/>
      <c r="VVL10" s="115"/>
      <c r="VVM10" s="115"/>
      <c r="VVN10" s="115"/>
      <c r="VVO10" s="115"/>
      <c r="VVP10" s="115"/>
      <c r="VVQ10" s="115"/>
      <c r="VVR10" s="115"/>
      <c r="VVS10" s="115"/>
      <c r="VVT10" s="115"/>
      <c r="VVU10" s="115"/>
      <c r="VVV10" s="115"/>
      <c r="VVW10" s="115"/>
      <c r="VVX10" s="115"/>
      <c r="VVY10" s="115"/>
      <c r="VVZ10" s="115"/>
      <c r="VWA10" s="115"/>
      <c r="VWB10" s="115"/>
      <c r="VWC10" s="115"/>
      <c r="VWD10" s="115"/>
      <c r="VWE10" s="115"/>
      <c r="VWF10" s="115"/>
      <c r="VWG10" s="115"/>
      <c r="VWH10" s="115"/>
      <c r="VWI10" s="115"/>
      <c r="VWJ10" s="115"/>
      <c r="VWK10" s="115"/>
      <c r="VWL10" s="115"/>
      <c r="VWM10" s="115"/>
      <c r="VWN10" s="115"/>
      <c r="VWO10" s="115"/>
      <c r="VWP10" s="115"/>
      <c r="VWQ10" s="115"/>
      <c r="VWR10" s="115"/>
      <c r="VWS10" s="115"/>
      <c r="VWT10" s="115"/>
      <c r="VWU10" s="115"/>
      <c r="VWV10" s="115"/>
      <c r="VWW10" s="115"/>
      <c r="VWX10" s="115"/>
      <c r="VWY10" s="115"/>
      <c r="VWZ10" s="115"/>
      <c r="VXA10" s="115"/>
      <c r="VXB10" s="115"/>
      <c r="VXC10" s="115"/>
      <c r="VXD10" s="115"/>
      <c r="VXE10" s="115"/>
      <c r="VXF10" s="115"/>
      <c r="VXG10" s="115"/>
      <c r="VXH10" s="115"/>
      <c r="VXI10" s="115"/>
      <c r="VXJ10" s="115"/>
      <c r="VXK10" s="115"/>
      <c r="VXL10" s="115"/>
      <c r="VXM10" s="115"/>
      <c r="VXN10" s="115"/>
      <c r="VXO10" s="115"/>
      <c r="VXP10" s="115"/>
      <c r="VXQ10" s="115"/>
      <c r="VXR10" s="115"/>
      <c r="VXS10" s="115"/>
      <c r="VXT10" s="115"/>
      <c r="VXU10" s="115"/>
      <c r="VXV10" s="115"/>
      <c r="VXW10" s="115"/>
      <c r="VXX10" s="115"/>
      <c r="VXY10" s="115"/>
      <c r="VXZ10" s="115"/>
      <c r="VYA10" s="115"/>
      <c r="VYB10" s="115"/>
      <c r="VYC10" s="115"/>
      <c r="VYD10" s="115"/>
      <c r="VYE10" s="115"/>
      <c r="VYF10" s="115"/>
      <c r="VYG10" s="115"/>
      <c r="VYH10" s="115"/>
      <c r="VYI10" s="115"/>
      <c r="VYJ10" s="115"/>
      <c r="VYK10" s="115"/>
      <c r="VYL10" s="115"/>
      <c r="VYM10" s="115"/>
      <c r="VYN10" s="115"/>
      <c r="VYO10" s="115"/>
      <c r="VYP10" s="115"/>
      <c r="VYQ10" s="115"/>
      <c r="VYR10" s="115"/>
      <c r="VYS10" s="115"/>
      <c r="VYT10" s="115"/>
      <c r="VYU10" s="115"/>
      <c r="VYV10" s="115"/>
      <c r="VYW10" s="115"/>
      <c r="VYX10" s="115"/>
      <c r="VYY10" s="115"/>
      <c r="VYZ10" s="115"/>
      <c r="VZA10" s="115"/>
      <c r="VZB10" s="115"/>
      <c r="VZC10" s="115"/>
      <c r="VZD10" s="115"/>
      <c r="VZE10" s="115"/>
      <c r="VZF10" s="115"/>
      <c r="VZG10" s="115"/>
      <c r="VZH10" s="115"/>
      <c r="VZI10" s="115"/>
      <c r="VZJ10" s="115"/>
      <c r="VZK10" s="115"/>
      <c r="VZL10" s="115"/>
      <c r="VZM10" s="115"/>
      <c r="VZN10" s="115"/>
      <c r="VZO10" s="115"/>
      <c r="VZP10" s="115"/>
      <c r="VZQ10" s="115"/>
      <c r="VZR10" s="115"/>
      <c r="VZS10" s="115"/>
      <c r="VZT10" s="115"/>
      <c r="VZU10" s="115"/>
      <c r="VZV10" s="115"/>
      <c r="VZW10" s="115"/>
      <c r="VZX10" s="115"/>
      <c r="VZY10" s="115"/>
      <c r="VZZ10" s="115"/>
      <c r="WAA10" s="115"/>
      <c r="WAB10" s="115"/>
      <c r="WAC10" s="115"/>
      <c r="WAD10" s="115"/>
      <c r="WAE10" s="115"/>
      <c r="WAF10" s="115"/>
      <c r="WAG10" s="115"/>
      <c r="WAH10" s="115"/>
      <c r="WAI10" s="115"/>
      <c r="WAJ10" s="115"/>
      <c r="WAK10" s="115"/>
      <c r="WAL10" s="115"/>
      <c r="WAM10" s="115"/>
      <c r="WAN10" s="115"/>
      <c r="WAO10" s="115"/>
      <c r="WAP10" s="115"/>
      <c r="WAQ10" s="115"/>
      <c r="WAR10" s="115"/>
      <c r="WAS10" s="115"/>
      <c r="WAT10" s="115"/>
      <c r="WAU10" s="115"/>
      <c r="WAV10" s="115"/>
      <c r="WAW10" s="115"/>
      <c r="WAX10" s="115"/>
      <c r="WAY10" s="115"/>
      <c r="WAZ10" s="115"/>
      <c r="WBA10" s="115"/>
      <c r="WBB10" s="115"/>
      <c r="WBC10" s="115"/>
      <c r="WBD10" s="115"/>
      <c r="WBE10" s="115"/>
      <c r="WBF10" s="115"/>
      <c r="WBG10" s="115"/>
      <c r="WBH10" s="115"/>
      <c r="WBI10" s="115"/>
      <c r="WBJ10" s="115"/>
      <c r="WBK10" s="115"/>
      <c r="WBL10" s="115"/>
      <c r="WBM10" s="115"/>
      <c r="WBN10" s="115"/>
      <c r="WBO10" s="115"/>
      <c r="WBP10" s="115"/>
      <c r="WBQ10" s="115"/>
      <c r="WBR10" s="115"/>
      <c r="WBS10" s="115"/>
      <c r="WBT10" s="115"/>
      <c r="WBU10" s="115"/>
      <c r="WBV10" s="115"/>
      <c r="WBW10" s="115"/>
      <c r="WBX10" s="115"/>
      <c r="WBY10" s="115"/>
      <c r="WBZ10" s="115"/>
      <c r="WCA10" s="115"/>
      <c r="WCB10" s="115"/>
      <c r="WCC10" s="115"/>
      <c r="WCD10" s="115"/>
      <c r="WCE10" s="115"/>
      <c r="WCF10" s="115"/>
      <c r="WCG10" s="115"/>
      <c r="WCH10" s="115"/>
      <c r="WCI10" s="115"/>
      <c r="WCJ10" s="115"/>
      <c r="WCK10" s="115"/>
      <c r="WCL10" s="115"/>
      <c r="WCM10" s="115"/>
      <c r="WCN10" s="115"/>
      <c r="WCO10" s="115"/>
      <c r="WCP10" s="115"/>
      <c r="WCQ10" s="115"/>
      <c r="WCR10" s="115"/>
      <c r="WCS10" s="115"/>
      <c r="WCT10" s="115"/>
      <c r="WCU10" s="115"/>
      <c r="WCV10" s="115"/>
      <c r="WCW10" s="115"/>
      <c r="WCX10" s="115"/>
      <c r="WCY10" s="115"/>
      <c r="WCZ10" s="115"/>
      <c r="WDA10" s="115"/>
      <c r="WDB10" s="115"/>
      <c r="WDC10" s="115"/>
      <c r="WDD10" s="115"/>
      <c r="WDE10" s="115"/>
      <c r="WDF10" s="115"/>
      <c r="WDG10" s="115"/>
      <c r="WDH10" s="115"/>
      <c r="WDI10" s="115"/>
      <c r="WDJ10" s="115"/>
      <c r="WDK10" s="115"/>
      <c r="WDL10" s="115"/>
      <c r="WDM10" s="115"/>
      <c r="WDN10" s="115"/>
      <c r="WDO10" s="115"/>
      <c r="WDP10" s="115"/>
      <c r="WDQ10" s="115"/>
      <c r="WDR10" s="115"/>
      <c r="WDS10" s="115"/>
      <c r="WDT10" s="115"/>
      <c r="WDU10" s="115"/>
      <c r="WDV10" s="115"/>
      <c r="WDW10" s="115"/>
      <c r="WDX10" s="115"/>
      <c r="WDY10" s="115"/>
      <c r="WDZ10" s="115"/>
      <c r="WEA10" s="115"/>
      <c r="WEB10" s="115"/>
      <c r="WEC10" s="115"/>
      <c r="WED10" s="115"/>
      <c r="WEE10" s="115"/>
      <c r="WEF10" s="115"/>
      <c r="WEG10" s="115"/>
      <c r="WEH10" s="115"/>
      <c r="WEI10" s="115"/>
      <c r="WEJ10" s="115"/>
      <c r="WEK10" s="115"/>
      <c r="WEL10" s="115"/>
      <c r="WEM10" s="115"/>
      <c r="WEN10" s="115"/>
      <c r="WEO10" s="115"/>
      <c r="WEP10" s="115"/>
      <c r="WEQ10" s="115"/>
      <c r="WER10" s="115"/>
      <c r="WES10" s="115"/>
      <c r="WET10" s="115"/>
      <c r="WEU10" s="115"/>
      <c r="WEV10" s="115"/>
      <c r="WEW10" s="115"/>
      <c r="WEX10" s="115"/>
      <c r="WEY10" s="115"/>
      <c r="WEZ10" s="115"/>
      <c r="WFA10" s="115"/>
      <c r="WFB10" s="115"/>
      <c r="WFC10" s="115"/>
      <c r="WFD10" s="115"/>
      <c r="WFE10" s="115"/>
      <c r="WFF10" s="115"/>
      <c r="WFG10" s="115"/>
      <c r="WFH10" s="115"/>
      <c r="WFI10" s="115"/>
      <c r="WFJ10" s="115"/>
      <c r="WFK10" s="115"/>
      <c r="WFL10" s="115"/>
      <c r="WFM10" s="115"/>
      <c r="WFN10" s="115"/>
      <c r="WFO10" s="115"/>
      <c r="WFP10" s="115"/>
      <c r="WFQ10" s="115"/>
      <c r="WFR10" s="115"/>
      <c r="WFS10" s="115"/>
      <c r="WFT10" s="115"/>
      <c r="WFU10" s="115"/>
      <c r="WFV10" s="115"/>
      <c r="WFW10" s="115"/>
      <c r="WFX10" s="115"/>
      <c r="WFY10" s="115"/>
      <c r="WFZ10" s="115"/>
      <c r="WGA10" s="115"/>
      <c r="WGB10" s="115"/>
      <c r="WGC10" s="115"/>
      <c r="WGD10" s="115"/>
      <c r="WGE10" s="115"/>
      <c r="WGF10" s="115"/>
      <c r="WGG10" s="115"/>
      <c r="WGH10" s="115"/>
      <c r="WGI10" s="115"/>
      <c r="WGJ10" s="115"/>
      <c r="WGK10" s="115"/>
      <c r="WGL10" s="115"/>
      <c r="WGM10" s="115"/>
      <c r="WGN10" s="115"/>
      <c r="WGO10" s="115"/>
      <c r="WGP10" s="115"/>
      <c r="WGQ10" s="115"/>
      <c r="WGR10" s="115"/>
      <c r="WGS10" s="115"/>
      <c r="WGT10" s="115"/>
      <c r="WGU10" s="115"/>
      <c r="WGV10" s="115"/>
      <c r="WGW10" s="115"/>
      <c r="WGX10" s="115"/>
      <c r="WGY10" s="115"/>
      <c r="WGZ10" s="115"/>
      <c r="WHA10" s="115"/>
      <c r="WHB10" s="115"/>
      <c r="WHC10" s="115"/>
      <c r="WHD10" s="115"/>
      <c r="WHE10" s="115"/>
      <c r="WHF10" s="115"/>
      <c r="WHG10" s="115"/>
      <c r="WHH10" s="115"/>
      <c r="WHI10" s="115"/>
      <c r="WHJ10" s="115"/>
      <c r="WHK10" s="115"/>
      <c r="WHL10" s="115"/>
      <c r="WHM10" s="115"/>
      <c r="WHN10" s="115"/>
      <c r="WHO10" s="115"/>
      <c r="WHP10" s="115"/>
      <c r="WHQ10" s="115"/>
      <c r="WHR10" s="115"/>
      <c r="WHS10" s="115"/>
      <c r="WHT10" s="115"/>
      <c r="WHU10" s="115"/>
      <c r="WHV10" s="115"/>
      <c r="WHW10" s="115"/>
      <c r="WHX10" s="115"/>
      <c r="WHY10" s="115"/>
      <c r="WHZ10" s="115"/>
      <c r="WIA10" s="115"/>
      <c r="WIB10" s="115"/>
      <c r="WIC10" s="115"/>
      <c r="WID10" s="115"/>
      <c r="WIE10" s="115"/>
      <c r="WIF10" s="115"/>
      <c r="WIG10" s="115"/>
      <c r="WIH10" s="115"/>
      <c r="WII10" s="115"/>
      <c r="WIJ10" s="115"/>
      <c r="WIK10" s="115"/>
      <c r="WIL10" s="115"/>
      <c r="WIM10" s="115"/>
      <c r="WIN10" s="115"/>
      <c r="WIO10" s="115"/>
      <c r="WIP10" s="115"/>
      <c r="WIQ10" s="115"/>
      <c r="WIR10" s="115"/>
      <c r="WIS10" s="115"/>
      <c r="WIT10" s="115"/>
      <c r="WIU10" s="115"/>
      <c r="WIV10" s="115"/>
      <c r="WIW10" s="115"/>
      <c r="WIX10" s="115"/>
      <c r="WIY10" s="115"/>
      <c r="WIZ10" s="115"/>
      <c r="WJA10" s="115"/>
      <c r="WJB10" s="115"/>
      <c r="WJC10" s="115"/>
      <c r="WJD10" s="115"/>
      <c r="WJE10" s="115"/>
      <c r="WJF10" s="115"/>
      <c r="WJG10" s="115"/>
      <c r="WJH10" s="115"/>
      <c r="WJI10" s="115"/>
      <c r="WJJ10" s="115"/>
      <c r="WJK10" s="115"/>
      <c r="WJL10" s="115"/>
      <c r="WJM10" s="115"/>
      <c r="WJN10" s="115"/>
      <c r="WJO10" s="115"/>
      <c r="WJP10" s="115"/>
      <c r="WJQ10" s="115"/>
      <c r="WJR10" s="115"/>
      <c r="WJS10" s="115"/>
      <c r="WJT10" s="115"/>
      <c r="WJU10" s="115"/>
      <c r="WJV10" s="115"/>
      <c r="WJW10" s="115"/>
      <c r="WJX10" s="115"/>
      <c r="WJY10" s="115"/>
      <c r="WJZ10" s="115"/>
      <c r="WKA10" s="115"/>
      <c r="WKB10" s="115"/>
      <c r="WKC10" s="115"/>
      <c r="WKD10" s="115"/>
      <c r="WKE10" s="115"/>
      <c r="WKF10" s="115"/>
      <c r="WKG10" s="115"/>
      <c r="WKH10" s="115"/>
      <c r="WKI10" s="115"/>
      <c r="WKJ10" s="115"/>
      <c r="WKK10" s="115"/>
      <c r="WKL10" s="115"/>
      <c r="WKM10" s="115"/>
      <c r="WKN10" s="115"/>
      <c r="WKO10" s="115"/>
      <c r="WKP10" s="115"/>
      <c r="WKQ10" s="115"/>
      <c r="WKR10" s="115"/>
      <c r="WKS10" s="115"/>
      <c r="WKT10" s="115"/>
      <c r="WKU10" s="115"/>
      <c r="WKV10" s="115"/>
      <c r="WKW10" s="115"/>
      <c r="WKX10" s="115"/>
      <c r="WKY10" s="115"/>
      <c r="WKZ10" s="115"/>
      <c r="WLA10" s="115"/>
      <c r="WLB10" s="115"/>
      <c r="WLC10" s="115"/>
      <c r="WLD10" s="115"/>
      <c r="WLE10" s="115"/>
      <c r="WLF10" s="115"/>
      <c r="WLG10" s="115"/>
      <c r="WLH10" s="115"/>
      <c r="WLI10" s="115"/>
      <c r="WLJ10" s="115"/>
      <c r="WLK10" s="115"/>
      <c r="WLL10" s="115"/>
      <c r="WLM10" s="115"/>
      <c r="WLN10" s="115"/>
      <c r="WLO10" s="115"/>
      <c r="WLP10" s="115"/>
      <c r="WLQ10" s="115"/>
      <c r="WLR10" s="115"/>
      <c r="WLS10" s="115"/>
      <c r="WLT10" s="115"/>
      <c r="WLU10" s="115"/>
      <c r="WLV10" s="115"/>
      <c r="WLW10" s="115"/>
      <c r="WLX10" s="115"/>
      <c r="WLY10" s="115"/>
      <c r="WLZ10" s="115"/>
      <c r="WMA10" s="115"/>
      <c r="WMB10" s="115"/>
      <c r="WMC10" s="115"/>
      <c r="WMD10" s="115"/>
      <c r="WME10" s="115"/>
      <c r="WMF10" s="115"/>
      <c r="WMG10" s="115"/>
      <c r="WMH10" s="115"/>
      <c r="WMI10" s="115"/>
      <c r="WMJ10" s="115"/>
      <c r="WMK10" s="115"/>
      <c r="WML10" s="115"/>
      <c r="WMM10" s="115"/>
      <c r="WMN10" s="115"/>
      <c r="WMO10" s="115"/>
      <c r="WMP10" s="115"/>
      <c r="WMQ10" s="115"/>
      <c r="WMR10" s="115"/>
      <c r="WMS10" s="115"/>
      <c r="WMT10" s="115"/>
      <c r="WMU10" s="115"/>
      <c r="WMV10" s="115"/>
      <c r="WMW10" s="115"/>
      <c r="WMX10" s="115"/>
      <c r="WMY10" s="115"/>
      <c r="WMZ10" s="115"/>
      <c r="WNA10" s="115"/>
      <c r="WNB10" s="115"/>
      <c r="WNC10" s="115"/>
      <c r="WND10" s="115"/>
      <c r="WNE10" s="115"/>
      <c r="WNF10" s="115"/>
      <c r="WNG10" s="115"/>
      <c r="WNH10" s="115"/>
      <c r="WNI10" s="115"/>
      <c r="WNJ10" s="115"/>
      <c r="WNK10" s="115"/>
      <c r="WNL10" s="115"/>
      <c r="WNM10" s="115"/>
      <c r="WNN10" s="115"/>
      <c r="WNO10" s="115"/>
      <c r="WNP10" s="115"/>
      <c r="WNQ10" s="115"/>
      <c r="WNR10" s="115"/>
      <c r="WNS10" s="115"/>
      <c r="WNT10" s="115"/>
      <c r="WNU10" s="115"/>
      <c r="WNV10" s="115"/>
      <c r="WNW10" s="115"/>
      <c r="WNX10" s="115"/>
      <c r="WNY10" s="115"/>
      <c r="WNZ10" s="115"/>
      <c r="WOA10" s="115"/>
      <c r="WOB10" s="115"/>
      <c r="WOC10" s="115"/>
      <c r="WOD10" s="115"/>
      <c r="WOE10" s="115"/>
      <c r="WOF10" s="115"/>
      <c r="WOG10" s="115"/>
      <c r="WOH10" s="115"/>
      <c r="WOI10" s="115"/>
      <c r="WOJ10" s="115"/>
      <c r="WOK10" s="115"/>
      <c r="WOL10" s="115"/>
      <c r="WOM10" s="115"/>
      <c r="WON10" s="115"/>
      <c r="WOO10" s="115"/>
      <c r="WOP10" s="115"/>
      <c r="WOQ10" s="115"/>
      <c r="WOR10" s="115"/>
      <c r="WOS10" s="115"/>
      <c r="WOT10" s="115"/>
      <c r="WOU10" s="115"/>
      <c r="WOV10" s="115"/>
      <c r="WOW10" s="115"/>
      <c r="WOX10" s="115"/>
      <c r="WOY10" s="115"/>
      <c r="WOZ10" s="115"/>
      <c r="WPA10" s="115"/>
      <c r="WPB10" s="115"/>
      <c r="WPC10" s="115"/>
      <c r="WPD10" s="115"/>
      <c r="WPE10" s="115"/>
      <c r="WPF10" s="115"/>
      <c r="WPG10" s="115"/>
      <c r="WPH10" s="115"/>
      <c r="WPI10" s="115"/>
      <c r="WPJ10" s="115"/>
      <c r="WPK10" s="115"/>
      <c r="WPL10" s="115"/>
      <c r="WPM10" s="115"/>
      <c r="WPN10" s="115"/>
      <c r="WPO10" s="115"/>
      <c r="WPP10" s="115"/>
      <c r="WPQ10" s="115"/>
      <c r="WPR10" s="115"/>
      <c r="WPS10" s="115"/>
      <c r="WPT10" s="115"/>
      <c r="WPU10" s="115"/>
      <c r="WPV10" s="115"/>
      <c r="WPW10" s="115"/>
      <c r="WPX10" s="115"/>
      <c r="WPY10" s="115"/>
      <c r="WPZ10" s="115"/>
      <c r="WQA10" s="115"/>
      <c r="WQB10" s="115"/>
      <c r="WQC10" s="115"/>
      <c r="WQD10" s="115"/>
      <c r="WQE10" s="115"/>
      <c r="WQF10" s="115"/>
      <c r="WQG10" s="115"/>
      <c r="WQH10" s="115"/>
      <c r="WQI10" s="115"/>
      <c r="WQJ10" s="115"/>
      <c r="WQK10" s="115"/>
      <c r="WQL10" s="115"/>
      <c r="WQM10" s="115"/>
      <c r="WQN10" s="115"/>
      <c r="WQO10" s="115"/>
      <c r="WQP10" s="115"/>
      <c r="WQQ10" s="115"/>
      <c r="WQR10" s="115"/>
      <c r="WQS10" s="115"/>
      <c r="WQT10" s="115"/>
      <c r="WQU10" s="115"/>
      <c r="WQV10" s="115"/>
      <c r="WQW10" s="115"/>
      <c r="WQX10" s="115"/>
      <c r="WQY10" s="115"/>
      <c r="WQZ10" s="115"/>
      <c r="WRA10" s="115"/>
      <c r="WRB10" s="115"/>
      <c r="WRC10" s="115"/>
      <c r="WRD10" s="115"/>
      <c r="WRE10" s="115"/>
      <c r="WRF10" s="115"/>
      <c r="WRG10" s="115"/>
      <c r="WRH10" s="115"/>
      <c r="WRI10" s="115"/>
      <c r="WRJ10" s="115"/>
      <c r="WRK10" s="115"/>
      <c r="WRL10" s="115"/>
      <c r="WRM10" s="115"/>
      <c r="WRN10" s="115"/>
      <c r="WRO10" s="115"/>
      <c r="WRP10" s="115"/>
      <c r="WRQ10" s="115"/>
      <c r="WRR10" s="115"/>
      <c r="WRS10" s="115"/>
      <c r="WRT10" s="115"/>
      <c r="WRU10" s="115"/>
      <c r="WRV10" s="115"/>
      <c r="WRW10" s="115"/>
      <c r="WRX10" s="115"/>
      <c r="WRY10" s="115"/>
      <c r="WRZ10" s="115"/>
      <c r="WSA10" s="115"/>
      <c r="WSB10" s="115"/>
      <c r="WSC10" s="115"/>
      <c r="WSD10" s="115"/>
      <c r="WSE10" s="115"/>
      <c r="WSF10" s="115"/>
      <c r="WSG10" s="115"/>
      <c r="WSH10" s="115"/>
      <c r="WSI10" s="115"/>
      <c r="WSJ10" s="115"/>
      <c r="WSK10" s="115"/>
      <c r="WSL10" s="115"/>
      <c r="WSM10" s="115"/>
      <c r="WSN10" s="115"/>
      <c r="WSO10" s="115"/>
      <c r="WSP10" s="115"/>
      <c r="WSQ10" s="115"/>
      <c r="WSR10" s="115"/>
      <c r="WSS10" s="115"/>
      <c r="WST10" s="115"/>
      <c r="WSU10" s="115"/>
      <c r="WSV10" s="115"/>
      <c r="WSW10" s="115"/>
      <c r="WSX10" s="115"/>
      <c r="WSY10" s="115"/>
      <c r="WSZ10" s="115"/>
      <c r="WTA10" s="115"/>
      <c r="WTB10" s="115"/>
      <c r="WTC10" s="115"/>
      <c r="WTD10" s="115"/>
      <c r="WTE10" s="115"/>
      <c r="WTF10" s="115"/>
      <c r="WTG10" s="115"/>
      <c r="WTH10" s="115"/>
      <c r="WTI10" s="115"/>
      <c r="WTJ10" s="115"/>
      <c r="WTK10" s="115"/>
      <c r="WTL10" s="115"/>
      <c r="WTM10" s="115"/>
      <c r="WTN10" s="115"/>
      <c r="WTO10" s="115"/>
      <c r="WTP10" s="115"/>
      <c r="WTQ10" s="115"/>
      <c r="WTR10" s="115"/>
      <c r="WTS10" s="115"/>
      <c r="WTT10" s="115"/>
      <c r="WTU10" s="115"/>
      <c r="WTV10" s="115"/>
      <c r="WTW10" s="115"/>
      <c r="WTX10" s="115"/>
      <c r="WTY10" s="115"/>
      <c r="WTZ10" s="115"/>
      <c r="WUA10" s="115"/>
      <c r="WUB10" s="115"/>
      <c r="WUC10" s="115"/>
      <c r="WUD10" s="115"/>
      <c r="WUE10" s="115"/>
      <c r="WUF10" s="115"/>
      <c r="WUG10" s="115"/>
      <c r="WUH10" s="115"/>
      <c r="WUI10" s="115"/>
      <c r="WUJ10" s="115"/>
      <c r="WUK10" s="115"/>
      <c r="WUL10" s="115"/>
      <c r="WUM10" s="115"/>
      <c r="WUN10" s="115"/>
      <c r="WUO10" s="115"/>
      <c r="WUP10" s="115"/>
      <c r="WUQ10" s="115"/>
      <c r="WUR10" s="115"/>
      <c r="WUS10" s="115"/>
      <c r="WUT10" s="115"/>
      <c r="WUU10" s="115"/>
      <c r="WUV10" s="115"/>
      <c r="WUW10" s="115"/>
      <c r="WUX10" s="115"/>
      <c r="WUY10" s="115"/>
      <c r="WUZ10" s="115"/>
      <c r="WVA10" s="115"/>
      <c r="WVB10" s="115"/>
      <c r="WVC10" s="115"/>
      <c r="WVD10" s="115"/>
      <c r="WVE10" s="115"/>
      <c r="WVF10" s="115"/>
      <c r="WVG10" s="115"/>
      <c r="WVH10" s="115"/>
      <c r="WVI10" s="115"/>
      <c r="WVJ10" s="115"/>
      <c r="WVK10" s="115"/>
      <c r="WVL10" s="115"/>
      <c r="WVM10" s="115"/>
      <c r="WVN10" s="115"/>
      <c r="WVO10" s="115"/>
      <c r="WVP10" s="115"/>
      <c r="WVQ10" s="115"/>
      <c r="WVR10" s="115"/>
      <c r="WVS10" s="115"/>
      <c r="WVT10" s="115"/>
      <c r="WVU10" s="115"/>
      <c r="WVV10" s="115"/>
      <c r="WVW10" s="115"/>
      <c r="WVX10" s="115"/>
      <c r="WVY10" s="115"/>
      <c r="WVZ10" s="115"/>
      <c r="WWA10" s="115"/>
      <c r="WWB10" s="115"/>
      <c r="WWC10" s="115"/>
      <c r="WWD10" s="115"/>
      <c r="WWE10" s="115"/>
      <c r="WWF10" s="115"/>
      <c r="WWG10" s="115"/>
      <c r="WWH10" s="115"/>
      <c r="WWI10" s="115"/>
      <c r="WWJ10" s="115"/>
      <c r="WWK10" s="115"/>
      <c r="WWL10" s="115"/>
      <c r="WWM10" s="115"/>
      <c r="WWN10" s="115"/>
      <c r="WWO10" s="115"/>
      <c r="WWP10" s="115"/>
      <c r="WWQ10" s="115"/>
      <c r="WWR10" s="115"/>
      <c r="WWS10" s="115"/>
      <c r="WWT10" s="115"/>
      <c r="WWU10" s="115"/>
      <c r="WWV10" s="115"/>
      <c r="WWW10" s="115"/>
      <c r="WWX10" s="115"/>
      <c r="WWY10" s="115"/>
      <c r="WWZ10" s="115"/>
      <c r="WXA10" s="115"/>
      <c r="WXB10" s="115"/>
      <c r="WXC10" s="115"/>
      <c r="WXD10" s="115"/>
      <c r="WXE10" s="115"/>
      <c r="WXF10" s="115"/>
      <c r="WXG10" s="115"/>
      <c r="WXH10" s="115"/>
      <c r="WXI10" s="115"/>
      <c r="WXJ10" s="115"/>
      <c r="WXK10" s="115"/>
      <c r="WXL10" s="115"/>
      <c r="WXM10" s="115"/>
      <c r="WXN10" s="115"/>
      <c r="WXO10" s="115"/>
      <c r="WXP10" s="115"/>
      <c r="WXQ10" s="115"/>
      <c r="WXR10" s="115"/>
      <c r="WXS10" s="115"/>
      <c r="WXT10" s="115"/>
      <c r="WXU10" s="115"/>
      <c r="WXV10" s="115"/>
      <c r="WXW10" s="115"/>
      <c r="WXX10" s="115"/>
      <c r="WXY10" s="115"/>
      <c r="WXZ10" s="115"/>
      <c r="WYA10" s="115"/>
      <c r="WYB10" s="115"/>
      <c r="WYC10" s="115"/>
      <c r="WYD10" s="115"/>
      <c r="WYE10" s="115"/>
      <c r="WYF10" s="115"/>
      <c r="WYG10" s="115"/>
      <c r="WYH10" s="115"/>
      <c r="WYI10" s="115"/>
      <c r="WYJ10" s="115"/>
      <c r="WYK10" s="115"/>
      <c r="WYL10" s="115"/>
      <c r="WYM10" s="115"/>
      <c r="WYN10" s="115"/>
      <c r="WYO10" s="115"/>
      <c r="WYP10" s="115"/>
      <c r="WYQ10" s="115"/>
      <c r="WYR10" s="115"/>
      <c r="WYS10" s="115"/>
      <c r="WYT10" s="115"/>
      <c r="WYU10" s="115"/>
      <c r="WYV10" s="115"/>
      <c r="WYW10" s="115"/>
      <c r="WYX10" s="115"/>
      <c r="WYY10" s="115"/>
      <c r="WYZ10" s="115"/>
      <c r="WZA10" s="115"/>
      <c r="WZB10" s="115"/>
      <c r="WZC10" s="115"/>
      <c r="WZD10" s="115"/>
      <c r="WZE10" s="115"/>
      <c r="WZF10" s="115"/>
      <c r="WZG10" s="115"/>
      <c r="WZH10" s="115"/>
      <c r="WZI10" s="115"/>
      <c r="WZJ10" s="115"/>
      <c r="WZK10" s="115"/>
      <c r="WZL10" s="115"/>
      <c r="WZM10" s="115"/>
      <c r="WZN10" s="115"/>
      <c r="WZO10" s="115"/>
      <c r="WZP10" s="115"/>
      <c r="WZQ10" s="115"/>
      <c r="WZR10" s="115"/>
      <c r="WZS10" s="115"/>
      <c r="WZT10" s="115"/>
      <c r="WZU10" s="115"/>
      <c r="WZV10" s="115"/>
      <c r="WZW10" s="115"/>
      <c r="WZX10" s="115"/>
      <c r="WZY10" s="115"/>
      <c r="WZZ10" s="115"/>
      <c r="XAA10" s="115"/>
      <c r="XAB10" s="115"/>
      <c r="XAC10" s="115"/>
      <c r="XAD10" s="115"/>
      <c r="XAE10" s="115"/>
      <c r="XAF10" s="115"/>
      <c r="XAG10" s="115"/>
      <c r="XAH10" s="115"/>
      <c r="XAI10" s="115"/>
      <c r="XAJ10" s="115"/>
      <c r="XAK10" s="115"/>
      <c r="XAL10" s="115"/>
      <c r="XAM10" s="115"/>
      <c r="XAN10" s="115"/>
      <c r="XAO10" s="115"/>
      <c r="XAP10" s="115"/>
      <c r="XAQ10" s="115"/>
      <c r="XAR10" s="115"/>
      <c r="XAS10" s="115"/>
      <c r="XAT10" s="115"/>
      <c r="XAU10" s="115"/>
      <c r="XAV10" s="115"/>
      <c r="XAW10" s="115"/>
      <c r="XAX10" s="115"/>
      <c r="XAY10" s="115"/>
      <c r="XAZ10" s="115"/>
      <c r="XBA10" s="115"/>
      <c r="XBB10" s="115"/>
      <c r="XBC10" s="115"/>
      <c r="XBD10" s="115"/>
      <c r="XBE10" s="115"/>
      <c r="XBF10" s="115"/>
      <c r="XBG10" s="115"/>
      <c r="XBH10" s="115"/>
      <c r="XBI10" s="115"/>
      <c r="XBJ10" s="115"/>
      <c r="XBK10" s="115"/>
      <c r="XBL10" s="115"/>
      <c r="XBM10" s="115"/>
      <c r="XBN10" s="115"/>
      <c r="XBO10" s="115"/>
      <c r="XBP10" s="115"/>
      <c r="XBQ10" s="115"/>
      <c r="XBR10" s="115"/>
      <c r="XBS10" s="115"/>
      <c r="XBT10" s="115"/>
      <c r="XBU10" s="115"/>
      <c r="XBV10" s="115"/>
      <c r="XBW10" s="115"/>
      <c r="XBX10" s="115"/>
      <c r="XBY10" s="115"/>
      <c r="XBZ10" s="115"/>
      <c r="XCA10" s="115"/>
      <c r="XCB10" s="115"/>
      <c r="XCC10" s="115"/>
      <c r="XCD10" s="115"/>
      <c r="XCE10" s="115"/>
      <c r="XCF10" s="115"/>
      <c r="XCG10" s="115"/>
      <c r="XCH10" s="115"/>
      <c r="XCI10" s="115"/>
      <c r="XCJ10" s="115"/>
      <c r="XCK10" s="115"/>
      <c r="XCL10" s="115"/>
      <c r="XCM10" s="115"/>
      <c r="XCN10" s="115"/>
      <c r="XCO10" s="115"/>
      <c r="XCP10" s="115"/>
      <c r="XCQ10" s="115"/>
      <c r="XCR10" s="115"/>
      <c r="XCS10" s="115"/>
      <c r="XCT10" s="115"/>
      <c r="XCU10" s="115"/>
      <c r="XCV10" s="115"/>
      <c r="XCW10" s="115"/>
      <c r="XCX10" s="115"/>
      <c r="XCY10" s="115"/>
      <c r="XCZ10" s="115"/>
      <c r="XDA10" s="115"/>
      <c r="XDB10" s="115"/>
      <c r="XDC10" s="115"/>
      <c r="XDD10" s="115"/>
      <c r="XDE10" s="115"/>
      <c r="XDF10" s="115"/>
      <c r="XDG10" s="115"/>
      <c r="XDH10" s="115"/>
      <c r="XDI10" s="115"/>
      <c r="XDJ10" s="115"/>
      <c r="XDK10" s="115"/>
      <c r="XDL10" s="115"/>
      <c r="XDM10" s="115"/>
      <c r="XDN10" s="115"/>
      <c r="XDO10" s="115"/>
      <c r="XDP10" s="115"/>
      <c r="XDQ10" s="115"/>
      <c r="XDR10" s="115"/>
      <c r="XDS10" s="115"/>
      <c r="XDT10" s="115"/>
      <c r="XDU10" s="115"/>
      <c r="XDV10" s="115"/>
      <c r="XDW10" s="115"/>
      <c r="XDX10" s="115"/>
      <c r="XDY10" s="115"/>
      <c r="XDZ10" s="115"/>
      <c r="XEA10" s="115"/>
      <c r="XEB10" s="115"/>
      <c r="XEC10" s="115"/>
      <c r="XED10" s="115"/>
      <c r="XEE10" s="115"/>
      <c r="XEF10" s="115"/>
      <c r="XEG10" s="115"/>
      <c r="XEH10" s="115"/>
      <c r="XEI10" s="115"/>
      <c r="XEJ10" s="115"/>
      <c r="XEK10" s="115"/>
      <c r="XEL10" s="115"/>
      <c r="XEM10" s="115"/>
      <c r="XEN10" s="115"/>
      <c r="XEO10" s="115"/>
      <c r="XEP10" s="115"/>
      <c r="XEQ10" s="115"/>
      <c r="XER10" s="115"/>
      <c r="XES10" s="115"/>
      <c r="XET10" s="115"/>
      <c r="XEU10" s="115"/>
      <c r="XEV10" s="115"/>
      <c r="XEW10" s="115"/>
      <c r="XEX10" s="115"/>
      <c r="XEY10" s="115"/>
      <c r="XEZ10" s="115"/>
    </row>
    <row r="11" spans="1:16380" ht="14.25" hidden="1" customHeight="1" outlineLevel="1" x14ac:dyDescent="0.3"/>
    <row r="12" spans="1:16380" ht="14.25" hidden="1" customHeight="1" outlineLevel="1" x14ac:dyDescent="0.3">
      <c r="C12" s="117" t="s">
        <v>203</v>
      </c>
    </row>
    <row r="13" spans="1:16380" ht="14.25" hidden="1" customHeight="1" outlineLevel="2" x14ac:dyDescent="0.35">
      <c r="D13" s="118"/>
      <c r="E13" s="93" t="s">
        <v>21</v>
      </c>
      <c r="G13" s="93" t="s">
        <v>204</v>
      </c>
      <c r="H13" s="119">
        <v>3654.7400682823982</v>
      </c>
      <c r="I13" s="119"/>
      <c r="J13" s="119">
        <v>47.472565722480333</v>
      </c>
      <c r="K13" s="119">
        <v>46.821699660152312</v>
      </c>
      <c r="L13" s="119">
        <v>49.59482363052453</v>
      </c>
      <c r="M13" s="119">
        <v>92.756687829480342</v>
      </c>
      <c r="N13" s="119">
        <v>114.29140104512531</v>
      </c>
      <c r="O13" s="119">
        <v>101.01864099048638</v>
      </c>
      <c r="P13" s="119">
        <v>86.430925401851312</v>
      </c>
      <c r="Q13" s="119">
        <v>141.11504366151013</v>
      </c>
      <c r="R13" s="119">
        <v>126.37745776335979</v>
      </c>
      <c r="S13" s="119">
        <v>120.60383199768594</v>
      </c>
      <c r="T13" s="119">
        <v>115.08848738785294</v>
      </c>
      <c r="U13" s="119">
        <v>95.527989021884139</v>
      </c>
      <c r="V13" s="119">
        <v>85.190518676773422</v>
      </c>
      <c r="W13" s="119">
        <v>84.827346326536144</v>
      </c>
      <c r="X13" s="119">
        <v>91.063918934883802</v>
      </c>
      <c r="Y13" s="119">
        <v>95.631163527155849</v>
      </c>
      <c r="Z13" s="119">
        <v>110.63660454317819</v>
      </c>
      <c r="AA13" s="119">
        <v>141.6417744676518</v>
      </c>
      <c r="AB13" s="119">
        <v>126.17454599104549</v>
      </c>
      <c r="AC13" s="119">
        <v>132.56192160373951</v>
      </c>
      <c r="AD13" s="119">
        <v>143.30855060809972</v>
      </c>
      <c r="AE13" s="119">
        <v>114.2126598962181</v>
      </c>
      <c r="AF13" s="119">
        <v>148.91047191247614</v>
      </c>
      <c r="AG13" s="119">
        <v>163.99490059868768</v>
      </c>
      <c r="AH13" s="119">
        <v>119.41825757987573</v>
      </c>
      <c r="AI13" s="119">
        <v>108.95932796747475</v>
      </c>
      <c r="AJ13" s="119">
        <v>99.476530266074633</v>
      </c>
      <c r="AK13" s="119">
        <v>125.68453711634942</v>
      </c>
      <c r="AL13" s="119">
        <v>139.27580215163783</v>
      </c>
      <c r="AM13" s="119">
        <v>134.54033902773728</v>
      </c>
      <c r="AN13" s="119">
        <v>136.78294803295103</v>
      </c>
      <c r="AO13" s="119">
        <v>92.580630871458027</v>
      </c>
      <c r="AP13" s="119">
        <v>122.76776407</v>
      </c>
      <c r="AQ13" s="119"/>
      <c r="AR13" s="119"/>
      <c r="AS13" s="119"/>
    </row>
    <row r="14" spans="1:16380" ht="14.25" hidden="1" customHeight="1" outlineLevel="2" x14ac:dyDescent="0.35">
      <c r="D14" s="118"/>
      <c r="E14" s="93" t="s">
        <v>23</v>
      </c>
      <c r="G14" s="93" t="s">
        <v>204</v>
      </c>
      <c r="H14" s="119">
        <v>3881.4434119213465</v>
      </c>
      <c r="I14" s="119"/>
      <c r="J14" s="119">
        <v>82.795183905171825</v>
      </c>
      <c r="K14" s="119">
        <v>106.05297999924657</v>
      </c>
      <c r="L14" s="119">
        <v>92.620353176433355</v>
      </c>
      <c r="M14" s="119">
        <v>76.813245088298999</v>
      </c>
      <c r="N14" s="119">
        <v>61.848180170740619</v>
      </c>
      <c r="O14" s="119">
        <v>67.475319961582173</v>
      </c>
      <c r="P14" s="119">
        <v>119.63965125285885</v>
      </c>
      <c r="Q14" s="119">
        <v>100.596479383351</v>
      </c>
      <c r="R14" s="119">
        <v>89.420701004405828</v>
      </c>
      <c r="S14" s="119">
        <v>83.248285289209463</v>
      </c>
      <c r="T14" s="119">
        <v>67.63767493964373</v>
      </c>
      <c r="U14" s="119">
        <v>77.548565168003776</v>
      </c>
      <c r="V14" s="119">
        <v>95.680154811490667</v>
      </c>
      <c r="W14" s="119">
        <v>117.937336418006</v>
      </c>
      <c r="X14" s="119">
        <v>101.74011436979113</v>
      </c>
      <c r="Y14" s="119">
        <v>71.037294919184546</v>
      </c>
      <c r="Z14" s="119">
        <v>91.989031493450867</v>
      </c>
      <c r="AA14" s="119">
        <v>121.39077314250454</v>
      </c>
      <c r="AB14" s="119">
        <v>120.37500740445591</v>
      </c>
      <c r="AC14" s="119">
        <v>137.77151942742771</v>
      </c>
      <c r="AD14" s="119">
        <v>122.71866229361262</v>
      </c>
      <c r="AE14" s="119">
        <v>118.16092403673224</v>
      </c>
      <c r="AF14" s="119">
        <v>146.13401775864693</v>
      </c>
      <c r="AG14" s="119">
        <v>164.91106884032274</v>
      </c>
      <c r="AH14" s="119">
        <v>184.37891049103547</v>
      </c>
      <c r="AI14" s="119">
        <v>199.44971990435047</v>
      </c>
      <c r="AJ14" s="119">
        <v>169.11473376830969</v>
      </c>
      <c r="AK14" s="119">
        <v>153.08942424535155</v>
      </c>
      <c r="AL14" s="119">
        <v>178.019135120474</v>
      </c>
      <c r="AM14" s="119">
        <v>149.32735007782881</v>
      </c>
      <c r="AN14" s="119">
        <v>160.94736423127267</v>
      </c>
      <c r="AO14" s="119">
        <v>132.69924982815243</v>
      </c>
      <c r="AP14" s="119">
        <v>118.87499999999999</v>
      </c>
      <c r="AQ14" s="119"/>
      <c r="AR14" s="119"/>
      <c r="AS14" s="119"/>
    </row>
    <row r="15" spans="1:16380" ht="14.25" hidden="1" customHeight="1" outlineLevel="2" x14ac:dyDescent="0.35">
      <c r="D15" s="118"/>
      <c r="E15" s="93" t="s">
        <v>24</v>
      </c>
      <c r="G15" s="93" t="s">
        <v>204</v>
      </c>
      <c r="H15" s="119">
        <v>45.202267826869956</v>
      </c>
      <c r="I15" s="119"/>
      <c r="J15" s="119">
        <v>0</v>
      </c>
      <c r="K15" s="119">
        <v>0</v>
      </c>
      <c r="L15" s="119">
        <v>0</v>
      </c>
      <c r="M15" s="119">
        <v>0</v>
      </c>
      <c r="N15" s="119">
        <v>0</v>
      </c>
      <c r="O15" s="119">
        <v>0</v>
      </c>
      <c r="P15" s="119">
        <v>0</v>
      </c>
      <c r="Q15" s="119">
        <v>0</v>
      </c>
      <c r="R15" s="119">
        <v>0</v>
      </c>
      <c r="S15" s="119">
        <v>0</v>
      </c>
      <c r="T15" s="119">
        <v>0</v>
      </c>
      <c r="U15" s="119">
        <v>0</v>
      </c>
      <c r="V15" s="119">
        <v>0</v>
      </c>
      <c r="W15" s="119">
        <v>0</v>
      </c>
      <c r="X15" s="119">
        <v>0</v>
      </c>
      <c r="Y15" s="119">
        <v>0</v>
      </c>
      <c r="Z15" s="119">
        <v>0</v>
      </c>
      <c r="AA15" s="119">
        <v>0</v>
      </c>
      <c r="AB15" s="119">
        <v>0</v>
      </c>
      <c r="AC15" s="119">
        <v>0</v>
      </c>
      <c r="AD15" s="119">
        <v>0</v>
      </c>
      <c r="AE15" s="119">
        <v>0</v>
      </c>
      <c r="AF15" s="119">
        <v>0</v>
      </c>
      <c r="AG15" s="119">
        <v>0</v>
      </c>
      <c r="AH15" s="119">
        <v>0</v>
      </c>
      <c r="AI15" s="119">
        <v>0</v>
      </c>
      <c r="AJ15" s="119">
        <v>0</v>
      </c>
      <c r="AK15" s="119">
        <v>0</v>
      </c>
      <c r="AL15" s="119">
        <v>0</v>
      </c>
      <c r="AM15" s="119">
        <v>14.011064479579176</v>
      </c>
      <c r="AN15" s="119">
        <v>15.437302948648863</v>
      </c>
      <c r="AO15" s="119">
        <v>7.7164348888719152</v>
      </c>
      <c r="AP15" s="119">
        <v>8.0374655097699996</v>
      </c>
      <c r="AQ15" s="119"/>
      <c r="AR15" s="119"/>
      <c r="AS15" s="119"/>
    </row>
    <row r="16" spans="1:16380" ht="14.25" hidden="1" customHeight="1" outlineLevel="2" x14ac:dyDescent="0.35">
      <c r="D16" s="118"/>
      <c r="E16" s="93" t="s">
        <v>28</v>
      </c>
      <c r="G16" s="93" t="s">
        <v>204</v>
      </c>
      <c r="H16" s="119">
        <v>3290.5738586733792</v>
      </c>
      <c r="I16" s="119"/>
      <c r="J16" s="119">
        <v>44.673381494764968</v>
      </c>
      <c r="K16" s="119">
        <v>71.139588321008205</v>
      </c>
      <c r="L16" s="119">
        <v>67.668021667625453</v>
      </c>
      <c r="M16" s="119">
        <v>96.948883127079384</v>
      </c>
      <c r="N16" s="119">
        <v>92.248460608014412</v>
      </c>
      <c r="O16" s="119">
        <v>53.631281722329099</v>
      </c>
      <c r="P16" s="119">
        <v>77.064724948535286</v>
      </c>
      <c r="Q16" s="119">
        <v>117.60229110610902</v>
      </c>
      <c r="R16" s="119">
        <v>131.48213011183819</v>
      </c>
      <c r="S16" s="119">
        <v>74.206614557675621</v>
      </c>
      <c r="T16" s="119">
        <v>72.417812964478742</v>
      </c>
      <c r="U16" s="119">
        <v>77.218797606932725</v>
      </c>
      <c r="V16" s="119">
        <v>115.65151366714795</v>
      </c>
      <c r="W16" s="119">
        <v>132.07380162061693</v>
      </c>
      <c r="X16" s="119">
        <v>86.106995017647449</v>
      </c>
      <c r="Y16" s="119">
        <v>79.244398824857413</v>
      </c>
      <c r="Z16" s="119">
        <v>90.74019773826501</v>
      </c>
      <c r="AA16" s="119">
        <v>116.49481003387167</v>
      </c>
      <c r="AB16" s="119">
        <v>111.94434498508515</v>
      </c>
      <c r="AC16" s="119">
        <v>102.40168751480869</v>
      </c>
      <c r="AD16" s="119">
        <v>99.304579480912935</v>
      </c>
      <c r="AE16" s="119">
        <v>94.869652525757644</v>
      </c>
      <c r="AF16" s="119">
        <v>115.17909271452065</v>
      </c>
      <c r="AG16" s="119">
        <v>119.37084639454953</v>
      </c>
      <c r="AH16" s="119">
        <v>109.51732046174003</v>
      </c>
      <c r="AI16" s="119">
        <v>89.603090244831321</v>
      </c>
      <c r="AJ16" s="119">
        <v>113.80657908137441</v>
      </c>
      <c r="AK16" s="119">
        <v>106.95387461484275</v>
      </c>
      <c r="AL16" s="119">
        <v>124.30856994674939</v>
      </c>
      <c r="AM16" s="119">
        <v>139.90051635153455</v>
      </c>
      <c r="AN16" s="119">
        <v>131.41563230425749</v>
      </c>
      <c r="AO16" s="119">
        <v>118.59236691361794</v>
      </c>
      <c r="AP16" s="119">
        <v>116.792</v>
      </c>
      <c r="AQ16" s="119"/>
      <c r="AR16" s="119"/>
      <c r="AS16" s="119"/>
    </row>
    <row r="17" spans="4:45" ht="14.25" hidden="1" customHeight="1" outlineLevel="2" x14ac:dyDescent="0.35">
      <c r="D17" s="118"/>
      <c r="E17" s="93" t="s">
        <v>30</v>
      </c>
      <c r="G17" s="93" t="s">
        <v>204</v>
      </c>
      <c r="H17" s="119">
        <v>1134.8978589764888</v>
      </c>
      <c r="I17" s="119"/>
      <c r="J17" s="119">
        <v>0</v>
      </c>
      <c r="K17" s="119">
        <v>0</v>
      </c>
      <c r="L17" s="119">
        <v>0</v>
      </c>
      <c r="M17" s="119">
        <v>0</v>
      </c>
      <c r="N17" s="119">
        <v>0</v>
      </c>
      <c r="O17" s="119">
        <v>0</v>
      </c>
      <c r="P17" s="119">
        <v>0</v>
      </c>
      <c r="Q17" s="119">
        <v>0</v>
      </c>
      <c r="R17" s="119">
        <v>0</v>
      </c>
      <c r="S17" s="119">
        <v>0</v>
      </c>
      <c r="T17" s="119">
        <v>0</v>
      </c>
      <c r="U17" s="119">
        <v>0</v>
      </c>
      <c r="V17" s="119">
        <v>0</v>
      </c>
      <c r="W17" s="119">
        <v>0</v>
      </c>
      <c r="X17" s="119">
        <v>0</v>
      </c>
      <c r="Y17" s="119">
        <v>0</v>
      </c>
      <c r="Z17" s="119">
        <v>0</v>
      </c>
      <c r="AA17" s="119">
        <v>0</v>
      </c>
      <c r="AB17" s="119">
        <v>0</v>
      </c>
      <c r="AC17" s="119">
        <v>0</v>
      </c>
      <c r="AD17" s="119">
        <v>0</v>
      </c>
      <c r="AE17" s="119">
        <v>0</v>
      </c>
      <c r="AF17" s="119">
        <v>0</v>
      </c>
      <c r="AG17" s="119">
        <v>0</v>
      </c>
      <c r="AH17" s="119">
        <v>0</v>
      </c>
      <c r="AI17" s="119">
        <v>0</v>
      </c>
      <c r="AJ17" s="119">
        <v>0</v>
      </c>
      <c r="AK17" s="119">
        <v>0</v>
      </c>
      <c r="AL17" s="119">
        <v>0</v>
      </c>
      <c r="AM17" s="119">
        <v>301.50215499212271</v>
      </c>
      <c r="AN17" s="119">
        <v>374.04631026252997</v>
      </c>
      <c r="AO17" s="119">
        <v>212.87739372183609</v>
      </c>
      <c r="AP17" s="119">
        <v>246.47199999999998</v>
      </c>
      <c r="AQ17" s="119"/>
      <c r="AR17" s="119"/>
      <c r="AS17" s="119"/>
    </row>
    <row r="18" spans="4:45" ht="14.25" hidden="1" customHeight="1" outlineLevel="2" x14ac:dyDescent="0.35">
      <c r="D18" s="118"/>
      <c r="E18" s="93" t="s">
        <v>33</v>
      </c>
      <c r="G18" s="93" t="s">
        <v>204</v>
      </c>
      <c r="H18" s="119">
        <v>5572.3327157643098</v>
      </c>
      <c r="I18" s="119"/>
      <c r="J18" s="119">
        <v>133.47490578041567</v>
      </c>
      <c r="K18" s="119">
        <v>168.78159317346032</v>
      </c>
      <c r="L18" s="119">
        <v>260.53443254735402</v>
      </c>
      <c r="M18" s="119">
        <v>221.88285330068314</v>
      </c>
      <c r="N18" s="119">
        <v>169.86030572126623</v>
      </c>
      <c r="O18" s="119">
        <v>151.56557547641737</v>
      </c>
      <c r="P18" s="119">
        <v>107.23166184506269</v>
      </c>
      <c r="Q18" s="119">
        <v>143.90627291917716</v>
      </c>
      <c r="R18" s="119">
        <v>217.73751349289003</v>
      </c>
      <c r="S18" s="119">
        <v>189.38729696342813</v>
      </c>
      <c r="T18" s="119">
        <v>260.87356777552475</v>
      </c>
      <c r="U18" s="119">
        <v>139.49699716469377</v>
      </c>
      <c r="V18" s="119">
        <v>131.18595732177582</v>
      </c>
      <c r="W18" s="119">
        <v>187.62042548137231</v>
      </c>
      <c r="X18" s="119">
        <v>130.55285883163174</v>
      </c>
      <c r="Y18" s="119">
        <v>117.55659335541093</v>
      </c>
      <c r="Z18" s="119">
        <v>167.88635247140238</v>
      </c>
      <c r="AA18" s="119">
        <v>195.06372188371307</v>
      </c>
      <c r="AB18" s="119">
        <v>197.02705606472094</v>
      </c>
      <c r="AC18" s="119">
        <v>228.93241076946299</v>
      </c>
      <c r="AD18" s="119">
        <v>263.09223531671847</v>
      </c>
      <c r="AE18" s="119">
        <v>179.04117222241157</v>
      </c>
      <c r="AF18" s="119">
        <v>202.32228076714057</v>
      </c>
      <c r="AG18" s="119">
        <v>239.45671127377344</v>
      </c>
      <c r="AH18" s="119">
        <v>225.86612599497326</v>
      </c>
      <c r="AI18" s="119">
        <v>230.75585517164924</v>
      </c>
      <c r="AJ18" s="119">
        <v>232.66898206646164</v>
      </c>
      <c r="AK18" s="119">
        <v>227.51769425943138</v>
      </c>
      <c r="AL18" s="119">
        <v>251.05330635188653</v>
      </c>
      <c r="AM18" s="119">
        <v>0</v>
      </c>
      <c r="AN18" s="119">
        <v>0</v>
      </c>
      <c r="AO18" s="119">
        <v>0</v>
      </c>
      <c r="AP18" s="119">
        <v>0</v>
      </c>
      <c r="AQ18" s="119"/>
      <c r="AR18" s="119"/>
      <c r="AS18" s="119"/>
    </row>
    <row r="19" spans="4:45" ht="14.25" hidden="1" customHeight="1" outlineLevel="2" x14ac:dyDescent="0.35">
      <c r="D19" s="118"/>
      <c r="E19" s="93" t="s">
        <v>34</v>
      </c>
      <c r="G19" s="93" t="s">
        <v>204</v>
      </c>
      <c r="H19" s="119">
        <v>1934.3281781034848</v>
      </c>
      <c r="I19" s="119"/>
      <c r="J19" s="119">
        <v>34.827468905354081</v>
      </c>
      <c r="K19" s="119">
        <v>42.247984982844734</v>
      </c>
      <c r="L19" s="119">
        <v>51.8337817488651</v>
      </c>
      <c r="M19" s="119">
        <v>72.422357201074192</v>
      </c>
      <c r="N19" s="119">
        <v>74.252164378534417</v>
      </c>
      <c r="O19" s="119">
        <v>49.011029866179882</v>
      </c>
      <c r="P19" s="119">
        <v>43.768975195303781</v>
      </c>
      <c r="Q19" s="119">
        <v>57.243217989049093</v>
      </c>
      <c r="R19" s="119">
        <v>76.187569502299411</v>
      </c>
      <c r="S19" s="119">
        <v>52.440818533102622</v>
      </c>
      <c r="T19" s="119">
        <v>48.56821992304824</v>
      </c>
      <c r="U19" s="119">
        <v>55.760857866915579</v>
      </c>
      <c r="V19" s="119">
        <v>55.468427280901054</v>
      </c>
      <c r="W19" s="119">
        <v>58.717110306918975</v>
      </c>
      <c r="X19" s="119">
        <v>48.157730951471571</v>
      </c>
      <c r="Y19" s="119">
        <v>43.134110220216137</v>
      </c>
      <c r="Z19" s="119">
        <v>58.229626302885102</v>
      </c>
      <c r="AA19" s="119">
        <v>70.20983949992096</v>
      </c>
      <c r="AB19" s="119">
        <v>60.499831351443</v>
      </c>
      <c r="AC19" s="119">
        <v>64.166859622061466</v>
      </c>
      <c r="AD19" s="119">
        <v>61.873832013624181</v>
      </c>
      <c r="AE19" s="119">
        <v>57.964648239525168</v>
      </c>
      <c r="AF19" s="119">
        <v>69.07495097386429</v>
      </c>
      <c r="AG19" s="119">
        <v>54.175063729445419</v>
      </c>
      <c r="AH19" s="119">
        <v>68.86262433246317</v>
      </c>
      <c r="AI19" s="119">
        <v>62.041374230457578</v>
      </c>
      <c r="AJ19" s="119">
        <v>43.412253586771229</v>
      </c>
      <c r="AK19" s="119">
        <v>65.047789547613817</v>
      </c>
      <c r="AL19" s="119">
        <v>65.060559743800553</v>
      </c>
      <c r="AM19" s="119">
        <v>57.454048245858729</v>
      </c>
      <c r="AN19" s="119">
        <v>67.867909923781696</v>
      </c>
      <c r="AO19" s="119">
        <v>69.17214190788971</v>
      </c>
      <c r="AP19" s="119">
        <v>75.173000000000002</v>
      </c>
      <c r="AQ19" s="119"/>
      <c r="AR19" s="119"/>
      <c r="AS19" s="119"/>
    </row>
    <row r="20" spans="4:45" ht="14.25" hidden="1" customHeight="1" outlineLevel="2" x14ac:dyDescent="0.35">
      <c r="D20" s="118"/>
      <c r="E20" s="93" t="s">
        <v>35</v>
      </c>
      <c r="G20" s="93" t="s">
        <v>204</v>
      </c>
      <c r="H20" s="119">
        <v>2391.6777810893223</v>
      </c>
      <c r="I20" s="119"/>
      <c r="J20" s="119">
        <v>48.815382810975159</v>
      </c>
      <c r="K20" s="119">
        <v>35.65894058142753</v>
      </c>
      <c r="L20" s="119">
        <v>22.82350252468159</v>
      </c>
      <c r="M20" s="119">
        <v>29.94581172217228</v>
      </c>
      <c r="N20" s="119">
        <v>45.217223843676138</v>
      </c>
      <c r="O20" s="119">
        <v>24.622536237451929</v>
      </c>
      <c r="P20" s="119">
        <v>41.757306385754049</v>
      </c>
      <c r="Q20" s="119">
        <v>49.598802332565903</v>
      </c>
      <c r="R20" s="119">
        <v>50.268303984660093</v>
      </c>
      <c r="S20" s="119">
        <v>59.177966775599998</v>
      </c>
      <c r="T20" s="119">
        <v>57.697617106488025</v>
      </c>
      <c r="U20" s="119">
        <v>61.074370665463981</v>
      </c>
      <c r="V20" s="119">
        <v>63.517760055052079</v>
      </c>
      <c r="W20" s="119">
        <v>66.724731724306238</v>
      </c>
      <c r="X20" s="119">
        <v>59.73942222619641</v>
      </c>
      <c r="Y20" s="119">
        <v>41.648953730597917</v>
      </c>
      <c r="Z20" s="119">
        <v>62.834897379943271</v>
      </c>
      <c r="AA20" s="119">
        <v>120.73272173676077</v>
      </c>
      <c r="AB20" s="119">
        <v>77.515499923596124</v>
      </c>
      <c r="AC20" s="119">
        <v>62.481235136220981</v>
      </c>
      <c r="AD20" s="119">
        <v>46.673885748509534</v>
      </c>
      <c r="AE20" s="119">
        <v>135.70146299521886</v>
      </c>
      <c r="AF20" s="119">
        <v>131.29833021321073</v>
      </c>
      <c r="AG20" s="119">
        <v>81.47983211294941</v>
      </c>
      <c r="AH20" s="119">
        <v>86.340705001069921</v>
      </c>
      <c r="AI20" s="119">
        <v>69.617285487350543</v>
      </c>
      <c r="AJ20" s="119">
        <v>57.629734441056442</v>
      </c>
      <c r="AK20" s="119">
        <v>87.029543313082939</v>
      </c>
      <c r="AL20" s="119">
        <v>119.6196400377255</v>
      </c>
      <c r="AM20" s="119">
        <v>108.36088011886643</v>
      </c>
      <c r="AN20" s="119">
        <v>120.12713064901074</v>
      </c>
      <c r="AO20" s="119">
        <v>112.32736408768044</v>
      </c>
      <c r="AP20" s="119">
        <v>153.61900000000003</v>
      </c>
      <c r="AQ20" s="119"/>
      <c r="AR20" s="119"/>
      <c r="AS20" s="119"/>
    </row>
    <row r="21" spans="4:45" ht="14.25" hidden="1" customHeight="1" outlineLevel="2" x14ac:dyDescent="0.35">
      <c r="D21" s="118"/>
      <c r="E21" s="93" t="s">
        <v>38</v>
      </c>
      <c r="G21" s="93" t="s">
        <v>204</v>
      </c>
      <c r="H21" s="119">
        <v>8947.8264912734739</v>
      </c>
      <c r="I21" s="119"/>
      <c r="J21" s="119">
        <v>266.9783065980622</v>
      </c>
      <c r="K21" s="119">
        <v>284.09658953835162</v>
      </c>
      <c r="L21" s="119">
        <v>306.71813757506311</v>
      </c>
      <c r="M21" s="119">
        <v>238.57521426430012</v>
      </c>
      <c r="N21" s="119">
        <v>222.56972494140493</v>
      </c>
      <c r="O21" s="119">
        <v>155.71356278281999</v>
      </c>
      <c r="P21" s="119">
        <v>143.67241494843532</v>
      </c>
      <c r="Q21" s="119">
        <v>160.37663965798407</v>
      </c>
      <c r="R21" s="119">
        <v>196.48876497599423</v>
      </c>
      <c r="S21" s="119">
        <v>167.99331484105434</v>
      </c>
      <c r="T21" s="119">
        <v>183.31409374231595</v>
      </c>
      <c r="U21" s="119">
        <v>194.52031037889128</v>
      </c>
      <c r="V21" s="119">
        <v>182.87601941376872</v>
      </c>
      <c r="W21" s="119">
        <v>192.32676307351724</v>
      </c>
      <c r="X21" s="119">
        <v>149.55372028281499</v>
      </c>
      <c r="Y21" s="119">
        <v>169.7914067694968</v>
      </c>
      <c r="Z21" s="119">
        <v>151.6905530779629</v>
      </c>
      <c r="AA21" s="119">
        <v>258.74156724551375</v>
      </c>
      <c r="AB21" s="119">
        <v>320.83402888422341</v>
      </c>
      <c r="AC21" s="119">
        <v>230.7219684288234</v>
      </c>
      <c r="AD21" s="119">
        <v>153.50991332176994</v>
      </c>
      <c r="AE21" s="119">
        <v>289.33554205959115</v>
      </c>
      <c r="AF21" s="119">
        <v>362.71472709632877</v>
      </c>
      <c r="AG21" s="119">
        <v>289.43851309620084</v>
      </c>
      <c r="AH21" s="119">
        <v>273.61864655829822</v>
      </c>
      <c r="AI21" s="119">
        <v>291.65019515431101</v>
      </c>
      <c r="AJ21" s="119">
        <v>380.71713897571431</v>
      </c>
      <c r="AK21" s="119">
        <v>409.9302504795827</v>
      </c>
      <c r="AL21" s="119">
        <v>435.78543349102898</v>
      </c>
      <c r="AM21" s="119">
        <v>455.92404775928969</v>
      </c>
      <c r="AN21" s="119">
        <v>475.42232211871601</v>
      </c>
      <c r="AO21" s="119">
        <v>467.68665974184677</v>
      </c>
      <c r="AP21" s="119">
        <v>484.53999999999996</v>
      </c>
      <c r="AQ21" s="119"/>
      <c r="AR21" s="119"/>
      <c r="AS21" s="119"/>
    </row>
    <row r="22" spans="4:45" ht="14.25" hidden="1" customHeight="1" outlineLevel="2" x14ac:dyDescent="0.35">
      <c r="D22" s="118"/>
      <c r="E22" s="93" t="s">
        <v>41</v>
      </c>
      <c r="G22" s="93" t="s">
        <v>204</v>
      </c>
      <c r="H22" s="119">
        <v>6764.7756105400022</v>
      </c>
      <c r="I22" s="119"/>
      <c r="J22" s="119">
        <v>128.07652276667795</v>
      </c>
      <c r="K22" s="119">
        <v>152.49368372871047</v>
      </c>
      <c r="L22" s="119">
        <v>205.07212444648661</v>
      </c>
      <c r="M22" s="119">
        <v>233.82187615863705</v>
      </c>
      <c r="N22" s="119">
        <v>122.89561854336648</v>
      </c>
      <c r="O22" s="119">
        <v>152.87788581819106</v>
      </c>
      <c r="P22" s="119">
        <v>157.49100109693183</v>
      </c>
      <c r="Q22" s="119">
        <v>208.33946986246309</v>
      </c>
      <c r="R22" s="119">
        <v>189.64747123657594</v>
      </c>
      <c r="S22" s="119">
        <v>198.00609756468114</v>
      </c>
      <c r="T22" s="119">
        <v>185.41019704732381</v>
      </c>
      <c r="U22" s="119">
        <v>164.42458807146409</v>
      </c>
      <c r="V22" s="119">
        <v>197.66806583987787</v>
      </c>
      <c r="W22" s="119">
        <v>187.72308681181977</v>
      </c>
      <c r="X22" s="119">
        <v>213.84366191658199</v>
      </c>
      <c r="Y22" s="119">
        <v>235.09220241820384</v>
      </c>
      <c r="Z22" s="119">
        <v>179.28156727785264</v>
      </c>
      <c r="AA22" s="119">
        <v>203.9125421692446</v>
      </c>
      <c r="AB22" s="119">
        <v>235.78184583019799</v>
      </c>
      <c r="AC22" s="119">
        <v>215.14132414242198</v>
      </c>
      <c r="AD22" s="119">
        <v>186.2432678750115</v>
      </c>
      <c r="AE22" s="119">
        <v>185.18887698467952</v>
      </c>
      <c r="AF22" s="119">
        <v>180.97414485469625</v>
      </c>
      <c r="AG22" s="119">
        <v>231.8844669048257</v>
      </c>
      <c r="AH22" s="119">
        <v>271.47008283754235</v>
      </c>
      <c r="AI22" s="119">
        <v>254.23557859397917</v>
      </c>
      <c r="AJ22" s="119">
        <v>233.69371591996952</v>
      </c>
      <c r="AK22" s="119">
        <v>299.01800501258043</v>
      </c>
      <c r="AL22" s="119">
        <v>250.28821626273839</v>
      </c>
      <c r="AM22" s="119">
        <v>217.05749479486562</v>
      </c>
      <c r="AN22" s="119">
        <v>217.24541860541848</v>
      </c>
      <c r="AO22" s="119">
        <v>247.193418979086</v>
      </c>
      <c r="AP22" s="119">
        <v>223.28209016689902</v>
      </c>
      <c r="AQ22" s="119"/>
      <c r="AR22" s="119"/>
      <c r="AS22" s="119"/>
    </row>
    <row r="23" spans="4:45" ht="14.25" hidden="1" customHeight="1" outlineLevel="2" x14ac:dyDescent="0.35">
      <c r="D23" s="118"/>
      <c r="E23" s="93" t="s">
        <v>44</v>
      </c>
      <c r="G23" s="93" t="s">
        <v>204</v>
      </c>
      <c r="H23" s="119">
        <v>1669.4234223822989</v>
      </c>
      <c r="I23" s="119"/>
      <c r="J23" s="119">
        <v>27.859502413287014</v>
      </c>
      <c r="K23" s="119">
        <v>24.621576366723254</v>
      </c>
      <c r="L23" s="119">
        <v>38.202402148535995</v>
      </c>
      <c r="M23" s="119">
        <v>41.537668407043789</v>
      </c>
      <c r="N23" s="119">
        <v>39.500399692524375</v>
      </c>
      <c r="O23" s="119">
        <v>44.906925548913009</v>
      </c>
      <c r="P23" s="119">
        <v>40.747424357619941</v>
      </c>
      <c r="Q23" s="119">
        <v>34.547068429467188</v>
      </c>
      <c r="R23" s="119">
        <v>40.112511489186026</v>
      </c>
      <c r="S23" s="119">
        <v>37.553999789148115</v>
      </c>
      <c r="T23" s="119">
        <v>43.804542151954237</v>
      </c>
      <c r="U23" s="119">
        <v>32.769321673530271</v>
      </c>
      <c r="V23" s="119">
        <v>43.441592178898041</v>
      </c>
      <c r="W23" s="119">
        <v>42.638672579165359</v>
      </c>
      <c r="X23" s="119">
        <v>44.981837454464532</v>
      </c>
      <c r="Y23" s="119">
        <v>42.75636389568281</v>
      </c>
      <c r="Z23" s="119">
        <v>36.373462748650013</v>
      </c>
      <c r="AA23" s="119">
        <v>53.173282829558985</v>
      </c>
      <c r="AB23" s="119">
        <v>99.240108437760497</v>
      </c>
      <c r="AC23" s="119">
        <v>59.650177904129855</v>
      </c>
      <c r="AD23" s="119">
        <v>40.787294815884138</v>
      </c>
      <c r="AE23" s="119">
        <v>53.462500576581562</v>
      </c>
      <c r="AF23" s="119">
        <v>68.550269537339773</v>
      </c>
      <c r="AG23" s="119">
        <v>66.23106984603892</v>
      </c>
      <c r="AH23" s="119">
        <v>57.834758992751333</v>
      </c>
      <c r="AI23" s="119">
        <v>41.666238006852453</v>
      </c>
      <c r="AJ23" s="119">
        <v>62.524767554662361</v>
      </c>
      <c r="AK23" s="119">
        <v>60.187758254531374</v>
      </c>
      <c r="AL23" s="119">
        <v>62.242831551178625</v>
      </c>
      <c r="AM23" s="119">
        <v>70.690444644618623</v>
      </c>
      <c r="AN23" s="119">
        <v>75.51174807303218</v>
      </c>
      <c r="AO23" s="119">
        <v>78.677705003575483</v>
      </c>
      <c r="AP23" s="119">
        <v>62.637195029009064</v>
      </c>
      <c r="AQ23" s="119"/>
      <c r="AR23" s="119"/>
      <c r="AS23" s="119"/>
    </row>
    <row r="24" spans="4:45" ht="14.25" hidden="1" customHeight="1" outlineLevel="2" x14ac:dyDescent="0.35">
      <c r="D24" s="118"/>
      <c r="E24" s="93" t="s">
        <v>46</v>
      </c>
      <c r="G24" s="93" t="s">
        <v>204</v>
      </c>
      <c r="H24" s="119">
        <v>4218.3364009579454</v>
      </c>
      <c r="I24" s="119"/>
      <c r="J24" s="119">
        <v>85.656716442204356</v>
      </c>
      <c r="K24" s="119">
        <v>78.133507426647256</v>
      </c>
      <c r="L24" s="119">
        <v>64.250409647705368</v>
      </c>
      <c r="M24" s="119">
        <v>100.05372776936365</v>
      </c>
      <c r="N24" s="119">
        <v>101.11672969115671</v>
      </c>
      <c r="O24" s="119">
        <v>94.689042224192406</v>
      </c>
      <c r="P24" s="119">
        <v>111.47356910175024</v>
      </c>
      <c r="Q24" s="119">
        <v>191.69720552569038</v>
      </c>
      <c r="R24" s="119">
        <v>211.86494082672183</v>
      </c>
      <c r="S24" s="119">
        <v>203.30162327872588</v>
      </c>
      <c r="T24" s="119">
        <v>242.56699028713646</v>
      </c>
      <c r="U24" s="119">
        <v>117.15258548631354</v>
      </c>
      <c r="V24" s="119">
        <v>146.31513943048287</v>
      </c>
      <c r="W24" s="119">
        <v>135.13482029012442</v>
      </c>
      <c r="X24" s="119">
        <v>102.28607509673991</v>
      </c>
      <c r="Y24" s="119">
        <v>105.77219947039679</v>
      </c>
      <c r="Z24" s="119">
        <v>134.9055023297245</v>
      </c>
      <c r="AA24" s="119">
        <v>129.04175791988499</v>
      </c>
      <c r="AB24" s="119">
        <v>123.50392035502165</v>
      </c>
      <c r="AC24" s="119">
        <v>114.65357555618607</v>
      </c>
      <c r="AD24" s="119">
        <v>99.043525541779928</v>
      </c>
      <c r="AE24" s="119">
        <v>148.3536110596246</v>
      </c>
      <c r="AF24" s="119">
        <v>205.15428081355216</v>
      </c>
      <c r="AG24" s="119">
        <v>139.99838486648466</v>
      </c>
      <c r="AH24" s="119">
        <v>83.926398814553124</v>
      </c>
      <c r="AI24" s="119">
        <v>83.180912910016772</v>
      </c>
      <c r="AJ24" s="119">
        <v>93.41343851806792</v>
      </c>
      <c r="AK24" s="119">
        <v>117.01160452511029</v>
      </c>
      <c r="AL24" s="119">
        <v>142.11854877178828</v>
      </c>
      <c r="AM24" s="119">
        <v>133.70172724594676</v>
      </c>
      <c r="AN24" s="119">
        <v>117.19266363846337</v>
      </c>
      <c r="AO24" s="119">
        <v>130.97826609638739</v>
      </c>
      <c r="AP24" s="119">
        <v>130.69299999999998</v>
      </c>
      <c r="AQ24" s="119"/>
      <c r="AR24" s="119"/>
      <c r="AS24" s="119"/>
    </row>
    <row r="25" spans="4:45" ht="14.25" hidden="1" customHeight="1" outlineLevel="2" x14ac:dyDescent="0.35">
      <c r="D25" s="118"/>
      <c r="E25" s="93" t="s">
        <v>48</v>
      </c>
      <c r="G25" s="93" t="s">
        <v>204</v>
      </c>
      <c r="H25" s="119">
        <v>2538.1687368280654</v>
      </c>
      <c r="I25" s="119"/>
      <c r="J25" s="119">
        <v>29.339137685444676</v>
      </c>
      <c r="K25" s="119">
        <v>40.365980884532696</v>
      </c>
      <c r="L25" s="119">
        <v>54.500594588787095</v>
      </c>
      <c r="M25" s="119">
        <v>63.629664251370372</v>
      </c>
      <c r="N25" s="119">
        <v>49.117888313312925</v>
      </c>
      <c r="O25" s="119">
        <v>55.265400651098275</v>
      </c>
      <c r="P25" s="119">
        <v>52.730413312694324</v>
      </c>
      <c r="Q25" s="119">
        <v>51.267695436012886</v>
      </c>
      <c r="R25" s="119">
        <v>61.009295812151166</v>
      </c>
      <c r="S25" s="119">
        <v>59.454317327189436</v>
      </c>
      <c r="T25" s="119">
        <v>53.034959463927258</v>
      </c>
      <c r="U25" s="119">
        <v>50.409696605144887</v>
      </c>
      <c r="V25" s="119">
        <v>61.422783202035632</v>
      </c>
      <c r="W25" s="119">
        <v>74.529870777607698</v>
      </c>
      <c r="X25" s="119">
        <v>53.504447524547601</v>
      </c>
      <c r="Y25" s="119">
        <v>49.793293631579097</v>
      </c>
      <c r="Z25" s="119">
        <v>46.971040829741462</v>
      </c>
      <c r="AA25" s="119">
        <v>113.48884789115637</v>
      </c>
      <c r="AB25" s="119">
        <v>109.69968766825602</v>
      </c>
      <c r="AC25" s="119">
        <v>101.48027171732012</v>
      </c>
      <c r="AD25" s="119">
        <v>103.1133231194008</v>
      </c>
      <c r="AE25" s="119">
        <v>81.398078717515574</v>
      </c>
      <c r="AF25" s="119">
        <v>93.420169628602324</v>
      </c>
      <c r="AG25" s="119">
        <v>101.00008501486795</v>
      </c>
      <c r="AH25" s="119">
        <v>106.89790080610386</v>
      </c>
      <c r="AI25" s="119">
        <v>111.20530083304648</v>
      </c>
      <c r="AJ25" s="119">
        <v>77.658774498295514</v>
      </c>
      <c r="AK25" s="119">
        <v>106.93324308038775</v>
      </c>
      <c r="AL25" s="119">
        <v>96.540691670713244</v>
      </c>
      <c r="AM25" s="119">
        <v>93.512518113956205</v>
      </c>
      <c r="AN25" s="119">
        <v>111.86610439602745</v>
      </c>
      <c r="AO25" s="119">
        <v>128.1842593752387</v>
      </c>
      <c r="AP25" s="119">
        <v>95.423000000000016</v>
      </c>
      <c r="AQ25" s="119"/>
      <c r="AR25" s="119"/>
      <c r="AS25" s="119"/>
    </row>
    <row r="26" spans="4:45" ht="14.25" hidden="1" customHeight="1" outlineLevel="2" x14ac:dyDescent="0.35">
      <c r="D26" s="118"/>
      <c r="E26" s="93" t="s">
        <v>50</v>
      </c>
      <c r="G26" s="93" t="s">
        <v>204</v>
      </c>
      <c r="H26" s="119">
        <v>933.28148189381147</v>
      </c>
      <c r="I26" s="119"/>
      <c r="J26" s="119">
        <v>9.0373947952660689</v>
      </c>
      <c r="K26" s="119">
        <v>9.8399044624182359</v>
      </c>
      <c r="L26" s="119">
        <v>10.096383697919229</v>
      </c>
      <c r="M26" s="119">
        <v>18.074475350794177</v>
      </c>
      <c r="N26" s="119">
        <v>20.063626930778963</v>
      </c>
      <c r="O26" s="119">
        <v>15.237845560850328</v>
      </c>
      <c r="P26" s="119">
        <v>16.000255139134957</v>
      </c>
      <c r="Q26" s="119">
        <v>27.0409595954068</v>
      </c>
      <c r="R26" s="119">
        <v>34.843357379010676</v>
      </c>
      <c r="S26" s="119">
        <v>32.71508308380006</v>
      </c>
      <c r="T26" s="119">
        <v>25.701001847814094</v>
      </c>
      <c r="U26" s="119">
        <v>18.504215241391304</v>
      </c>
      <c r="V26" s="119">
        <v>23.510410114431167</v>
      </c>
      <c r="W26" s="119">
        <v>23.452980940715072</v>
      </c>
      <c r="X26" s="119">
        <v>29.630021037852394</v>
      </c>
      <c r="Y26" s="119">
        <v>21.035950235016333</v>
      </c>
      <c r="Z26" s="119">
        <v>20.896732079847965</v>
      </c>
      <c r="AA26" s="119">
        <v>29.165020252261737</v>
      </c>
      <c r="AB26" s="119">
        <v>32.690293951173203</v>
      </c>
      <c r="AC26" s="119">
        <v>28.519861267139795</v>
      </c>
      <c r="AD26" s="119">
        <v>19.120288027324701</v>
      </c>
      <c r="AE26" s="119">
        <v>20.403835133757568</v>
      </c>
      <c r="AF26" s="119">
        <v>48.179832691980224</v>
      </c>
      <c r="AG26" s="119">
        <v>68.594603170379315</v>
      </c>
      <c r="AH26" s="119">
        <v>62.875724133814366</v>
      </c>
      <c r="AI26" s="119">
        <v>52.306787555318692</v>
      </c>
      <c r="AJ26" s="119">
        <v>16.229984937661055</v>
      </c>
      <c r="AK26" s="119">
        <v>23.00530711371001</v>
      </c>
      <c r="AL26" s="119">
        <v>31.863510503357407</v>
      </c>
      <c r="AM26" s="119">
        <v>37.214176311512162</v>
      </c>
      <c r="AN26" s="119">
        <v>53.755583357167055</v>
      </c>
      <c r="AO26" s="119">
        <v>26.501075994806385</v>
      </c>
      <c r="AP26" s="119">
        <v>27.175000000000001</v>
      </c>
      <c r="AQ26" s="119"/>
      <c r="AR26" s="119"/>
      <c r="AS26" s="119"/>
    </row>
    <row r="27" spans="4:45" ht="14.25" hidden="1" customHeight="1" outlineLevel="2" x14ac:dyDescent="0.35">
      <c r="D27" s="118"/>
      <c r="E27" s="93" t="s">
        <v>51</v>
      </c>
      <c r="G27" s="93" t="s">
        <v>204</v>
      </c>
      <c r="H27" s="119">
        <v>201.55145863262308</v>
      </c>
      <c r="I27" s="119"/>
      <c r="J27" s="119">
        <v>1.4855834192731676</v>
      </c>
      <c r="K27" s="119">
        <v>2.107496923028648</v>
      </c>
      <c r="L27" s="119">
        <v>5.2613394080980003</v>
      </c>
      <c r="M27" s="119">
        <v>8.443343341570559</v>
      </c>
      <c r="N27" s="119">
        <v>6.1934050604854791</v>
      </c>
      <c r="O27" s="119">
        <v>7.0749826817568513</v>
      </c>
      <c r="P27" s="119">
        <v>6.8033404613847219</v>
      </c>
      <c r="Q27" s="119">
        <v>6.1828741170242134</v>
      </c>
      <c r="R27" s="119">
        <v>7.248858506538383</v>
      </c>
      <c r="S27" s="119">
        <v>7.5260252039906801</v>
      </c>
      <c r="T27" s="119">
        <v>6.424233450158324</v>
      </c>
      <c r="U27" s="119">
        <v>3.2579758514230708</v>
      </c>
      <c r="V27" s="119">
        <v>5.1252659113119776</v>
      </c>
      <c r="W27" s="119">
        <v>4.4970385157174322</v>
      </c>
      <c r="X27" s="119">
        <v>9.6915635864272183</v>
      </c>
      <c r="Y27" s="119">
        <v>8.8568049836627392</v>
      </c>
      <c r="Z27" s="119">
        <v>7.2551044192676786</v>
      </c>
      <c r="AA27" s="119">
        <v>13.196015525445949</v>
      </c>
      <c r="AB27" s="119">
        <v>11.345781633775221</v>
      </c>
      <c r="AC27" s="119">
        <v>4.2483351077751026</v>
      </c>
      <c r="AD27" s="119">
        <v>4.8884254670840859</v>
      </c>
      <c r="AE27" s="119">
        <v>2.8590568875847646</v>
      </c>
      <c r="AF27" s="119">
        <v>9.4941745794523431</v>
      </c>
      <c r="AG27" s="119">
        <v>15.244164759625068</v>
      </c>
      <c r="AH27" s="119">
        <v>5.4801492749421401</v>
      </c>
      <c r="AI27" s="119">
        <v>4.9535590243514038</v>
      </c>
      <c r="AJ27" s="119">
        <v>6.1853264318174723</v>
      </c>
      <c r="AK27" s="119">
        <v>6.2141055919678712</v>
      </c>
      <c r="AL27" s="119">
        <v>14.00712850768257</v>
      </c>
      <c r="AM27" s="119">
        <v>0</v>
      </c>
      <c r="AN27" s="119">
        <v>0</v>
      </c>
      <c r="AO27" s="119">
        <v>0</v>
      </c>
      <c r="AP27" s="119">
        <v>0</v>
      </c>
      <c r="AQ27" s="119"/>
      <c r="AR27" s="119"/>
      <c r="AS27" s="119"/>
    </row>
    <row r="28" spans="4:45" ht="14.25" hidden="1" customHeight="1" outlineLevel="2" x14ac:dyDescent="0.35">
      <c r="D28" s="118"/>
      <c r="E28" s="93" t="s">
        <v>52</v>
      </c>
      <c r="G28" s="93" t="s">
        <v>204</v>
      </c>
      <c r="H28" s="119">
        <v>326.38027299858823</v>
      </c>
      <c r="I28" s="119"/>
      <c r="J28" s="119">
        <v>6.441134028055628</v>
      </c>
      <c r="K28" s="119">
        <v>9.6197284832252556</v>
      </c>
      <c r="L28" s="119">
        <v>9.0734235282030653</v>
      </c>
      <c r="M28" s="119">
        <v>12.79492939788039</v>
      </c>
      <c r="N28" s="119">
        <v>14.211556845897359</v>
      </c>
      <c r="O28" s="119">
        <v>13.927624885225926</v>
      </c>
      <c r="P28" s="119">
        <v>10.884059213036656</v>
      </c>
      <c r="Q28" s="119">
        <v>11.924023904594478</v>
      </c>
      <c r="R28" s="119">
        <v>12.334219548646386</v>
      </c>
      <c r="S28" s="119">
        <v>12.997749433146483</v>
      </c>
      <c r="T28" s="119">
        <v>10.511556382343402</v>
      </c>
      <c r="U28" s="119">
        <v>9.5455298322938358</v>
      </c>
      <c r="V28" s="119">
        <v>6.7287391158918837</v>
      </c>
      <c r="W28" s="119">
        <v>8.9007373497920614</v>
      </c>
      <c r="X28" s="119">
        <v>8.5306363585749967</v>
      </c>
      <c r="Y28" s="119">
        <v>11.024058334350897</v>
      </c>
      <c r="Z28" s="119">
        <v>6.3935884317764557</v>
      </c>
      <c r="AA28" s="119">
        <v>7.949685530678881</v>
      </c>
      <c r="AB28" s="119">
        <v>8.9111664950861886</v>
      </c>
      <c r="AC28" s="119">
        <v>9.8889027092973318</v>
      </c>
      <c r="AD28" s="119">
        <v>13.113789535636968</v>
      </c>
      <c r="AE28" s="119">
        <v>9.6440106774583079</v>
      </c>
      <c r="AF28" s="119">
        <v>7.5157416505086418</v>
      </c>
      <c r="AG28" s="119">
        <v>15.506963386376245</v>
      </c>
      <c r="AH28" s="119">
        <v>9.4400457787642669</v>
      </c>
      <c r="AI28" s="119">
        <v>8.3249612365771934</v>
      </c>
      <c r="AJ28" s="119">
        <v>5.5130202028021298</v>
      </c>
      <c r="AK28" s="119">
        <v>11.359952110207761</v>
      </c>
      <c r="AL28" s="119">
        <v>6.4367826696449466</v>
      </c>
      <c r="AM28" s="119">
        <v>12.275360646658624</v>
      </c>
      <c r="AN28" s="119">
        <v>11.351203941796911</v>
      </c>
      <c r="AO28" s="119">
        <v>6.5863913541587102</v>
      </c>
      <c r="AP28" s="119">
        <v>6.7189999999999994</v>
      </c>
      <c r="AQ28" s="119"/>
      <c r="AR28" s="119"/>
      <c r="AS28" s="119"/>
    </row>
    <row r="29" spans="4:45" ht="14.25" hidden="1" customHeight="1" outlineLevel="2" x14ac:dyDescent="0.35">
      <c r="D29" s="118"/>
      <c r="E29" s="93" t="s">
        <v>53</v>
      </c>
      <c r="G29" s="93" t="s">
        <v>204</v>
      </c>
      <c r="H29" s="119">
        <v>1636.8413777547551</v>
      </c>
      <c r="I29" s="119"/>
      <c r="J29" s="119">
        <v>24.343048396552028</v>
      </c>
      <c r="K29" s="119">
        <v>20.177294086665388</v>
      </c>
      <c r="L29" s="119">
        <v>34.022443371121852</v>
      </c>
      <c r="M29" s="119">
        <v>51.760511315043097</v>
      </c>
      <c r="N29" s="119">
        <v>44.61613080487686</v>
      </c>
      <c r="O29" s="119">
        <v>46.187890898446909</v>
      </c>
      <c r="P29" s="119">
        <v>38.976635685614504</v>
      </c>
      <c r="Q29" s="119">
        <v>41.559817069827936</v>
      </c>
      <c r="R29" s="119">
        <v>39.236167963493706</v>
      </c>
      <c r="S29" s="119">
        <v>43.509446910985062</v>
      </c>
      <c r="T29" s="119">
        <v>48.612917317566193</v>
      </c>
      <c r="U29" s="119">
        <v>34.331941218160438</v>
      </c>
      <c r="V29" s="119">
        <v>42.502506848881104</v>
      </c>
      <c r="W29" s="119">
        <v>48.570481894905612</v>
      </c>
      <c r="X29" s="119">
        <v>50.380689947935352</v>
      </c>
      <c r="Y29" s="119">
        <v>57.850546861749997</v>
      </c>
      <c r="Z29" s="119">
        <v>55.789486932853031</v>
      </c>
      <c r="AA29" s="119">
        <v>52.305585949929096</v>
      </c>
      <c r="AB29" s="119">
        <v>60.305648005862729</v>
      </c>
      <c r="AC29" s="119">
        <v>61.80956751496462</v>
      </c>
      <c r="AD29" s="119">
        <v>42.929164035941611</v>
      </c>
      <c r="AE29" s="119">
        <v>64.06675484256165</v>
      </c>
      <c r="AF29" s="119">
        <v>63.237130688241464</v>
      </c>
      <c r="AG29" s="119">
        <v>67.180703770997127</v>
      </c>
      <c r="AH29" s="119">
        <v>71.898303675429801</v>
      </c>
      <c r="AI29" s="119">
        <v>67.366509349803337</v>
      </c>
      <c r="AJ29" s="119">
        <v>37.230740171864618</v>
      </c>
      <c r="AK29" s="119">
        <v>44.930897257607128</v>
      </c>
      <c r="AL29" s="119">
        <v>50.139730709548054</v>
      </c>
      <c r="AM29" s="119">
        <v>54.583007563609655</v>
      </c>
      <c r="AN29" s="119">
        <v>61.402259142351248</v>
      </c>
      <c r="AO29" s="119">
        <v>59.895417551363316</v>
      </c>
      <c r="AP29" s="119">
        <v>55.131999999999998</v>
      </c>
      <c r="AQ29" s="119"/>
      <c r="AR29" s="119"/>
      <c r="AS29" s="119"/>
    </row>
    <row r="30" spans="4:45" ht="14.25" hidden="1" customHeight="1" outlineLevel="2" x14ac:dyDescent="0.35">
      <c r="D30" s="118"/>
      <c r="E30" s="93" t="s">
        <v>54</v>
      </c>
      <c r="G30" s="93" t="s">
        <v>204</v>
      </c>
      <c r="H30" s="119">
        <v>964.56745666394988</v>
      </c>
      <c r="I30" s="119"/>
      <c r="J30" s="119">
        <v>18.370630463220515</v>
      </c>
      <c r="K30" s="119">
        <v>23.533081484335444</v>
      </c>
      <c r="L30" s="119">
        <v>27.738077142177744</v>
      </c>
      <c r="M30" s="119">
        <v>27.140097681852097</v>
      </c>
      <c r="N30" s="119">
        <v>26.379397359877149</v>
      </c>
      <c r="O30" s="119">
        <v>22.505704428189532</v>
      </c>
      <c r="P30" s="119">
        <v>21.015260481251882</v>
      </c>
      <c r="Q30" s="119">
        <v>32.357869011689111</v>
      </c>
      <c r="R30" s="119">
        <v>35.10346807192677</v>
      </c>
      <c r="S30" s="119">
        <v>26.203225455407178</v>
      </c>
      <c r="T30" s="119">
        <v>28.675350527132728</v>
      </c>
      <c r="U30" s="119">
        <v>22.363914061024229</v>
      </c>
      <c r="V30" s="119">
        <v>26.368342485336772</v>
      </c>
      <c r="W30" s="119">
        <v>21.642719480492079</v>
      </c>
      <c r="X30" s="119">
        <v>28.940912071520678</v>
      </c>
      <c r="Y30" s="119">
        <v>22.254747136822594</v>
      </c>
      <c r="Z30" s="119">
        <v>25.118074856141511</v>
      </c>
      <c r="AA30" s="119">
        <v>42.056156315933656</v>
      </c>
      <c r="AB30" s="119">
        <v>32.783337013107193</v>
      </c>
      <c r="AC30" s="119">
        <v>32.87250570289229</v>
      </c>
      <c r="AD30" s="119">
        <v>22.552074969166107</v>
      </c>
      <c r="AE30" s="119">
        <v>34.69751693049664</v>
      </c>
      <c r="AF30" s="119">
        <v>32.317817068269242</v>
      </c>
      <c r="AG30" s="119">
        <v>37.10275605630801</v>
      </c>
      <c r="AH30" s="119">
        <v>32.786484344982334</v>
      </c>
      <c r="AI30" s="119">
        <v>28.498905363222139</v>
      </c>
      <c r="AJ30" s="119">
        <v>27.370720675404293</v>
      </c>
      <c r="AK30" s="119">
        <v>27.397542208077024</v>
      </c>
      <c r="AL30" s="119">
        <v>38.44675963036282</v>
      </c>
      <c r="AM30" s="119">
        <v>38.253025609906238</v>
      </c>
      <c r="AN30" s="119">
        <v>35.639979675109721</v>
      </c>
      <c r="AO30" s="119">
        <v>31.748002902314209</v>
      </c>
      <c r="AP30" s="119">
        <v>34.332999999999998</v>
      </c>
      <c r="AQ30" s="119"/>
      <c r="AR30" s="119"/>
      <c r="AS30" s="119"/>
    </row>
    <row r="31" spans="4:45" ht="14.25" hidden="1" customHeight="1" outlineLevel="2" x14ac:dyDescent="0.35">
      <c r="D31" s="118"/>
      <c r="E31" s="93" t="s">
        <v>55</v>
      </c>
      <c r="G31" s="93" t="s">
        <v>204</v>
      </c>
      <c r="H31" s="119">
        <v>572.63520283764785</v>
      </c>
      <c r="I31" s="119"/>
      <c r="J31" s="119">
        <v>7.8918083984532306</v>
      </c>
      <c r="K31" s="119">
        <v>14.160491811844475</v>
      </c>
      <c r="L31" s="119">
        <v>16.536942533321948</v>
      </c>
      <c r="M31" s="119">
        <v>17.565734983950129</v>
      </c>
      <c r="N31" s="119">
        <v>16.61378224024164</v>
      </c>
      <c r="O31" s="119">
        <v>12.48993457449293</v>
      </c>
      <c r="P31" s="119">
        <v>10.928583069988457</v>
      </c>
      <c r="Q31" s="119">
        <v>9.9363572852039166</v>
      </c>
      <c r="R31" s="119">
        <v>11.259350361743104</v>
      </c>
      <c r="S31" s="119">
        <v>13.971894401007718</v>
      </c>
      <c r="T31" s="119">
        <v>27.850055497634862</v>
      </c>
      <c r="U31" s="119">
        <v>11.765255565955034</v>
      </c>
      <c r="V31" s="119">
        <v>14.212103179360424</v>
      </c>
      <c r="W31" s="119">
        <v>15.044333568201017</v>
      </c>
      <c r="X31" s="119">
        <v>20.724868936705811</v>
      </c>
      <c r="Y31" s="119">
        <v>25.179133265918125</v>
      </c>
      <c r="Z31" s="119">
        <v>12.54653257571483</v>
      </c>
      <c r="AA31" s="119">
        <v>27.537783458150624</v>
      </c>
      <c r="AB31" s="119">
        <v>25.566791907232794</v>
      </c>
      <c r="AC31" s="119">
        <v>20.137058379482919</v>
      </c>
      <c r="AD31" s="119">
        <v>20.497728610655191</v>
      </c>
      <c r="AE31" s="119">
        <v>13.176526895567774</v>
      </c>
      <c r="AF31" s="119">
        <v>22.426932134371526</v>
      </c>
      <c r="AG31" s="119">
        <v>19.202466908729921</v>
      </c>
      <c r="AH31" s="119">
        <v>15.34731368940203</v>
      </c>
      <c r="AI31" s="119">
        <v>15.304438332999691</v>
      </c>
      <c r="AJ31" s="119">
        <v>15.757005502126534</v>
      </c>
      <c r="AK31" s="119">
        <v>22.122735917578449</v>
      </c>
      <c r="AL31" s="119">
        <v>20.902418696706619</v>
      </c>
      <c r="AM31" s="119">
        <v>13.792359364127792</v>
      </c>
      <c r="AN31" s="119">
        <v>25.743468781276476</v>
      </c>
      <c r="AO31" s="119">
        <v>17.980434388091659</v>
      </c>
      <c r="AP31" s="119">
        <v>18.46257762141013</v>
      </c>
      <c r="AQ31" s="119"/>
      <c r="AR31" s="119"/>
      <c r="AS31" s="119"/>
    </row>
    <row r="32" spans="4:45" ht="14.25" hidden="1" customHeight="1" outlineLevel="2" x14ac:dyDescent="0.35">
      <c r="D32" s="118"/>
      <c r="E32" s="93" t="s">
        <v>198</v>
      </c>
      <c r="H32" s="119">
        <v>50678.984053400767</v>
      </c>
      <c r="I32" s="119"/>
      <c r="J32" s="119">
        <v>997.53867402565913</v>
      </c>
      <c r="K32" s="119">
        <v>1129.8521219146226</v>
      </c>
      <c r="L32" s="119">
        <v>1316.547193382904</v>
      </c>
      <c r="M32" s="119">
        <v>1404.1670811905938</v>
      </c>
      <c r="N32" s="119">
        <v>1220.99599619128</v>
      </c>
      <c r="O32" s="119">
        <v>1068.2011843086243</v>
      </c>
      <c r="P32" s="119">
        <v>1086.6162018972088</v>
      </c>
      <c r="Q32" s="119">
        <v>1385.2920872871266</v>
      </c>
      <c r="R32" s="119">
        <v>1530.6220820314416</v>
      </c>
      <c r="S32" s="119">
        <v>1382.2975914058381</v>
      </c>
      <c r="T32" s="119">
        <v>1478.1892778123431</v>
      </c>
      <c r="U32" s="119">
        <v>1165.6729114794857</v>
      </c>
      <c r="V32" s="119">
        <v>1296.8652995334171</v>
      </c>
      <c r="W32" s="119">
        <v>1402.3622571598144</v>
      </c>
      <c r="X32" s="119">
        <v>1229.4294745457878</v>
      </c>
      <c r="Y32" s="119">
        <v>1197.6592215803028</v>
      </c>
      <c r="Z32" s="119">
        <v>1259.5383554886573</v>
      </c>
      <c r="AA32" s="119">
        <v>1696.1018858521816</v>
      </c>
      <c r="AB32" s="119">
        <v>1754.1988959020437</v>
      </c>
      <c r="AC32" s="119">
        <v>1607.4391825041548</v>
      </c>
      <c r="AD32" s="119">
        <v>1442.7705407811325</v>
      </c>
      <c r="AE32" s="119">
        <v>1602.5368306812829</v>
      </c>
      <c r="AF32" s="119">
        <v>1906.904365083202</v>
      </c>
      <c r="AG32" s="119">
        <v>1874.7726007305621</v>
      </c>
      <c r="AH32" s="119">
        <v>1785.9597527677413</v>
      </c>
      <c r="AI32" s="119">
        <v>1719.1200393665922</v>
      </c>
      <c r="AJ32" s="119">
        <v>1672.4034465984339</v>
      </c>
      <c r="AK32" s="119">
        <v>1893.4342646480127</v>
      </c>
      <c r="AL32" s="119">
        <v>2026.109065817024</v>
      </c>
      <c r="AM32" s="119">
        <v>2032.1005153480191</v>
      </c>
      <c r="AN32" s="119">
        <v>2191.7553500818112</v>
      </c>
      <c r="AO32" s="119">
        <v>1941.3972136063753</v>
      </c>
      <c r="AP32" s="119">
        <v>1980.1330923970884</v>
      </c>
      <c r="AQ32" s="119"/>
      <c r="AR32" s="119"/>
      <c r="AS32" s="119"/>
    </row>
    <row r="33" spans="3:45" ht="14.25" hidden="1" customHeight="1" outlineLevel="1" x14ac:dyDescent="0.3">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row>
    <row r="34" spans="3:45" ht="14.25" hidden="1" customHeight="1" outlineLevel="1" x14ac:dyDescent="0.3">
      <c r="C34" s="117" t="s">
        <v>205</v>
      </c>
    </row>
    <row r="35" spans="3:45" ht="14.25" hidden="1" customHeight="1" outlineLevel="2" x14ac:dyDescent="0.35">
      <c r="D35" s="118"/>
      <c r="E35" s="93" t="s">
        <v>21</v>
      </c>
      <c r="G35" s="93" t="s">
        <v>204</v>
      </c>
      <c r="H35" s="119">
        <v>3975.9173975285726</v>
      </c>
      <c r="I35" s="119"/>
      <c r="J35" s="119">
        <v>124.60872513012376</v>
      </c>
      <c r="K35" s="119">
        <v>130.34974665588331</v>
      </c>
      <c r="L35" s="119">
        <v>238.68575808540277</v>
      </c>
      <c r="M35" s="119">
        <v>284.98849313985363</v>
      </c>
      <c r="N35" s="119">
        <v>304.85292167046828</v>
      </c>
      <c r="O35" s="119">
        <v>204.74548931049304</v>
      </c>
      <c r="P35" s="119">
        <v>165.93029580097846</v>
      </c>
      <c r="Q35" s="119">
        <v>184.98735080224733</v>
      </c>
      <c r="R35" s="119">
        <v>180.99305296124263</v>
      </c>
      <c r="S35" s="119">
        <v>142.51527774585841</v>
      </c>
      <c r="T35" s="119">
        <v>145.17889023326188</v>
      </c>
      <c r="U35" s="119">
        <v>71.091503568966985</v>
      </c>
      <c r="V35" s="119">
        <v>63.523000506076919</v>
      </c>
      <c r="W35" s="119">
        <v>58.987489452918368</v>
      </c>
      <c r="X35" s="119">
        <v>35.102944422631822</v>
      </c>
      <c r="Y35" s="119">
        <v>42.275302337089087</v>
      </c>
      <c r="Z35" s="119">
        <v>69.200174719032887</v>
      </c>
      <c r="AA35" s="119">
        <v>104.74844081659735</v>
      </c>
      <c r="AB35" s="119">
        <v>124.89174571618101</v>
      </c>
      <c r="AC35" s="119">
        <v>155.77602526108615</v>
      </c>
      <c r="AD35" s="119">
        <v>80.266358212919229</v>
      </c>
      <c r="AE35" s="119">
        <v>43.924297571029335</v>
      </c>
      <c r="AF35" s="119">
        <v>77.73813652064274</v>
      </c>
      <c r="AG35" s="119">
        <v>94.081372041680893</v>
      </c>
      <c r="AH35" s="119">
        <v>90.626049982454049</v>
      </c>
      <c r="AI35" s="119">
        <v>106.78943816534311</v>
      </c>
      <c r="AJ35" s="119">
        <v>45.936449079298093</v>
      </c>
      <c r="AK35" s="119">
        <v>75.488094584933833</v>
      </c>
      <c r="AL35" s="119">
        <v>65.279317548227198</v>
      </c>
      <c r="AM35" s="119">
        <v>69.309697946673879</v>
      </c>
      <c r="AN35" s="119">
        <v>116.98156594041116</v>
      </c>
      <c r="AO35" s="119">
        <v>128.85399159856414</v>
      </c>
      <c r="AP35" s="119">
        <v>147.21</v>
      </c>
      <c r="AQ35" s="119"/>
      <c r="AR35" s="119"/>
      <c r="AS35" s="119"/>
    </row>
    <row r="36" spans="3:45" ht="14.25" hidden="1" customHeight="1" outlineLevel="2" x14ac:dyDescent="0.35">
      <c r="D36" s="118"/>
      <c r="E36" s="93" t="s">
        <v>23</v>
      </c>
      <c r="G36" s="93" t="s">
        <v>204</v>
      </c>
      <c r="H36" s="119">
        <v>2252.7218088169766</v>
      </c>
      <c r="I36" s="119"/>
      <c r="J36" s="119">
        <v>72.495951776315309</v>
      </c>
      <c r="K36" s="119">
        <v>96.780695266071547</v>
      </c>
      <c r="L36" s="119">
        <v>139.08165666037937</v>
      </c>
      <c r="M36" s="119">
        <v>144.06304465395019</v>
      </c>
      <c r="N36" s="119">
        <v>147.24632689729606</v>
      </c>
      <c r="O36" s="119">
        <v>147.09160025072066</v>
      </c>
      <c r="P36" s="119">
        <v>86.730449530436189</v>
      </c>
      <c r="Q36" s="119">
        <v>87.573904146369699</v>
      </c>
      <c r="R36" s="119">
        <v>75.24849339772733</v>
      </c>
      <c r="S36" s="119">
        <v>46.369396914682547</v>
      </c>
      <c r="T36" s="119">
        <v>43.729681319632533</v>
      </c>
      <c r="U36" s="119">
        <v>57.748327952725631</v>
      </c>
      <c r="V36" s="119">
        <v>57.561114056819662</v>
      </c>
      <c r="W36" s="119">
        <v>55.206130448104744</v>
      </c>
      <c r="X36" s="119">
        <v>87.187264870665047</v>
      </c>
      <c r="Y36" s="119">
        <v>51.049025729561947</v>
      </c>
      <c r="Z36" s="119">
        <v>64.171810090154835</v>
      </c>
      <c r="AA36" s="119">
        <v>71.771574402953433</v>
      </c>
      <c r="AB36" s="119">
        <v>72.106188889405729</v>
      </c>
      <c r="AC36" s="119">
        <v>111.58918943134017</v>
      </c>
      <c r="AD36" s="119">
        <v>105.56910262072026</v>
      </c>
      <c r="AE36" s="119">
        <v>43.476503704887129</v>
      </c>
      <c r="AF36" s="119">
        <v>26.066429708702625</v>
      </c>
      <c r="AG36" s="119">
        <v>25.45515459502332</v>
      </c>
      <c r="AH36" s="119">
        <v>17.961907145764783</v>
      </c>
      <c r="AI36" s="119">
        <v>25.648119442358336</v>
      </c>
      <c r="AJ36" s="119">
        <v>16.329497937711636</v>
      </c>
      <c r="AK36" s="119">
        <v>41.792611627726309</v>
      </c>
      <c r="AL36" s="119">
        <v>38.308027034775023</v>
      </c>
      <c r="AM36" s="119">
        <v>56.297269718544783</v>
      </c>
      <c r="AN36" s="119">
        <v>36.780116252213418</v>
      </c>
      <c r="AO36" s="119">
        <v>51.537242343236834</v>
      </c>
      <c r="AP36" s="119">
        <v>52.697999999999986</v>
      </c>
      <c r="AQ36" s="119"/>
      <c r="AR36" s="119"/>
      <c r="AS36" s="119"/>
    </row>
    <row r="37" spans="3:45" ht="14.25" hidden="1" customHeight="1" outlineLevel="2" x14ac:dyDescent="0.35">
      <c r="D37" s="118"/>
      <c r="E37" s="93" t="s">
        <v>24</v>
      </c>
      <c r="G37" s="93" t="s">
        <v>204</v>
      </c>
      <c r="H37" s="119">
        <v>89.58763128337155</v>
      </c>
      <c r="I37" s="119"/>
      <c r="J37" s="119">
        <v>0</v>
      </c>
      <c r="K37" s="119">
        <v>0</v>
      </c>
      <c r="L37" s="119">
        <v>0</v>
      </c>
      <c r="M37" s="119">
        <v>0</v>
      </c>
      <c r="N37" s="119">
        <v>0</v>
      </c>
      <c r="O37" s="119">
        <v>0</v>
      </c>
      <c r="P37" s="119">
        <v>0</v>
      </c>
      <c r="Q37" s="119">
        <v>0</v>
      </c>
      <c r="R37" s="119">
        <v>0</v>
      </c>
      <c r="S37" s="119">
        <v>0</v>
      </c>
      <c r="T37" s="119">
        <v>0</v>
      </c>
      <c r="U37" s="119">
        <v>0</v>
      </c>
      <c r="V37" s="119">
        <v>0</v>
      </c>
      <c r="W37" s="119">
        <v>0</v>
      </c>
      <c r="X37" s="119">
        <v>0</v>
      </c>
      <c r="Y37" s="119">
        <v>0</v>
      </c>
      <c r="Z37" s="119">
        <v>0</v>
      </c>
      <c r="AA37" s="119">
        <v>0</v>
      </c>
      <c r="AB37" s="119">
        <v>0</v>
      </c>
      <c r="AC37" s="119">
        <v>0</v>
      </c>
      <c r="AD37" s="119">
        <v>0</v>
      </c>
      <c r="AE37" s="119">
        <v>0</v>
      </c>
      <c r="AF37" s="119">
        <v>0</v>
      </c>
      <c r="AG37" s="119">
        <v>0</v>
      </c>
      <c r="AH37" s="119">
        <v>0</v>
      </c>
      <c r="AI37" s="119">
        <v>0</v>
      </c>
      <c r="AJ37" s="119">
        <v>0</v>
      </c>
      <c r="AK37" s="119">
        <v>0</v>
      </c>
      <c r="AL37" s="119">
        <v>0</v>
      </c>
      <c r="AM37" s="119">
        <v>72.76126215965715</v>
      </c>
      <c r="AN37" s="119">
        <v>2.7150090076218349</v>
      </c>
      <c r="AO37" s="119">
        <v>8.8713601160925677</v>
      </c>
      <c r="AP37" s="119">
        <v>5.24</v>
      </c>
      <c r="AQ37" s="119"/>
      <c r="AR37" s="119"/>
      <c r="AS37" s="119"/>
    </row>
    <row r="38" spans="3:45" ht="14.25" hidden="1" customHeight="1" outlineLevel="2" x14ac:dyDescent="0.35">
      <c r="D38" s="118"/>
      <c r="E38" s="93" t="s">
        <v>28</v>
      </c>
      <c r="G38" s="93" t="s">
        <v>204</v>
      </c>
      <c r="H38" s="119">
        <v>2067.3505827044755</v>
      </c>
      <c r="I38" s="119"/>
      <c r="J38" s="119">
        <v>68.059637496939402</v>
      </c>
      <c r="K38" s="119">
        <v>114.23619849987628</v>
      </c>
      <c r="L38" s="119">
        <v>141.24989498900186</v>
      </c>
      <c r="M38" s="119">
        <v>78.276146572356978</v>
      </c>
      <c r="N38" s="119">
        <v>57.713518768142691</v>
      </c>
      <c r="O38" s="119">
        <v>97.150668948092815</v>
      </c>
      <c r="P38" s="119">
        <v>97.499151477734074</v>
      </c>
      <c r="Q38" s="119">
        <v>69.671073889612344</v>
      </c>
      <c r="R38" s="119">
        <v>85.924507279033577</v>
      </c>
      <c r="S38" s="119">
        <v>71.571083458289039</v>
      </c>
      <c r="T38" s="119">
        <v>61.245290208953406</v>
      </c>
      <c r="U38" s="119">
        <v>55.275071244692597</v>
      </c>
      <c r="V38" s="119">
        <v>86.560023211264422</v>
      </c>
      <c r="W38" s="119">
        <v>90.355658971130183</v>
      </c>
      <c r="X38" s="119">
        <v>77.363300814409499</v>
      </c>
      <c r="Y38" s="119">
        <v>67.172659445112785</v>
      </c>
      <c r="Z38" s="119">
        <v>89.500801013974751</v>
      </c>
      <c r="AA38" s="119">
        <v>89.810370656717822</v>
      </c>
      <c r="AB38" s="119">
        <v>84.407093227720779</v>
      </c>
      <c r="AC38" s="119">
        <v>48.893008890884488</v>
      </c>
      <c r="AD38" s="119">
        <v>49.903064923557963</v>
      </c>
      <c r="AE38" s="119">
        <v>60.717972383708442</v>
      </c>
      <c r="AF38" s="119">
        <v>81.640431523216293</v>
      </c>
      <c r="AG38" s="119">
        <v>38.191421353286223</v>
      </c>
      <c r="AH38" s="119">
        <v>22.388738429288054</v>
      </c>
      <c r="AI38" s="119">
        <v>27.55579919757449</v>
      </c>
      <c r="AJ38" s="119">
        <v>10.061349675702168</v>
      </c>
      <c r="AK38" s="119">
        <v>20.469920768459328</v>
      </c>
      <c r="AL38" s="119">
        <v>26.912734131459192</v>
      </c>
      <c r="AM38" s="119">
        <v>27.592223315550484</v>
      </c>
      <c r="AN38" s="119">
        <v>21.848611748402504</v>
      </c>
      <c r="AO38" s="119">
        <v>15.723156190330712</v>
      </c>
      <c r="AP38" s="119">
        <v>32.410000000000004</v>
      </c>
      <c r="AQ38" s="119"/>
      <c r="AR38" s="119"/>
      <c r="AS38" s="119"/>
    </row>
    <row r="39" spans="3:45" ht="14.25" hidden="1" customHeight="1" outlineLevel="2" x14ac:dyDescent="0.35">
      <c r="D39" s="118"/>
      <c r="E39" s="93" t="s">
        <v>30</v>
      </c>
      <c r="G39" s="93" t="s">
        <v>204</v>
      </c>
      <c r="H39" s="119">
        <v>824.11016230127598</v>
      </c>
      <c r="I39" s="119"/>
      <c r="J39" s="119">
        <v>0</v>
      </c>
      <c r="K39" s="119">
        <v>0</v>
      </c>
      <c r="L39" s="119">
        <v>0</v>
      </c>
      <c r="M39" s="119">
        <v>0</v>
      </c>
      <c r="N39" s="119">
        <v>0</v>
      </c>
      <c r="O39" s="119">
        <v>0</v>
      </c>
      <c r="P39" s="119">
        <v>0</v>
      </c>
      <c r="Q39" s="119">
        <v>0</v>
      </c>
      <c r="R39" s="119">
        <v>0</v>
      </c>
      <c r="S39" s="119">
        <v>0</v>
      </c>
      <c r="T39" s="119">
        <v>0</v>
      </c>
      <c r="U39" s="119">
        <v>0</v>
      </c>
      <c r="V39" s="119">
        <v>0</v>
      </c>
      <c r="W39" s="119">
        <v>0</v>
      </c>
      <c r="X39" s="119">
        <v>0</v>
      </c>
      <c r="Y39" s="119">
        <v>0</v>
      </c>
      <c r="Z39" s="119">
        <v>0</v>
      </c>
      <c r="AA39" s="119">
        <v>0</v>
      </c>
      <c r="AB39" s="119">
        <v>0</v>
      </c>
      <c r="AC39" s="119">
        <v>0</v>
      </c>
      <c r="AD39" s="119">
        <v>0</v>
      </c>
      <c r="AE39" s="119">
        <v>0</v>
      </c>
      <c r="AF39" s="119">
        <v>0</v>
      </c>
      <c r="AG39" s="119">
        <v>0</v>
      </c>
      <c r="AH39" s="119">
        <v>0</v>
      </c>
      <c r="AI39" s="119">
        <v>0</v>
      </c>
      <c r="AJ39" s="119">
        <v>0</v>
      </c>
      <c r="AK39" s="119">
        <v>0</v>
      </c>
      <c r="AL39" s="119">
        <v>0</v>
      </c>
      <c r="AM39" s="119">
        <v>285.01886504082347</v>
      </c>
      <c r="AN39" s="119">
        <v>251.54380799137743</v>
      </c>
      <c r="AO39" s="119">
        <v>152.48848926907505</v>
      </c>
      <c r="AP39" s="119">
        <v>135.059</v>
      </c>
      <c r="AQ39" s="119"/>
      <c r="AR39" s="119"/>
      <c r="AS39" s="119"/>
    </row>
    <row r="40" spans="3:45" ht="14.25" hidden="1" customHeight="1" outlineLevel="2" x14ac:dyDescent="0.35">
      <c r="D40" s="118"/>
      <c r="E40" s="93" t="s">
        <v>33</v>
      </c>
      <c r="G40" s="93" t="s">
        <v>204</v>
      </c>
      <c r="H40" s="119">
        <v>4829.2605071828739</v>
      </c>
      <c r="I40" s="119"/>
      <c r="J40" s="119">
        <v>182.31656626692865</v>
      </c>
      <c r="K40" s="119">
        <v>243.08502585924262</v>
      </c>
      <c r="L40" s="119">
        <v>374.12151434539157</v>
      </c>
      <c r="M40" s="119">
        <v>350.930415110056</v>
      </c>
      <c r="N40" s="119">
        <v>301.45459924039955</v>
      </c>
      <c r="O40" s="119">
        <v>245.95579544125678</v>
      </c>
      <c r="P40" s="119">
        <v>273.27326931223234</v>
      </c>
      <c r="Q40" s="119">
        <v>283.59813937795673</v>
      </c>
      <c r="R40" s="119">
        <v>225.27689843020809</v>
      </c>
      <c r="S40" s="119">
        <v>271.14625865145791</v>
      </c>
      <c r="T40" s="119">
        <v>203.16682129924138</v>
      </c>
      <c r="U40" s="119">
        <v>89.070927422847333</v>
      </c>
      <c r="V40" s="119">
        <v>126.44334914429751</v>
      </c>
      <c r="W40" s="119">
        <v>124.35366957097028</v>
      </c>
      <c r="X40" s="119">
        <v>102.2844105823285</v>
      </c>
      <c r="Y40" s="119">
        <v>71.064738028231844</v>
      </c>
      <c r="Z40" s="119">
        <v>67.171213076476519</v>
      </c>
      <c r="AA40" s="119">
        <v>104.32995651248378</v>
      </c>
      <c r="AB40" s="119">
        <v>116.04755857710363</v>
      </c>
      <c r="AC40" s="119">
        <v>126.77677917792293</v>
      </c>
      <c r="AD40" s="119">
        <v>111.84024177714603</v>
      </c>
      <c r="AE40" s="119">
        <v>50.929120494573652</v>
      </c>
      <c r="AF40" s="119">
        <v>80.365839545707928</v>
      </c>
      <c r="AG40" s="119">
        <v>83.046417751246466</v>
      </c>
      <c r="AH40" s="119">
        <v>106.41769397840088</v>
      </c>
      <c r="AI40" s="119">
        <v>108.06592538528305</v>
      </c>
      <c r="AJ40" s="119">
        <v>102.02775209891693</v>
      </c>
      <c r="AK40" s="119">
        <v>131.77819534967071</v>
      </c>
      <c r="AL40" s="119">
        <v>172.92141537489525</v>
      </c>
      <c r="AM40" s="119">
        <v>0</v>
      </c>
      <c r="AN40" s="119">
        <v>0</v>
      </c>
      <c r="AO40" s="119">
        <v>0</v>
      </c>
      <c r="AP40" s="119">
        <v>0</v>
      </c>
      <c r="AQ40" s="119"/>
      <c r="AR40" s="119"/>
      <c r="AS40" s="119"/>
    </row>
    <row r="41" spans="3:45" ht="14.25" hidden="1" customHeight="1" outlineLevel="2" x14ac:dyDescent="0.35">
      <c r="D41" s="118"/>
      <c r="E41" s="93" t="s">
        <v>34</v>
      </c>
      <c r="G41" s="93" t="s">
        <v>204</v>
      </c>
      <c r="H41" s="119">
        <v>2026.7503336206451</v>
      </c>
      <c r="I41" s="119"/>
      <c r="J41" s="119">
        <v>99.623885828198695</v>
      </c>
      <c r="K41" s="119">
        <v>150.06660406186023</v>
      </c>
      <c r="L41" s="119">
        <v>124.94496903905713</v>
      </c>
      <c r="M41" s="119">
        <v>58.251863721169094</v>
      </c>
      <c r="N41" s="119">
        <v>61.002356394715918</v>
      </c>
      <c r="O41" s="119">
        <v>34.22455219358293</v>
      </c>
      <c r="P41" s="119">
        <v>61.657446631531187</v>
      </c>
      <c r="Q41" s="119">
        <v>119.21850511670691</v>
      </c>
      <c r="R41" s="119">
        <v>88.099109174957121</v>
      </c>
      <c r="S41" s="119">
        <v>40.344528308644293</v>
      </c>
      <c r="T41" s="119">
        <v>62.637909839768518</v>
      </c>
      <c r="U41" s="119">
        <v>60.6293617524057</v>
      </c>
      <c r="V41" s="119">
        <v>79.275796286739705</v>
      </c>
      <c r="W41" s="119">
        <v>73.955511432153457</v>
      </c>
      <c r="X41" s="119">
        <v>73.326853366693527</v>
      </c>
      <c r="Y41" s="119">
        <v>69.435908791248366</v>
      </c>
      <c r="Z41" s="119">
        <v>129.58616258156511</v>
      </c>
      <c r="AA41" s="119">
        <v>113.00592458544671</v>
      </c>
      <c r="AB41" s="119">
        <v>102.86427402702019</v>
      </c>
      <c r="AC41" s="119">
        <v>99.022519501919106</v>
      </c>
      <c r="AD41" s="119">
        <v>65.170579017967441</v>
      </c>
      <c r="AE41" s="119">
        <v>32.117197566926926</v>
      </c>
      <c r="AF41" s="119">
        <v>21.225283673648281</v>
      </c>
      <c r="AG41" s="119">
        <v>14.728635973371288</v>
      </c>
      <c r="AH41" s="119">
        <v>20.165067114070453</v>
      </c>
      <c r="AI41" s="119">
        <v>17.316661697717784</v>
      </c>
      <c r="AJ41" s="119">
        <v>13.986844842403276</v>
      </c>
      <c r="AK41" s="119">
        <v>30.765056461516142</v>
      </c>
      <c r="AL41" s="119">
        <v>31.288995057388409</v>
      </c>
      <c r="AM41" s="119">
        <v>13.860972733681168</v>
      </c>
      <c r="AN41" s="119">
        <v>13.455910693663876</v>
      </c>
      <c r="AO41" s="119">
        <v>22.24008615290613</v>
      </c>
      <c r="AP41" s="119">
        <v>29.255000000000003</v>
      </c>
      <c r="AQ41" s="119"/>
      <c r="AR41" s="119"/>
      <c r="AS41" s="119"/>
    </row>
    <row r="42" spans="3:45" ht="14.25" hidden="1" customHeight="1" outlineLevel="2" x14ac:dyDescent="0.35">
      <c r="D42" s="118"/>
      <c r="E42" s="93" t="s">
        <v>35</v>
      </c>
      <c r="G42" s="93" t="s">
        <v>204</v>
      </c>
      <c r="H42" s="119">
        <v>1169.0956469439616</v>
      </c>
      <c r="I42" s="119"/>
      <c r="J42" s="119">
        <v>34.336677855055584</v>
      </c>
      <c r="K42" s="119">
        <v>48.756785290899238</v>
      </c>
      <c r="L42" s="119">
        <v>50.16788861981054</v>
      </c>
      <c r="M42" s="119">
        <v>15.410684588778123</v>
      </c>
      <c r="N42" s="119">
        <v>6.9469181198374388</v>
      </c>
      <c r="O42" s="119">
        <v>24.854489180026583</v>
      </c>
      <c r="P42" s="119">
        <v>55.422082846598883</v>
      </c>
      <c r="Q42" s="119">
        <v>82.312317459056501</v>
      </c>
      <c r="R42" s="119">
        <v>49.101631023786432</v>
      </c>
      <c r="S42" s="119">
        <v>33.117553350208837</v>
      </c>
      <c r="T42" s="119">
        <v>14.355021066177493</v>
      </c>
      <c r="U42" s="119">
        <v>22.230943270269766</v>
      </c>
      <c r="V42" s="119">
        <v>26.506201283630176</v>
      </c>
      <c r="W42" s="119">
        <v>28.192512363038027</v>
      </c>
      <c r="X42" s="119">
        <v>26.928514148102693</v>
      </c>
      <c r="Y42" s="119">
        <v>31.172143276660695</v>
      </c>
      <c r="Z42" s="119">
        <v>21.651694551496849</v>
      </c>
      <c r="AA42" s="119">
        <v>39.237452253081848</v>
      </c>
      <c r="AB42" s="119">
        <v>24.99640444789944</v>
      </c>
      <c r="AC42" s="119">
        <v>18.318439253001237</v>
      </c>
      <c r="AD42" s="119">
        <v>15.705297321715506</v>
      </c>
      <c r="AE42" s="119">
        <v>34.69751693049664</v>
      </c>
      <c r="AF42" s="119">
        <v>54.561750555267572</v>
      </c>
      <c r="AG42" s="119">
        <v>48.071338227459186</v>
      </c>
      <c r="AH42" s="119">
        <v>40.572650741629104</v>
      </c>
      <c r="AI42" s="119">
        <v>43.988896167379643</v>
      </c>
      <c r="AJ42" s="119">
        <v>31.221325709986662</v>
      </c>
      <c r="AK42" s="119">
        <v>27.739098074779335</v>
      </c>
      <c r="AL42" s="119">
        <v>45.247510719642847</v>
      </c>
      <c r="AM42" s="119">
        <v>33.377188036019483</v>
      </c>
      <c r="AN42" s="119">
        <v>29.146112864731709</v>
      </c>
      <c r="AO42" s="119">
        <v>48.866607347437558</v>
      </c>
      <c r="AP42" s="119">
        <v>61.884</v>
      </c>
      <c r="AQ42" s="119"/>
      <c r="AR42" s="119"/>
      <c r="AS42" s="119"/>
    </row>
    <row r="43" spans="3:45" ht="14.25" hidden="1" customHeight="1" outlineLevel="2" x14ac:dyDescent="0.35">
      <c r="D43" s="118"/>
      <c r="E43" s="93" t="s">
        <v>38</v>
      </c>
      <c r="G43" s="93" t="s">
        <v>204</v>
      </c>
      <c r="H43" s="119">
        <v>6997.0945381613619</v>
      </c>
      <c r="I43" s="119"/>
      <c r="J43" s="119">
        <v>51.576018866894813</v>
      </c>
      <c r="K43" s="119">
        <v>111.1778553290045</v>
      </c>
      <c r="L43" s="119">
        <v>156.85643017438466</v>
      </c>
      <c r="M43" s="119">
        <v>230.86332166475856</v>
      </c>
      <c r="N43" s="119">
        <v>211.55469500540798</v>
      </c>
      <c r="O43" s="119">
        <v>158.76029602853029</v>
      </c>
      <c r="P43" s="119">
        <v>118.30191173262507</v>
      </c>
      <c r="Q43" s="119">
        <v>183.3968223443851</v>
      </c>
      <c r="R43" s="119">
        <v>300.87730629482189</v>
      </c>
      <c r="S43" s="119">
        <v>297.87436468471611</v>
      </c>
      <c r="T43" s="119">
        <v>277.26809005397911</v>
      </c>
      <c r="U43" s="119">
        <v>124.78688181949654</v>
      </c>
      <c r="V43" s="119">
        <v>178.24695434182857</v>
      </c>
      <c r="W43" s="119">
        <v>268.05044482041029</v>
      </c>
      <c r="X43" s="119">
        <v>312.9730270449067</v>
      </c>
      <c r="Y43" s="119">
        <v>378.57109488973566</v>
      </c>
      <c r="Z43" s="119">
        <v>295.67728507311813</v>
      </c>
      <c r="AA43" s="119">
        <v>346.19265682541749</v>
      </c>
      <c r="AB43" s="119">
        <v>500.1996465644159</v>
      </c>
      <c r="AC43" s="119">
        <v>605.72155246486977</v>
      </c>
      <c r="AD43" s="119">
        <v>459.50558903875225</v>
      </c>
      <c r="AE43" s="119">
        <v>143.88780026283416</v>
      </c>
      <c r="AF43" s="119">
        <v>63.075818424170102</v>
      </c>
      <c r="AG43" s="119">
        <v>52.954275439149455</v>
      </c>
      <c r="AH43" s="119">
        <v>92.114001715761063</v>
      </c>
      <c r="AI43" s="119">
        <v>128.6407150762096</v>
      </c>
      <c r="AJ43" s="119">
        <v>92.782199489699323</v>
      </c>
      <c r="AK43" s="119">
        <v>132.82123403600804</v>
      </c>
      <c r="AL43" s="119">
        <v>91.693770014047942</v>
      </c>
      <c r="AM43" s="119">
        <v>125.65252133021639</v>
      </c>
      <c r="AN43" s="119">
        <v>194.18898144583886</v>
      </c>
      <c r="AO43" s="119">
        <v>146.06797586496597</v>
      </c>
      <c r="AP43" s="119">
        <v>164.78300000000002</v>
      </c>
      <c r="AQ43" s="119"/>
      <c r="AR43" s="119"/>
      <c r="AS43" s="119"/>
    </row>
    <row r="44" spans="3:45" ht="14.25" hidden="1" customHeight="1" outlineLevel="2" x14ac:dyDescent="0.35">
      <c r="D44" s="118"/>
      <c r="E44" s="93" t="s">
        <v>41</v>
      </c>
      <c r="G44" s="93" t="s">
        <v>204</v>
      </c>
      <c r="H44" s="119">
        <v>6043.6796895879497</v>
      </c>
      <c r="I44" s="119"/>
      <c r="J44" s="119">
        <v>188.04032587221397</v>
      </c>
      <c r="K44" s="119">
        <v>323.60219535787718</v>
      </c>
      <c r="L44" s="119">
        <v>311.59388163715005</v>
      </c>
      <c r="M44" s="119">
        <v>280.55830342171384</v>
      </c>
      <c r="N44" s="119">
        <v>302.08145340943304</v>
      </c>
      <c r="O44" s="119">
        <v>150.54790806169788</v>
      </c>
      <c r="P44" s="119">
        <v>114.56797918371237</v>
      </c>
      <c r="Q44" s="119">
        <v>160.04667909591819</v>
      </c>
      <c r="R44" s="119">
        <v>202.89510008465521</v>
      </c>
      <c r="S44" s="119">
        <v>162.35483623778543</v>
      </c>
      <c r="T44" s="119">
        <v>149.4532611714356</v>
      </c>
      <c r="U44" s="119">
        <v>130.37342797506076</v>
      </c>
      <c r="V44" s="119">
        <v>150.26469268620241</v>
      </c>
      <c r="W44" s="119">
        <v>317.09797338563908</v>
      </c>
      <c r="X44" s="119">
        <v>375.24979342702557</v>
      </c>
      <c r="Y44" s="119">
        <v>300.01936820873465</v>
      </c>
      <c r="Z44" s="119">
        <v>137.044562666063</v>
      </c>
      <c r="AA44" s="119">
        <v>215.46179921429152</v>
      </c>
      <c r="AB44" s="119">
        <v>258.42091621158602</v>
      </c>
      <c r="AC44" s="119">
        <v>131.29049125540129</v>
      </c>
      <c r="AD44" s="119">
        <v>179.07679867390488</v>
      </c>
      <c r="AE44" s="119">
        <v>111.25146179083247</v>
      </c>
      <c r="AF44" s="119">
        <v>120.42078823648275</v>
      </c>
      <c r="AG44" s="119">
        <v>123.51447782136059</v>
      </c>
      <c r="AH44" s="119">
        <v>102.60873577630322</v>
      </c>
      <c r="AI44" s="119">
        <v>114.60462246103728</v>
      </c>
      <c r="AJ44" s="119">
        <v>93.080325655610295</v>
      </c>
      <c r="AK44" s="119">
        <v>81.196295983928067</v>
      </c>
      <c r="AL44" s="119">
        <v>133.25378554754877</v>
      </c>
      <c r="AM44" s="119">
        <v>166.67643334828009</v>
      </c>
      <c r="AN44" s="119">
        <v>209.41271648804693</v>
      </c>
      <c r="AO44" s="119">
        <v>127.60543470527401</v>
      </c>
      <c r="AP44" s="119">
        <v>120.01286453574347</v>
      </c>
      <c r="AQ44" s="119"/>
      <c r="AR44" s="119"/>
      <c r="AS44" s="119"/>
    </row>
    <row r="45" spans="3:45" ht="14.25" hidden="1" customHeight="1" outlineLevel="2" x14ac:dyDescent="0.35">
      <c r="D45" s="118"/>
      <c r="E45" s="93" t="s">
        <v>44</v>
      </c>
      <c r="G45" s="93" t="s">
        <v>204</v>
      </c>
      <c r="H45" s="119">
        <v>1174.4097119531259</v>
      </c>
      <c r="I45" s="119"/>
      <c r="J45" s="119">
        <v>69.219272749638307</v>
      </c>
      <c r="K45" s="119">
        <v>64.562915655718342</v>
      </c>
      <c r="L45" s="119">
        <v>76.647132278893523</v>
      </c>
      <c r="M45" s="119">
        <v>44.349932752516473</v>
      </c>
      <c r="N45" s="119">
        <v>33.669797216171318</v>
      </c>
      <c r="O45" s="119">
        <v>18.276220141963389</v>
      </c>
      <c r="P45" s="119">
        <v>24.959669444845865</v>
      </c>
      <c r="Q45" s="119">
        <v>34.047188056996198</v>
      </c>
      <c r="R45" s="119">
        <v>49.83414863692515</v>
      </c>
      <c r="S45" s="119">
        <v>44.867459487319238</v>
      </c>
      <c r="T45" s="119">
        <v>26.413092691849858</v>
      </c>
      <c r="U45" s="119">
        <v>26.803365528346617</v>
      </c>
      <c r="V45" s="119">
        <v>36.586175640382756</v>
      </c>
      <c r="W45" s="119">
        <v>39.841151324472932</v>
      </c>
      <c r="X45" s="119">
        <v>35.299357123180471</v>
      </c>
      <c r="Y45" s="119">
        <v>31.759748670379199</v>
      </c>
      <c r="Z45" s="119">
        <v>29.279961192115739</v>
      </c>
      <c r="AA45" s="119">
        <v>34.620478680524684</v>
      </c>
      <c r="AB45" s="119">
        <v>40.497757145070608</v>
      </c>
      <c r="AC45" s="119">
        <v>28.328955809431353</v>
      </c>
      <c r="AD45" s="119">
        <v>18.72330169228163</v>
      </c>
      <c r="AE45" s="119">
        <v>10.887231077681344</v>
      </c>
      <c r="AF45" s="119">
        <v>23.226751397366229</v>
      </c>
      <c r="AG45" s="119">
        <v>44.461487961082135</v>
      </c>
      <c r="AH45" s="119">
        <v>58.231713882988238</v>
      </c>
      <c r="AI45" s="119">
        <v>61.715319235334974</v>
      </c>
      <c r="AJ45" s="119">
        <v>59.590449860418268</v>
      </c>
      <c r="AK45" s="119">
        <v>43.616448057540843</v>
      </c>
      <c r="AL45" s="119">
        <v>21.37700178724786</v>
      </c>
      <c r="AM45" s="119">
        <v>18.455273571031942</v>
      </c>
      <c r="AN45" s="119">
        <v>4.0418848232762912</v>
      </c>
      <c r="AO45" s="119">
        <v>8.152389857734363</v>
      </c>
      <c r="AP45" s="119">
        <v>12.066678522399998</v>
      </c>
      <c r="AQ45" s="119"/>
      <c r="AR45" s="119"/>
      <c r="AS45" s="119"/>
    </row>
    <row r="46" spans="3:45" ht="14.25" hidden="1" customHeight="1" outlineLevel="2" x14ac:dyDescent="0.35">
      <c r="D46" s="118"/>
      <c r="E46" s="93" t="s">
        <v>46</v>
      </c>
      <c r="G46" s="93" t="s">
        <v>204</v>
      </c>
      <c r="H46" s="119">
        <v>3260.9570114247681</v>
      </c>
      <c r="I46" s="119"/>
      <c r="J46" s="119">
        <v>161.12239266016536</v>
      </c>
      <c r="K46" s="119">
        <v>174.69680882263566</v>
      </c>
      <c r="L46" s="119">
        <v>210.50798625551045</v>
      </c>
      <c r="M46" s="119">
        <v>226.91567109285282</v>
      </c>
      <c r="N46" s="119">
        <v>186.78322152431898</v>
      </c>
      <c r="O46" s="119">
        <v>148.82393348850795</v>
      </c>
      <c r="P46" s="119">
        <v>204.99795848831928</v>
      </c>
      <c r="Q46" s="119">
        <v>277.30715674527988</v>
      </c>
      <c r="R46" s="119">
        <v>133.53815213304998</v>
      </c>
      <c r="S46" s="119">
        <v>96.694872530977733</v>
      </c>
      <c r="T46" s="119">
        <v>94.430549414979339</v>
      </c>
      <c r="U46" s="119">
        <v>78.958055550001106</v>
      </c>
      <c r="V46" s="119">
        <v>114.12828923592839</v>
      </c>
      <c r="W46" s="119">
        <v>94.097664465938962</v>
      </c>
      <c r="X46" s="119">
        <v>68.581322779708685</v>
      </c>
      <c r="Y46" s="119">
        <v>65.603929002642374</v>
      </c>
      <c r="Z46" s="119">
        <v>91.075212335059192</v>
      </c>
      <c r="AA46" s="119">
        <v>114.98917628755007</v>
      </c>
      <c r="AB46" s="119">
        <v>92.938099458830479</v>
      </c>
      <c r="AC46" s="119">
        <v>79.345964681634982</v>
      </c>
      <c r="AD46" s="119">
        <v>50.412157548706048</v>
      </c>
      <c r="AE46" s="119">
        <v>40.590408450000432</v>
      </c>
      <c r="AF46" s="119">
        <v>39.971767487423371</v>
      </c>
      <c r="AG46" s="119">
        <v>30.189669352919495</v>
      </c>
      <c r="AH46" s="119">
        <v>22.136569517253076</v>
      </c>
      <c r="AI46" s="119">
        <v>39.178285838476313</v>
      </c>
      <c r="AJ46" s="119">
        <v>23.336383882449528</v>
      </c>
      <c r="AK46" s="119">
        <v>47.702006162353364</v>
      </c>
      <c r="AL46" s="119">
        <v>45.594429662016424</v>
      </c>
      <c r="AM46" s="119">
        <v>60.022761268513236</v>
      </c>
      <c r="AN46" s="119">
        <v>80.619464931865465</v>
      </c>
      <c r="AO46" s="119">
        <v>30.779690368899402</v>
      </c>
      <c r="AP46" s="119">
        <v>34.887</v>
      </c>
      <c r="AQ46" s="119"/>
      <c r="AR46" s="119"/>
      <c r="AS46" s="119"/>
    </row>
    <row r="47" spans="3:45" ht="14.25" hidden="1" customHeight="1" outlineLevel="2" x14ac:dyDescent="0.35">
      <c r="D47" s="118"/>
      <c r="E47" s="93" t="s">
        <v>48</v>
      </c>
      <c r="G47" s="93" t="s">
        <v>204</v>
      </c>
      <c r="H47" s="119">
        <v>1213.740126149843</v>
      </c>
      <c r="I47" s="119"/>
      <c r="J47" s="119">
        <v>45.041295640231084</v>
      </c>
      <c r="K47" s="119">
        <v>69.294141027247221</v>
      </c>
      <c r="L47" s="119">
        <v>121.25074774105333</v>
      </c>
      <c r="M47" s="119">
        <v>72.802274899919112</v>
      </c>
      <c r="N47" s="119">
        <v>34.713122990658654</v>
      </c>
      <c r="O47" s="119">
        <v>33.449286052184753</v>
      </c>
      <c r="P47" s="119">
        <v>52.85791344851085</v>
      </c>
      <c r="Q47" s="119">
        <v>72.671182013749288</v>
      </c>
      <c r="R47" s="119">
        <v>83.019524120294761</v>
      </c>
      <c r="S47" s="119">
        <v>43.403749316458011</v>
      </c>
      <c r="T47" s="119">
        <v>32.350480587184684</v>
      </c>
      <c r="U47" s="119">
        <v>27.790065529948809</v>
      </c>
      <c r="V47" s="119">
        <v>59.349576929393365</v>
      </c>
      <c r="W47" s="119">
        <v>53.109791213434775</v>
      </c>
      <c r="X47" s="119">
        <v>41.458766199579209</v>
      </c>
      <c r="Y47" s="119">
        <v>42.452820509412284</v>
      </c>
      <c r="Z47" s="119">
        <v>23.648323353366372</v>
      </c>
      <c r="AA47" s="119">
        <v>30.05328806143477</v>
      </c>
      <c r="AB47" s="119">
        <v>48.215106895822935</v>
      </c>
      <c r="AC47" s="119">
        <v>22.699456482112712</v>
      </c>
      <c r="AD47" s="119">
        <v>25.222544209754304</v>
      </c>
      <c r="AE47" s="119">
        <v>16.275860600978167</v>
      </c>
      <c r="AF47" s="119">
        <v>15.741722806556583</v>
      </c>
      <c r="AG47" s="119">
        <v>14.779531386342905</v>
      </c>
      <c r="AH47" s="119">
        <v>20.026313884960292</v>
      </c>
      <c r="AI47" s="119">
        <v>14.388567279506656</v>
      </c>
      <c r="AJ47" s="119">
        <v>32.740947757817857</v>
      </c>
      <c r="AK47" s="119">
        <v>41.444167934708119</v>
      </c>
      <c r="AL47" s="119">
        <v>26.186855962225295</v>
      </c>
      <c r="AM47" s="119">
        <v>1.0720838992712823E-2</v>
      </c>
      <c r="AN47" s="119">
        <v>-22.936496420047742</v>
      </c>
      <c r="AO47" s="119">
        <v>-25.723523103948672</v>
      </c>
      <c r="AP47" s="119">
        <v>45.951999999999991</v>
      </c>
      <c r="AQ47" s="119"/>
      <c r="AR47" s="119"/>
      <c r="AS47" s="119"/>
    </row>
    <row r="48" spans="3:45" ht="14.25" hidden="1" customHeight="1" outlineLevel="2" x14ac:dyDescent="0.35">
      <c r="D48" s="118"/>
      <c r="E48" s="93" t="s">
        <v>50</v>
      </c>
      <c r="G48" s="93" t="s">
        <v>204</v>
      </c>
      <c r="H48" s="119">
        <v>546.88382256338321</v>
      </c>
      <c r="I48" s="119"/>
      <c r="J48" s="119">
        <v>16.490968946921281</v>
      </c>
      <c r="K48" s="119">
        <v>26.831993049997248</v>
      </c>
      <c r="L48" s="119">
        <v>30.687789821520699</v>
      </c>
      <c r="M48" s="119">
        <v>23.773240833467867</v>
      </c>
      <c r="N48" s="119">
        <v>26.770107835096685</v>
      </c>
      <c r="O48" s="119">
        <v>7.6419091080676989</v>
      </c>
      <c r="P48" s="119">
        <v>4.1994092352270469</v>
      </c>
      <c r="Q48" s="119">
        <v>3.0625082107906278</v>
      </c>
      <c r="R48" s="119">
        <v>12.871654142098029</v>
      </c>
      <c r="S48" s="119">
        <v>18.63789726793507</v>
      </c>
      <c r="T48" s="119">
        <v>6.0436428045087123</v>
      </c>
      <c r="U48" s="119">
        <v>13.142832958171287</v>
      </c>
      <c r="V48" s="119">
        <v>17.155489838311055</v>
      </c>
      <c r="W48" s="119">
        <v>10.243889756479254</v>
      </c>
      <c r="X48" s="119">
        <v>10.627924516975874</v>
      </c>
      <c r="Y48" s="119">
        <v>4.9898029450107817</v>
      </c>
      <c r="Z48" s="119">
        <v>8.0922539929864357</v>
      </c>
      <c r="AA48" s="119">
        <v>32.367334927217641</v>
      </c>
      <c r="AB48" s="119">
        <v>32.292786033990438</v>
      </c>
      <c r="AC48" s="119">
        <v>10.549294181518388</v>
      </c>
      <c r="AD48" s="119">
        <v>10.509612781565648</v>
      </c>
      <c r="AE48" s="119">
        <v>6.4910320788344054</v>
      </c>
      <c r="AF48" s="119">
        <v>23.892201024177826</v>
      </c>
      <c r="AG48" s="119">
        <v>36.36042783784395</v>
      </c>
      <c r="AH48" s="119">
        <v>24.007928285512708</v>
      </c>
      <c r="AI48" s="119">
        <v>13.608743744303915</v>
      </c>
      <c r="AJ48" s="119">
        <v>15.353099796038885</v>
      </c>
      <c r="AK48" s="119">
        <v>17.319026978633765</v>
      </c>
      <c r="AL48" s="119">
        <v>26.657516692961426</v>
      </c>
      <c r="AM48" s="119">
        <v>18.214705448622716</v>
      </c>
      <c r="AN48" s="119">
        <v>14.962937251487961</v>
      </c>
      <c r="AO48" s="119">
        <v>10.055860237107844</v>
      </c>
      <c r="AP48" s="119">
        <v>12.978</v>
      </c>
      <c r="AQ48" s="119"/>
      <c r="AR48" s="119"/>
      <c r="AS48" s="119"/>
    </row>
    <row r="49" spans="3:45" ht="14.25" hidden="1" customHeight="1" outlineLevel="2" x14ac:dyDescent="0.35">
      <c r="D49" s="118"/>
      <c r="E49" s="93" t="s">
        <v>51</v>
      </c>
      <c r="G49" s="93" t="s">
        <v>204</v>
      </c>
      <c r="H49" s="119">
        <v>78.713816438777201</v>
      </c>
      <c r="I49" s="119"/>
      <c r="J49" s="119">
        <v>5.5877845379749242</v>
      </c>
      <c r="K49" s="119">
        <v>11.481540489574677</v>
      </c>
      <c r="L49" s="119">
        <v>9.0477150560155462</v>
      </c>
      <c r="M49" s="119">
        <v>4.7511546706122418</v>
      </c>
      <c r="N49" s="119">
        <v>3.5700632982971756</v>
      </c>
      <c r="O49" s="119">
        <v>0.11432563502936399</v>
      </c>
      <c r="P49" s="119">
        <v>1.0058344047748635</v>
      </c>
      <c r="Q49" s="119">
        <v>3.0955832994671675</v>
      </c>
      <c r="R49" s="119">
        <v>2.5697406397210858</v>
      </c>
      <c r="S49" s="119">
        <v>1.796749679560272</v>
      </c>
      <c r="T49" s="119">
        <v>2.705324410189843</v>
      </c>
      <c r="U49" s="119">
        <v>2.3611641043709057</v>
      </c>
      <c r="V49" s="119">
        <v>3.1786671886127764</v>
      </c>
      <c r="W49" s="119">
        <v>3.9225371554227508</v>
      </c>
      <c r="X49" s="119">
        <v>4.8962140831082985</v>
      </c>
      <c r="Y49" s="119">
        <v>1.917579173176952</v>
      </c>
      <c r="Z49" s="119">
        <v>0.89352796912761911</v>
      </c>
      <c r="AA49" s="119">
        <v>0.77800022753406661</v>
      </c>
      <c r="AB49" s="119">
        <v>0.28084152759905945</v>
      </c>
      <c r="AC49" s="119">
        <v>0.63853067614168846</v>
      </c>
      <c r="AD49" s="119">
        <v>1.8652760878497834</v>
      </c>
      <c r="AE49" s="119">
        <v>0.55790688942047784</v>
      </c>
      <c r="AF49" s="119">
        <v>0.688484421585842</v>
      </c>
      <c r="AG49" s="119">
        <v>0.80067174065103086</v>
      </c>
      <c r="AH49" s="119">
        <v>0.88440101684997552</v>
      </c>
      <c r="AI49" s="119">
        <v>1.6739269409465363</v>
      </c>
      <c r="AJ49" s="119">
        <v>0.44758269188404659</v>
      </c>
      <c r="AK49" s="119">
        <v>4.2936515593621492</v>
      </c>
      <c r="AL49" s="119">
        <v>2.9090368639160911</v>
      </c>
      <c r="AM49" s="119">
        <v>0</v>
      </c>
      <c r="AN49" s="119">
        <v>0</v>
      </c>
      <c r="AO49" s="119">
        <v>0</v>
      </c>
      <c r="AP49" s="119">
        <v>0</v>
      </c>
      <c r="AQ49" s="119"/>
      <c r="AR49" s="119"/>
      <c r="AS49" s="119"/>
    </row>
    <row r="50" spans="3:45" ht="14.25" hidden="1" customHeight="1" outlineLevel="2" x14ac:dyDescent="0.35">
      <c r="D50" s="118"/>
      <c r="E50" s="93" t="s">
        <v>52</v>
      </c>
      <c r="G50" s="93" t="s">
        <v>204</v>
      </c>
      <c r="H50" s="119">
        <v>147.14817099706687</v>
      </c>
      <c r="I50" s="119"/>
      <c r="J50" s="119">
        <v>4.2967512819444806</v>
      </c>
      <c r="K50" s="119">
        <v>8.6925670919241256</v>
      </c>
      <c r="L50" s="119">
        <v>9.6781248366770924</v>
      </c>
      <c r="M50" s="119">
        <v>2.7816962547610267</v>
      </c>
      <c r="N50" s="119">
        <v>2.9767823222414305</v>
      </c>
      <c r="O50" s="119">
        <v>2.0566577828265413</v>
      </c>
      <c r="P50" s="119">
        <v>1.6758030946337876</v>
      </c>
      <c r="Q50" s="119">
        <v>4.9000131372650051</v>
      </c>
      <c r="R50" s="119">
        <v>4.2593125965010854</v>
      </c>
      <c r="S50" s="119">
        <v>1.4373938086028146</v>
      </c>
      <c r="T50" s="119">
        <v>1.0097082993635402</v>
      </c>
      <c r="U50" s="119">
        <v>1.3102055249006583</v>
      </c>
      <c r="V50" s="119">
        <v>2.4333160925330728</v>
      </c>
      <c r="W50" s="119">
        <v>7.8022611140045761</v>
      </c>
      <c r="X50" s="119">
        <v>6.6597221601284984</v>
      </c>
      <c r="Y50" s="119">
        <v>2.5070087264968439</v>
      </c>
      <c r="Z50" s="119">
        <v>2.746175990622802</v>
      </c>
      <c r="AA50" s="119">
        <v>13.094313225814004</v>
      </c>
      <c r="AB50" s="119">
        <v>7.9574387084388913</v>
      </c>
      <c r="AC50" s="119">
        <v>5.5122183270185907</v>
      </c>
      <c r="AD50" s="119">
        <v>5.8910701166424113</v>
      </c>
      <c r="AE50" s="119">
        <v>1.9902255382211274</v>
      </c>
      <c r="AF50" s="119">
        <v>1.7096936565774812</v>
      </c>
      <c r="AG50" s="119">
        <v>2.3051898021534334</v>
      </c>
      <c r="AH50" s="119">
        <v>1.7712151333366497</v>
      </c>
      <c r="AI50" s="119">
        <v>1.2413481644874875</v>
      </c>
      <c r="AJ50" s="119">
        <v>6.0784881913248352</v>
      </c>
      <c r="AK50" s="119">
        <v>3.8065181069518692</v>
      </c>
      <c r="AL50" s="119">
        <v>3.9122292195696464</v>
      </c>
      <c r="AM50" s="119">
        <v>4.8822700772823913</v>
      </c>
      <c r="AN50" s="119">
        <v>15.491644930325666</v>
      </c>
      <c r="AO50" s="119">
        <v>-1.8961923165050012</v>
      </c>
      <c r="AP50" s="119">
        <v>6.1769999999999996</v>
      </c>
      <c r="AQ50" s="119"/>
      <c r="AR50" s="119"/>
      <c r="AS50" s="119"/>
    </row>
    <row r="51" spans="3:45" ht="14.25" hidden="1" customHeight="1" outlineLevel="2" x14ac:dyDescent="0.35">
      <c r="D51" s="118"/>
      <c r="E51" s="93" t="s">
        <v>53</v>
      </c>
      <c r="G51" s="93" t="s">
        <v>204</v>
      </c>
      <c r="H51" s="119">
        <v>1449.3439303155164</v>
      </c>
      <c r="I51" s="119"/>
      <c r="J51" s="119">
        <v>37.561015602105265</v>
      </c>
      <c r="K51" s="119">
        <v>49.784087685958454</v>
      </c>
      <c r="L51" s="119">
        <v>70.515076020986953</v>
      </c>
      <c r="M51" s="119">
        <v>41.437230394705473</v>
      </c>
      <c r="N51" s="119">
        <v>56.469470853913442</v>
      </c>
      <c r="O51" s="119">
        <v>54.552824494179745</v>
      </c>
      <c r="P51" s="119">
        <v>56.051030897523432</v>
      </c>
      <c r="Q51" s="119">
        <v>41.55329689105659</v>
      </c>
      <c r="R51" s="119">
        <v>42.799684456444233</v>
      </c>
      <c r="S51" s="119">
        <v>48.800910828331943</v>
      </c>
      <c r="T51" s="119">
        <v>36.081588291073686</v>
      </c>
      <c r="U51" s="119">
        <v>36.515745335935279</v>
      </c>
      <c r="V51" s="119">
        <v>51.861363701909838</v>
      </c>
      <c r="W51" s="119">
        <v>47.389630207567109</v>
      </c>
      <c r="X51" s="119">
        <v>49.1211186025186</v>
      </c>
      <c r="Y51" s="119">
        <v>42.41830837833453</v>
      </c>
      <c r="Z51" s="119">
        <v>42.656356380859435</v>
      </c>
      <c r="AA51" s="119">
        <v>52.119915381175758</v>
      </c>
      <c r="AB51" s="119">
        <v>56.081207603760149</v>
      </c>
      <c r="AC51" s="119">
        <v>46.780477378172883</v>
      </c>
      <c r="AD51" s="119">
        <v>34.716435151466854</v>
      </c>
      <c r="AE51" s="119">
        <v>39.886319226573143</v>
      </c>
      <c r="AF51" s="119">
        <v>40.121840009738804</v>
      </c>
      <c r="AG51" s="119">
        <v>43.824674623168995</v>
      </c>
      <c r="AH51" s="119">
        <v>38.870208947938345</v>
      </c>
      <c r="AI51" s="119">
        <v>38.7610668520378</v>
      </c>
      <c r="AJ51" s="119">
        <v>48.98146936607251</v>
      </c>
      <c r="AK51" s="119">
        <v>39.156360002917708</v>
      </c>
      <c r="AL51" s="119">
        <v>38.331228620093</v>
      </c>
      <c r="AM51" s="119">
        <v>39.58884214839852</v>
      </c>
      <c r="AN51" s="119">
        <v>30.228772345831096</v>
      </c>
      <c r="AO51" s="119">
        <v>26.368373634766666</v>
      </c>
      <c r="AP51" s="119">
        <v>29.957999999999998</v>
      </c>
      <c r="AQ51" s="119"/>
      <c r="AR51" s="119"/>
      <c r="AS51" s="119"/>
    </row>
    <row r="52" spans="3:45" ht="14.25" hidden="1" customHeight="1" outlineLevel="2" x14ac:dyDescent="0.35">
      <c r="D52" s="118"/>
      <c r="E52" s="93" t="s">
        <v>54</v>
      </c>
      <c r="G52" s="93" t="s">
        <v>204</v>
      </c>
      <c r="H52" s="119">
        <v>398.24839856273695</v>
      </c>
      <c r="I52" s="119"/>
      <c r="J52" s="119">
        <v>17.886744947615494</v>
      </c>
      <c r="K52" s="119">
        <v>25.33124334474104</v>
      </c>
      <c r="L52" s="119">
        <v>39.075774312734374</v>
      </c>
      <c r="M52" s="119">
        <v>18.528629841367408</v>
      </c>
      <c r="N52" s="119">
        <v>4.3171360750905698</v>
      </c>
      <c r="O52" s="119">
        <v>-1.4105246507918245</v>
      </c>
      <c r="P52" s="119">
        <v>5.8569110008419614</v>
      </c>
      <c r="Q52" s="119">
        <v>5.2594607138713734</v>
      </c>
      <c r="R52" s="119">
        <v>12.313181183778172</v>
      </c>
      <c r="S52" s="119">
        <v>7.314943459521932</v>
      </c>
      <c r="T52" s="119">
        <v>8.8627921973067352</v>
      </c>
      <c r="U52" s="119">
        <v>9.2051246079624072</v>
      </c>
      <c r="V52" s="119">
        <v>17.880052065175228</v>
      </c>
      <c r="W52" s="119">
        <v>18.02732962656847</v>
      </c>
      <c r="X52" s="119">
        <v>17.509027093824464</v>
      </c>
      <c r="Y52" s="119">
        <v>8.1393032833207215</v>
      </c>
      <c r="Z52" s="119">
        <v>4.719819330907578</v>
      </c>
      <c r="AA52" s="119">
        <v>6.3102444606119317</v>
      </c>
      <c r="AB52" s="119">
        <v>9.1441381681603371</v>
      </c>
      <c r="AC52" s="119">
        <v>10.991639096402873</v>
      </c>
      <c r="AD52" s="119">
        <v>9.4346944849347363</v>
      </c>
      <c r="AE52" s="119">
        <v>6.3494471121759952</v>
      </c>
      <c r="AF52" s="119">
        <v>11.475166930037627</v>
      </c>
      <c r="AG52" s="119">
        <v>11.257817079014263</v>
      </c>
      <c r="AH52" s="119">
        <v>6.4271079452628168</v>
      </c>
      <c r="AI52" s="119">
        <v>9.0907675051544548</v>
      </c>
      <c r="AJ52" s="119">
        <v>10.846294709747967</v>
      </c>
      <c r="AK52" s="119">
        <v>15.547768152496531</v>
      </c>
      <c r="AL52" s="119">
        <v>11.470350475813639</v>
      </c>
      <c r="AM52" s="119">
        <v>8.9497563911184468</v>
      </c>
      <c r="AN52" s="119">
        <v>10.598817611859115</v>
      </c>
      <c r="AO52" s="119">
        <v>18.32744000611013</v>
      </c>
      <c r="AP52" s="119">
        <v>23.209999999999997</v>
      </c>
      <c r="AQ52" s="119"/>
      <c r="AR52" s="119"/>
      <c r="AS52" s="119"/>
    </row>
    <row r="53" spans="3:45" ht="14.25" hidden="1" customHeight="1" outlineLevel="2" x14ac:dyDescent="0.35">
      <c r="D53" s="118"/>
      <c r="E53" s="93" t="s">
        <v>55</v>
      </c>
      <c r="G53" s="93" t="s">
        <v>204</v>
      </c>
      <c r="H53" s="119">
        <v>235.0317844895537</v>
      </c>
      <c r="I53" s="119"/>
      <c r="J53" s="119">
        <v>11.276650491271274</v>
      </c>
      <c r="K53" s="119">
        <v>8.1903266045085363</v>
      </c>
      <c r="L53" s="119">
        <v>5.3359191585984691</v>
      </c>
      <c r="M53" s="119">
        <v>2.626672366151896</v>
      </c>
      <c r="N53" s="119">
        <v>1.1249026868958025</v>
      </c>
      <c r="O53" s="119">
        <v>4.0581316619818075</v>
      </c>
      <c r="P53" s="119">
        <v>6.5186974200801524</v>
      </c>
      <c r="Q53" s="119">
        <v>5.297151298793338</v>
      </c>
      <c r="R53" s="119">
        <v>3.8634088212537923</v>
      </c>
      <c r="S53" s="119">
        <v>10.186021673350526</v>
      </c>
      <c r="T53" s="119">
        <v>4.7801380248349892</v>
      </c>
      <c r="U53" s="119">
        <v>9.3593707252375875</v>
      </c>
      <c r="V53" s="119">
        <v>10.437231624468847</v>
      </c>
      <c r="W53" s="119">
        <v>12.402344229136441</v>
      </c>
      <c r="X53" s="119">
        <v>14.747597685263308</v>
      </c>
      <c r="Y53" s="119">
        <v>11.445568346312001</v>
      </c>
      <c r="Z53" s="119">
        <v>3.9792813609826396</v>
      </c>
      <c r="AA53" s="119">
        <v>6.418882076211327</v>
      </c>
      <c r="AB53" s="119">
        <v>4.7511660577559214</v>
      </c>
      <c r="AC53" s="119">
        <v>6.7744498605242747</v>
      </c>
      <c r="AD53" s="119">
        <v>5.5771612430435455</v>
      </c>
      <c r="AE53" s="119">
        <v>4.8186525329033092</v>
      </c>
      <c r="AF53" s="119">
        <v>10.421964924526202</v>
      </c>
      <c r="AG53" s="119">
        <v>6.7666072221531302</v>
      </c>
      <c r="AH53" s="119">
        <v>11.999137943482957</v>
      </c>
      <c r="AI53" s="119">
        <v>8.9024425561862426</v>
      </c>
      <c r="AJ53" s="119">
        <v>3.4302716488023428</v>
      </c>
      <c r="AK53" s="119">
        <v>2.3107318589626518</v>
      </c>
      <c r="AL53" s="119">
        <v>5.270074379369448</v>
      </c>
      <c r="AM53" s="119">
        <v>11.075698763373822</v>
      </c>
      <c r="AN53" s="119">
        <v>7.7573178843636956</v>
      </c>
      <c r="AO53" s="119">
        <v>6.2612780987733894</v>
      </c>
      <c r="AP53" s="119">
        <v>6.8665332599999997</v>
      </c>
      <c r="AQ53" s="119"/>
      <c r="AR53" s="119"/>
      <c r="AS53" s="119"/>
    </row>
    <row r="54" spans="3:45" ht="14.25" hidden="1" customHeight="1" outlineLevel="2" x14ac:dyDescent="0.3">
      <c r="D54" s="117" t="s">
        <v>206</v>
      </c>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row>
    <row r="55" spans="3:45" ht="14.25" hidden="1" customHeight="1" outlineLevel="2" x14ac:dyDescent="0.35">
      <c r="D55" s="118"/>
      <c r="E55" s="93" t="s">
        <v>52</v>
      </c>
      <c r="G55" s="93" t="s">
        <v>204</v>
      </c>
      <c r="H55" s="119">
        <v>12.859886351485525</v>
      </c>
      <c r="I55" s="119"/>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19">
        <v>0</v>
      </c>
      <c r="AK55" s="119">
        <v>0</v>
      </c>
      <c r="AL55" s="119">
        <v>0</v>
      </c>
      <c r="AM55" s="119">
        <v>0</v>
      </c>
      <c r="AN55" s="119">
        <v>0</v>
      </c>
      <c r="AO55" s="119">
        <v>7.0518863514855257</v>
      </c>
      <c r="AP55" s="119">
        <v>5.8079999999999998</v>
      </c>
      <c r="AQ55" s="119"/>
      <c r="AR55" s="119"/>
      <c r="AS55" s="119"/>
    </row>
    <row r="56" spans="3:45" ht="14.25" hidden="1" customHeight="1" outlineLevel="2" x14ac:dyDescent="0.35">
      <c r="D56" s="118"/>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row>
    <row r="57" spans="3:45" ht="14.25" hidden="1" customHeight="1" outlineLevel="2" x14ac:dyDescent="0.35">
      <c r="D57" s="118"/>
      <c r="E57" s="93" t="s">
        <v>207</v>
      </c>
      <c r="G57" s="93" t="s">
        <v>204</v>
      </c>
      <c r="H57" s="119">
        <v>38792.90495737773</v>
      </c>
      <c r="I57" s="119"/>
      <c r="J57" s="119">
        <v>1189.5406659505377</v>
      </c>
      <c r="K57" s="119">
        <v>1656.9207300930198</v>
      </c>
      <c r="L57" s="119">
        <v>2109.4482590325683</v>
      </c>
      <c r="M57" s="119">
        <v>1881.3087759789908</v>
      </c>
      <c r="N57" s="119">
        <v>1743.2473943083849</v>
      </c>
      <c r="O57" s="119">
        <v>1330.8935631283505</v>
      </c>
      <c r="P57" s="119">
        <v>1331.5058139506054</v>
      </c>
      <c r="Q57" s="119">
        <v>1617.9983325995222</v>
      </c>
      <c r="R57" s="119">
        <v>1553.484905376499</v>
      </c>
      <c r="S57" s="119">
        <v>1338.4332974037</v>
      </c>
      <c r="T57" s="119">
        <v>1169.7122819137417</v>
      </c>
      <c r="U57" s="119">
        <v>816.65237487134004</v>
      </c>
      <c r="V57" s="119">
        <v>1081.3912938335748</v>
      </c>
      <c r="W57" s="119">
        <v>1303.0359895373897</v>
      </c>
      <c r="X57" s="119">
        <v>1339.317158921051</v>
      </c>
      <c r="Y57" s="119">
        <v>1221.9943097414609</v>
      </c>
      <c r="Z57" s="119">
        <v>1081.0946156779098</v>
      </c>
      <c r="AA57" s="119">
        <v>1375.3098085950639</v>
      </c>
      <c r="AB57" s="119">
        <v>1576.0923692607614</v>
      </c>
      <c r="AC57" s="119">
        <v>1509.0089917293833</v>
      </c>
      <c r="AD57" s="119">
        <v>1229.3892849029285</v>
      </c>
      <c r="AE57" s="119">
        <v>648.84895421207716</v>
      </c>
      <c r="AF57" s="119">
        <v>692.34407084582801</v>
      </c>
      <c r="AG57" s="119">
        <v>670.78917020790686</v>
      </c>
      <c r="AH57" s="119">
        <v>677.20944144125667</v>
      </c>
      <c r="AI57" s="119">
        <v>761.17064570933746</v>
      </c>
      <c r="AJ57" s="119">
        <v>606.23073239388464</v>
      </c>
      <c r="AK57" s="119">
        <v>757.24718570094899</v>
      </c>
      <c r="AL57" s="119">
        <v>786.61427909119755</v>
      </c>
      <c r="AM57" s="119">
        <v>1011.7464621367806</v>
      </c>
      <c r="AN57" s="119">
        <v>1016.8371757912691</v>
      </c>
      <c r="AO57" s="119">
        <v>781.63154672230667</v>
      </c>
      <c r="AP57" s="119">
        <v>926.45507631814348</v>
      </c>
      <c r="AQ57" s="119"/>
      <c r="AR57" s="119"/>
      <c r="AS57" s="119"/>
    </row>
    <row r="58" spans="3:45" ht="14.25" hidden="1" customHeight="1" outlineLevel="1" x14ac:dyDescent="0.35">
      <c r="D58" s="118"/>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row>
    <row r="59" spans="3:45" ht="14.25" hidden="1" customHeight="1" outlineLevel="1" x14ac:dyDescent="0.35">
      <c r="C59" s="117" t="s">
        <v>208</v>
      </c>
      <c r="D59" s="118"/>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row>
    <row r="60" spans="3:45" ht="14.25" hidden="1" customHeight="1" outlineLevel="2" x14ac:dyDescent="0.35">
      <c r="D60" s="118"/>
      <c r="E60" s="93" t="s">
        <v>21</v>
      </c>
      <c r="G60" s="93" t="s">
        <v>204</v>
      </c>
      <c r="H60" s="119">
        <v>7630.6574658109703</v>
      </c>
      <c r="I60" s="119"/>
      <c r="J60" s="119">
        <v>172.0812908526041</v>
      </c>
      <c r="K60" s="119">
        <v>177.17144631603563</v>
      </c>
      <c r="L60" s="119">
        <v>288.28058171592727</v>
      </c>
      <c r="M60" s="119">
        <v>377.745180969334</v>
      </c>
      <c r="N60" s="119">
        <v>419.1443227155936</v>
      </c>
      <c r="O60" s="119">
        <v>305.76413030097945</v>
      </c>
      <c r="P60" s="119">
        <v>252.36122120282977</v>
      </c>
      <c r="Q60" s="119">
        <v>326.10239446375749</v>
      </c>
      <c r="R60" s="119">
        <v>307.37051072460241</v>
      </c>
      <c r="S60" s="119">
        <v>263.11910974354436</v>
      </c>
      <c r="T60" s="119">
        <v>260.2673776211148</v>
      </c>
      <c r="U60" s="119">
        <v>166.61949259085111</v>
      </c>
      <c r="V60" s="119">
        <v>148.71351918285035</v>
      </c>
      <c r="W60" s="119">
        <v>143.81483577945451</v>
      </c>
      <c r="X60" s="119">
        <v>126.16686335751562</v>
      </c>
      <c r="Y60" s="119">
        <v>137.90646586424492</v>
      </c>
      <c r="Z60" s="119">
        <v>179.83677926221108</v>
      </c>
      <c r="AA60" s="119">
        <v>246.39021528424917</v>
      </c>
      <c r="AB60" s="119">
        <v>251.0662917072265</v>
      </c>
      <c r="AC60" s="119">
        <v>288.33794686482565</v>
      </c>
      <c r="AD60" s="119">
        <v>223.57490882101894</v>
      </c>
      <c r="AE60" s="119">
        <v>158.13695746724744</v>
      </c>
      <c r="AF60" s="119">
        <v>226.64860843311888</v>
      </c>
      <c r="AG60" s="119">
        <v>258.07627264036859</v>
      </c>
      <c r="AH60" s="119">
        <v>210.04430756232978</v>
      </c>
      <c r="AI60" s="119">
        <v>215.74876613281788</v>
      </c>
      <c r="AJ60" s="119">
        <v>145.41297934537272</v>
      </c>
      <c r="AK60" s="119">
        <v>201.17263170128325</v>
      </c>
      <c r="AL60" s="119">
        <v>204.55511969986503</v>
      </c>
      <c r="AM60" s="119">
        <v>203.85003697441115</v>
      </c>
      <c r="AN60" s="119">
        <v>253.76451397336217</v>
      </c>
      <c r="AO60" s="119">
        <v>221.43462247002216</v>
      </c>
      <c r="AP60" s="119">
        <v>269.97776407000003</v>
      </c>
      <c r="AQ60" s="119"/>
      <c r="AR60" s="119"/>
      <c r="AS60" s="119"/>
    </row>
    <row r="61" spans="3:45" ht="14.25" hidden="1" customHeight="1" outlineLevel="2" x14ac:dyDescent="0.35">
      <c r="D61" s="118"/>
      <c r="E61" s="93" t="s">
        <v>23</v>
      </c>
      <c r="G61" s="93" t="s">
        <v>204</v>
      </c>
      <c r="H61" s="119">
        <v>6134.1652207383249</v>
      </c>
      <c r="I61" s="119"/>
      <c r="J61" s="119">
        <v>155.29113568148713</v>
      </c>
      <c r="K61" s="119">
        <v>202.83367526531811</v>
      </c>
      <c r="L61" s="119">
        <v>231.70200983681272</v>
      </c>
      <c r="M61" s="119">
        <v>220.87628974224918</v>
      </c>
      <c r="N61" s="119">
        <v>209.09450706803668</v>
      </c>
      <c r="O61" s="119">
        <v>214.56692021230282</v>
      </c>
      <c r="P61" s="119">
        <v>206.37010078329504</v>
      </c>
      <c r="Q61" s="119">
        <v>188.17038352972071</v>
      </c>
      <c r="R61" s="119">
        <v>164.66919440213314</v>
      </c>
      <c r="S61" s="119">
        <v>129.617682203892</v>
      </c>
      <c r="T61" s="119">
        <v>111.36735625927626</v>
      </c>
      <c r="U61" s="119">
        <v>135.29689312072941</v>
      </c>
      <c r="V61" s="119">
        <v>153.24126886831033</v>
      </c>
      <c r="W61" s="119">
        <v>173.14346686611074</v>
      </c>
      <c r="X61" s="119">
        <v>188.92737924045616</v>
      </c>
      <c r="Y61" s="119">
        <v>122.08632064874649</v>
      </c>
      <c r="Z61" s="119">
        <v>156.1608415836057</v>
      </c>
      <c r="AA61" s="119">
        <v>193.16234754545798</v>
      </c>
      <c r="AB61" s="119">
        <v>192.48119629386164</v>
      </c>
      <c r="AC61" s="119">
        <v>249.36070885876788</v>
      </c>
      <c r="AD61" s="119">
        <v>228.28776491433288</v>
      </c>
      <c r="AE61" s="119">
        <v>161.63742774161938</v>
      </c>
      <c r="AF61" s="119">
        <v>172.20044746734956</v>
      </c>
      <c r="AG61" s="119">
        <v>190.36622343534606</v>
      </c>
      <c r="AH61" s="119">
        <v>202.34081763680024</v>
      </c>
      <c r="AI61" s="119">
        <v>225.09783934670881</v>
      </c>
      <c r="AJ61" s="119">
        <v>185.44423170602133</v>
      </c>
      <c r="AK61" s="119">
        <v>194.88203587307785</v>
      </c>
      <c r="AL61" s="119">
        <v>216.32716215524903</v>
      </c>
      <c r="AM61" s="119">
        <v>205.62461979637359</v>
      </c>
      <c r="AN61" s="119">
        <v>197.72748048348609</v>
      </c>
      <c r="AO61" s="119">
        <v>184.23649217138927</v>
      </c>
      <c r="AP61" s="119">
        <v>171.57299999999998</v>
      </c>
      <c r="AQ61" s="119"/>
      <c r="AR61" s="119"/>
      <c r="AS61" s="119"/>
    </row>
    <row r="62" spans="3:45" ht="14.25" hidden="1" customHeight="1" outlineLevel="2" x14ac:dyDescent="0.35">
      <c r="D62" s="118"/>
      <c r="E62" s="93" t="s">
        <v>24</v>
      </c>
      <c r="G62" s="93" t="s">
        <v>204</v>
      </c>
      <c r="H62" s="119">
        <v>134.78989911024149</v>
      </c>
      <c r="I62" s="119"/>
      <c r="J62" s="119">
        <v>0</v>
      </c>
      <c r="K62" s="119">
        <v>0</v>
      </c>
      <c r="L62" s="119">
        <v>0</v>
      </c>
      <c r="M62" s="119">
        <v>0</v>
      </c>
      <c r="N62" s="119">
        <v>0</v>
      </c>
      <c r="O62" s="119">
        <v>0</v>
      </c>
      <c r="P62" s="119">
        <v>0</v>
      </c>
      <c r="Q62" s="119">
        <v>0</v>
      </c>
      <c r="R62" s="119">
        <v>0</v>
      </c>
      <c r="S62" s="119">
        <v>0</v>
      </c>
      <c r="T62" s="119">
        <v>0</v>
      </c>
      <c r="U62" s="119">
        <v>0</v>
      </c>
      <c r="V62" s="119">
        <v>0</v>
      </c>
      <c r="W62" s="119">
        <v>0</v>
      </c>
      <c r="X62" s="119">
        <v>0</v>
      </c>
      <c r="Y62" s="119">
        <v>0</v>
      </c>
      <c r="Z62" s="119">
        <v>0</v>
      </c>
      <c r="AA62" s="119">
        <v>0</v>
      </c>
      <c r="AB62" s="119">
        <v>0</v>
      </c>
      <c r="AC62" s="119">
        <v>0</v>
      </c>
      <c r="AD62" s="119">
        <v>0</v>
      </c>
      <c r="AE62" s="119">
        <v>0</v>
      </c>
      <c r="AF62" s="119">
        <v>0</v>
      </c>
      <c r="AG62" s="119">
        <v>0</v>
      </c>
      <c r="AH62" s="119">
        <v>0</v>
      </c>
      <c r="AI62" s="119">
        <v>0</v>
      </c>
      <c r="AJ62" s="119">
        <v>0</v>
      </c>
      <c r="AK62" s="119">
        <v>0</v>
      </c>
      <c r="AL62" s="119">
        <v>0</v>
      </c>
      <c r="AM62" s="119">
        <v>86.772326639236326</v>
      </c>
      <c r="AN62" s="119">
        <v>18.152311956270697</v>
      </c>
      <c r="AO62" s="119">
        <v>16.587795004964484</v>
      </c>
      <c r="AP62" s="119">
        <v>13.27746550977</v>
      </c>
      <c r="AQ62" s="119"/>
      <c r="AR62" s="119"/>
      <c r="AS62" s="119"/>
    </row>
    <row r="63" spans="3:45" ht="14.25" hidden="1" customHeight="1" outlineLevel="2" x14ac:dyDescent="0.35">
      <c r="D63" s="118"/>
      <c r="E63" s="93" t="s">
        <v>28</v>
      </c>
      <c r="G63" s="93" t="s">
        <v>204</v>
      </c>
      <c r="H63" s="119">
        <v>5357.9244413778551</v>
      </c>
      <c r="I63" s="119"/>
      <c r="J63" s="119">
        <v>112.73301899170437</v>
      </c>
      <c r="K63" s="119">
        <v>185.37578682088449</v>
      </c>
      <c r="L63" s="119">
        <v>208.91791665662731</v>
      </c>
      <c r="M63" s="119">
        <v>175.22502969943636</v>
      </c>
      <c r="N63" s="119">
        <v>149.9619793761571</v>
      </c>
      <c r="O63" s="119">
        <v>150.78195067042191</v>
      </c>
      <c r="P63" s="119">
        <v>174.56387642626936</v>
      </c>
      <c r="Q63" s="119">
        <v>187.27336499572135</v>
      </c>
      <c r="R63" s="119">
        <v>217.40663739087177</v>
      </c>
      <c r="S63" s="119">
        <v>145.77769801596466</v>
      </c>
      <c r="T63" s="119">
        <v>133.66310317343215</v>
      </c>
      <c r="U63" s="119">
        <v>132.49386885162534</v>
      </c>
      <c r="V63" s="119">
        <v>202.21153687841237</v>
      </c>
      <c r="W63" s="119">
        <v>222.4294605917471</v>
      </c>
      <c r="X63" s="119">
        <v>163.47029583205693</v>
      </c>
      <c r="Y63" s="119">
        <v>146.4170582699702</v>
      </c>
      <c r="Z63" s="119">
        <v>180.24099875223976</v>
      </c>
      <c r="AA63" s="119">
        <v>206.30518069058951</v>
      </c>
      <c r="AB63" s="119">
        <v>196.35143821280593</v>
      </c>
      <c r="AC63" s="119">
        <v>151.29469640569317</v>
      </c>
      <c r="AD63" s="119">
        <v>149.2076444044709</v>
      </c>
      <c r="AE63" s="119">
        <v>155.58762490946609</v>
      </c>
      <c r="AF63" s="119">
        <v>196.81952423773694</v>
      </c>
      <c r="AG63" s="119">
        <v>157.56226774783576</v>
      </c>
      <c r="AH63" s="119">
        <v>131.90605889102807</v>
      </c>
      <c r="AI63" s="119">
        <v>117.15888944240581</v>
      </c>
      <c r="AJ63" s="119">
        <v>123.86792875707658</v>
      </c>
      <c r="AK63" s="119">
        <v>127.42379538330208</v>
      </c>
      <c r="AL63" s="119">
        <v>151.22130407820859</v>
      </c>
      <c r="AM63" s="119">
        <v>167.49273966708503</v>
      </c>
      <c r="AN63" s="119">
        <v>153.26424405265999</v>
      </c>
      <c r="AO63" s="119">
        <v>134.31552310394864</v>
      </c>
      <c r="AP63" s="119">
        <v>149.202</v>
      </c>
      <c r="AQ63" s="119"/>
      <c r="AR63" s="119"/>
      <c r="AS63" s="119"/>
    </row>
    <row r="64" spans="3:45" ht="14.25" hidden="1" customHeight="1" outlineLevel="2" x14ac:dyDescent="0.35">
      <c r="D64" s="118"/>
      <c r="E64" s="93" t="s">
        <v>30</v>
      </c>
      <c r="G64" s="93" t="s">
        <v>204</v>
      </c>
      <c r="H64" s="119">
        <v>1959.0080212777646</v>
      </c>
      <c r="I64" s="119"/>
      <c r="J64" s="119">
        <v>0</v>
      </c>
      <c r="K64" s="119">
        <v>0</v>
      </c>
      <c r="L64" s="119">
        <v>0</v>
      </c>
      <c r="M64" s="119">
        <v>0</v>
      </c>
      <c r="N64" s="119">
        <v>0</v>
      </c>
      <c r="O64" s="119">
        <v>0</v>
      </c>
      <c r="P64" s="119">
        <v>0</v>
      </c>
      <c r="Q64" s="119">
        <v>0</v>
      </c>
      <c r="R64" s="119">
        <v>0</v>
      </c>
      <c r="S64" s="119">
        <v>0</v>
      </c>
      <c r="T64" s="119">
        <v>0</v>
      </c>
      <c r="U64" s="119">
        <v>0</v>
      </c>
      <c r="V64" s="119">
        <v>0</v>
      </c>
      <c r="W64" s="119">
        <v>0</v>
      </c>
      <c r="X64" s="119">
        <v>0</v>
      </c>
      <c r="Y64" s="119">
        <v>0</v>
      </c>
      <c r="Z64" s="119">
        <v>0</v>
      </c>
      <c r="AA64" s="119">
        <v>0</v>
      </c>
      <c r="AB64" s="119">
        <v>0</v>
      </c>
      <c r="AC64" s="119">
        <v>0</v>
      </c>
      <c r="AD64" s="119">
        <v>0</v>
      </c>
      <c r="AE64" s="119">
        <v>0</v>
      </c>
      <c r="AF64" s="119">
        <v>0</v>
      </c>
      <c r="AG64" s="119">
        <v>0</v>
      </c>
      <c r="AH64" s="119">
        <v>0</v>
      </c>
      <c r="AI64" s="119">
        <v>0</v>
      </c>
      <c r="AJ64" s="119">
        <v>0</v>
      </c>
      <c r="AK64" s="119">
        <v>0</v>
      </c>
      <c r="AL64" s="119">
        <v>0</v>
      </c>
      <c r="AM64" s="119">
        <v>586.52102003294613</v>
      </c>
      <c r="AN64" s="119">
        <v>625.59011825390735</v>
      </c>
      <c r="AO64" s="119">
        <v>365.36588299091113</v>
      </c>
      <c r="AP64" s="119">
        <v>381.53099999999995</v>
      </c>
      <c r="AQ64" s="119"/>
      <c r="AR64" s="119"/>
      <c r="AS64" s="119"/>
    </row>
    <row r="65" spans="4:45" ht="14.25" hidden="1" customHeight="1" outlineLevel="2" x14ac:dyDescent="0.35">
      <c r="D65" s="118"/>
      <c r="E65" s="93" t="s">
        <v>33</v>
      </c>
      <c r="G65" s="93" t="s">
        <v>204</v>
      </c>
      <c r="H65" s="119">
        <v>10401.593222947185</v>
      </c>
      <c r="I65" s="119"/>
      <c r="J65" s="119">
        <v>315.79147204734431</v>
      </c>
      <c r="K65" s="119">
        <v>411.86661903270294</v>
      </c>
      <c r="L65" s="119">
        <v>634.65594689274553</v>
      </c>
      <c r="M65" s="119">
        <v>572.81326841073917</v>
      </c>
      <c r="N65" s="119">
        <v>471.31490496166577</v>
      </c>
      <c r="O65" s="119">
        <v>397.52137091767418</v>
      </c>
      <c r="P65" s="119">
        <v>380.504931157295</v>
      </c>
      <c r="Q65" s="119">
        <v>427.50441229713385</v>
      </c>
      <c r="R65" s="119">
        <v>443.01441192309812</v>
      </c>
      <c r="S65" s="119">
        <v>460.53355561488604</v>
      </c>
      <c r="T65" s="119">
        <v>464.04038907476615</v>
      </c>
      <c r="U65" s="119">
        <v>228.56792458754109</v>
      </c>
      <c r="V65" s="119">
        <v>257.62930646607333</v>
      </c>
      <c r="W65" s="119">
        <v>311.97409505234259</v>
      </c>
      <c r="X65" s="119">
        <v>232.83726941396026</v>
      </c>
      <c r="Y65" s="119">
        <v>188.62133138364277</v>
      </c>
      <c r="Z65" s="119">
        <v>235.05756554787888</v>
      </c>
      <c r="AA65" s="119">
        <v>299.39367839619683</v>
      </c>
      <c r="AB65" s="119">
        <v>313.07461464182455</v>
      </c>
      <c r="AC65" s="119">
        <v>355.70918994738594</v>
      </c>
      <c r="AD65" s="119">
        <v>374.93247709386452</v>
      </c>
      <c r="AE65" s="119">
        <v>229.97029271698523</v>
      </c>
      <c r="AF65" s="119">
        <v>282.68812031284847</v>
      </c>
      <c r="AG65" s="119">
        <v>322.50312902501992</v>
      </c>
      <c r="AH65" s="119">
        <v>332.28381997337414</v>
      </c>
      <c r="AI65" s="119">
        <v>338.82178055693231</v>
      </c>
      <c r="AJ65" s="119">
        <v>334.69673416537859</v>
      </c>
      <c r="AK65" s="119">
        <v>359.29588960910212</v>
      </c>
      <c r="AL65" s="119">
        <v>423.97472172678181</v>
      </c>
      <c r="AM65" s="119">
        <v>0</v>
      </c>
      <c r="AN65" s="119">
        <v>0</v>
      </c>
      <c r="AO65" s="119">
        <v>0</v>
      </c>
      <c r="AP65" s="119">
        <v>0</v>
      </c>
      <c r="AQ65" s="119"/>
      <c r="AR65" s="119"/>
      <c r="AS65" s="119"/>
    </row>
    <row r="66" spans="4:45" ht="14.25" hidden="1" customHeight="1" outlineLevel="2" x14ac:dyDescent="0.35">
      <c r="D66" s="118"/>
      <c r="E66" s="93" t="s">
        <v>34</v>
      </c>
      <c r="G66" s="93" t="s">
        <v>204</v>
      </c>
      <c r="H66" s="119">
        <v>3961.0785117241294</v>
      </c>
      <c r="I66" s="119"/>
      <c r="J66" s="119">
        <v>134.45135473355276</v>
      </c>
      <c r="K66" s="119">
        <v>192.31458904470497</v>
      </c>
      <c r="L66" s="119">
        <v>176.77875078792223</v>
      </c>
      <c r="M66" s="119">
        <v>130.67422092224328</v>
      </c>
      <c r="N66" s="119">
        <v>135.25452077325033</v>
      </c>
      <c r="O66" s="119">
        <v>83.235582059762805</v>
      </c>
      <c r="P66" s="119">
        <v>105.42642182683497</v>
      </c>
      <c r="Q66" s="119">
        <v>176.46172310575599</v>
      </c>
      <c r="R66" s="119">
        <v>164.28667867725653</v>
      </c>
      <c r="S66" s="119">
        <v>92.785346841746914</v>
      </c>
      <c r="T66" s="119">
        <v>111.20612976281676</v>
      </c>
      <c r="U66" s="119">
        <v>116.39021961932127</v>
      </c>
      <c r="V66" s="119">
        <v>134.74422356764074</v>
      </c>
      <c r="W66" s="119">
        <v>132.67262173907244</v>
      </c>
      <c r="X66" s="119">
        <v>121.4845843181651</v>
      </c>
      <c r="Y66" s="119">
        <v>112.5700190114645</v>
      </c>
      <c r="Z66" s="119">
        <v>187.8157888844502</v>
      </c>
      <c r="AA66" s="119">
        <v>183.21576408536765</v>
      </c>
      <c r="AB66" s="119">
        <v>163.36410537846319</v>
      </c>
      <c r="AC66" s="119">
        <v>163.18937912398059</v>
      </c>
      <c r="AD66" s="119">
        <v>127.04441103159162</v>
      </c>
      <c r="AE66" s="119">
        <v>90.081845806452094</v>
      </c>
      <c r="AF66" s="119">
        <v>90.300234647512568</v>
      </c>
      <c r="AG66" s="119">
        <v>68.903699702816709</v>
      </c>
      <c r="AH66" s="119">
        <v>89.027691446533623</v>
      </c>
      <c r="AI66" s="119">
        <v>79.358035928175354</v>
      </c>
      <c r="AJ66" s="119">
        <v>57.399098429174501</v>
      </c>
      <c r="AK66" s="119">
        <v>95.812846009129956</v>
      </c>
      <c r="AL66" s="119">
        <v>96.349554801188958</v>
      </c>
      <c r="AM66" s="119">
        <v>71.315020979539895</v>
      </c>
      <c r="AN66" s="119">
        <v>81.323820617445577</v>
      </c>
      <c r="AO66" s="119">
        <v>91.41222806079584</v>
      </c>
      <c r="AP66" s="119">
        <v>104.428</v>
      </c>
      <c r="AQ66" s="119"/>
      <c r="AR66" s="119"/>
      <c r="AS66" s="119"/>
    </row>
    <row r="67" spans="4:45" ht="14.25" hidden="1" customHeight="1" outlineLevel="2" x14ac:dyDescent="0.35">
      <c r="D67" s="118"/>
      <c r="E67" s="93" t="s">
        <v>35</v>
      </c>
      <c r="G67" s="93" t="s">
        <v>204</v>
      </c>
      <c r="H67" s="119">
        <v>3560.7734280332834</v>
      </c>
      <c r="I67" s="119"/>
      <c r="J67" s="119">
        <v>83.152060666030735</v>
      </c>
      <c r="K67" s="119">
        <v>84.41572587232676</v>
      </c>
      <c r="L67" s="119">
        <v>72.991391144492127</v>
      </c>
      <c r="M67" s="119">
        <v>45.356496310950405</v>
      </c>
      <c r="N67" s="119">
        <v>52.164141963513579</v>
      </c>
      <c r="O67" s="119">
        <v>49.477025417478515</v>
      </c>
      <c r="P67" s="119">
        <v>97.179389232352932</v>
      </c>
      <c r="Q67" s="119">
        <v>131.91111979162241</v>
      </c>
      <c r="R67" s="119">
        <v>99.369935008446532</v>
      </c>
      <c r="S67" s="119">
        <v>92.295520125808835</v>
      </c>
      <c r="T67" s="119">
        <v>72.052638172665525</v>
      </c>
      <c r="U67" s="119">
        <v>83.30531393573375</v>
      </c>
      <c r="V67" s="119">
        <v>90.023961338682255</v>
      </c>
      <c r="W67" s="119">
        <v>94.917244087344272</v>
      </c>
      <c r="X67" s="119">
        <v>86.667936374299103</v>
      </c>
      <c r="Y67" s="119">
        <v>72.821097007258615</v>
      </c>
      <c r="Z67" s="119">
        <v>84.486591931440117</v>
      </c>
      <c r="AA67" s="119">
        <v>159.97017398984261</v>
      </c>
      <c r="AB67" s="119">
        <v>102.51190437149556</v>
      </c>
      <c r="AC67" s="119">
        <v>80.799674389222218</v>
      </c>
      <c r="AD67" s="119">
        <v>62.379183070225039</v>
      </c>
      <c r="AE67" s="119">
        <v>170.39897992571551</v>
      </c>
      <c r="AF67" s="119">
        <v>185.8600807684783</v>
      </c>
      <c r="AG67" s="119">
        <v>129.55117034040859</v>
      </c>
      <c r="AH67" s="119">
        <v>126.91335574269903</v>
      </c>
      <c r="AI67" s="119">
        <v>113.60618165473019</v>
      </c>
      <c r="AJ67" s="119">
        <v>88.8510601510431</v>
      </c>
      <c r="AK67" s="119">
        <v>114.76864138786227</v>
      </c>
      <c r="AL67" s="119">
        <v>164.86715075736834</v>
      </c>
      <c r="AM67" s="119">
        <v>141.73806815488592</v>
      </c>
      <c r="AN67" s="119">
        <v>149.27324351374244</v>
      </c>
      <c r="AO67" s="119">
        <v>161.19397143511799</v>
      </c>
      <c r="AP67" s="119">
        <v>215.50300000000004</v>
      </c>
      <c r="AQ67" s="119"/>
      <c r="AR67" s="119"/>
      <c r="AS67" s="119"/>
    </row>
    <row r="68" spans="4:45" ht="14.25" hidden="1" customHeight="1" outlineLevel="2" x14ac:dyDescent="0.35">
      <c r="D68" s="118"/>
      <c r="E68" s="93" t="s">
        <v>38</v>
      </c>
      <c r="G68" s="93" t="s">
        <v>204</v>
      </c>
      <c r="H68" s="119">
        <v>15944.921029434838</v>
      </c>
      <c r="I68" s="119"/>
      <c r="J68" s="119">
        <v>318.554325464957</v>
      </c>
      <c r="K68" s="119">
        <v>395.27444486735612</v>
      </c>
      <c r="L68" s="119">
        <v>463.57456774944774</v>
      </c>
      <c r="M68" s="119">
        <v>469.43853592905867</v>
      </c>
      <c r="N68" s="119">
        <v>434.12441994681291</v>
      </c>
      <c r="O68" s="119">
        <v>314.47385881135028</v>
      </c>
      <c r="P68" s="119">
        <v>261.9743266810604</v>
      </c>
      <c r="Q68" s="119">
        <v>343.77346200236917</v>
      </c>
      <c r="R68" s="119">
        <v>497.36607127081612</v>
      </c>
      <c r="S68" s="119">
        <v>465.86767952577043</v>
      </c>
      <c r="T68" s="119">
        <v>460.58218379629506</v>
      </c>
      <c r="U68" s="119">
        <v>319.30719219838784</v>
      </c>
      <c r="V68" s="119">
        <v>361.12297375559729</v>
      </c>
      <c r="W68" s="119">
        <v>460.37720789392756</v>
      </c>
      <c r="X68" s="119">
        <v>462.52674732772169</v>
      </c>
      <c r="Y68" s="119">
        <v>548.36250165923252</v>
      </c>
      <c r="Z68" s="119">
        <v>447.36783815108106</v>
      </c>
      <c r="AA68" s="119">
        <v>604.93422407093124</v>
      </c>
      <c r="AB68" s="119">
        <v>821.03367544863931</v>
      </c>
      <c r="AC68" s="119">
        <v>836.44352089369318</v>
      </c>
      <c r="AD68" s="119">
        <v>613.01550236052219</v>
      </c>
      <c r="AE68" s="119">
        <v>433.22334232242531</v>
      </c>
      <c r="AF68" s="119">
        <v>425.79054552049888</v>
      </c>
      <c r="AG68" s="119">
        <v>342.39278853535029</v>
      </c>
      <c r="AH68" s="119">
        <v>365.73264827405927</v>
      </c>
      <c r="AI68" s="119">
        <v>420.29091023052058</v>
      </c>
      <c r="AJ68" s="119">
        <v>473.49933846541364</v>
      </c>
      <c r="AK68" s="119">
        <v>542.75148451559073</v>
      </c>
      <c r="AL68" s="119">
        <v>527.47920350507695</v>
      </c>
      <c r="AM68" s="119">
        <v>581.57656908950605</v>
      </c>
      <c r="AN68" s="119">
        <v>669.61130356455487</v>
      </c>
      <c r="AO68" s="119">
        <v>613.75463560681271</v>
      </c>
      <c r="AP68" s="119">
        <v>649.32299999999998</v>
      </c>
      <c r="AQ68" s="119"/>
      <c r="AR68" s="119"/>
      <c r="AS68" s="119"/>
    </row>
    <row r="69" spans="4:45" ht="14.25" hidden="1" customHeight="1" outlineLevel="2" x14ac:dyDescent="0.35">
      <c r="D69" s="118"/>
      <c r="E69" s="93" t="s">
        <v>41</v>
      </c>
      <c r="G69" s="93" t="s">
        <v>204</v>
      </c>
      <c r="H69" s="119">
        <v>12808.455300127949</v>
      </c>
      <c r="I69" s="119"/>
      <c r="J69" s="119">
        <v>316.11684863889195</v>
      </c>
      <c r="K69" s="119">
        <v>476.09587908658762</v>
      </c>
      <c r="L69" s="119">
        <v>516.6660060836366</v>
      </c>
      <c r="M69" s="119">
        <v>514.38017958035084</v>
      </c>
      <c r="N69" s="119">
        <v>424.97707195279952</v>
      </c>
      <c r="O69" s="119">
        <v>303.42579387988894</v>
      </c>
      <c r="P69" s="119">
        <v>272.05898028064416</v>
      </c>
      <c r="Q69" s="119">
        <v>368.38614895838128</v>
      </c>
      <c r="R69" s="119">
        <v>392.54257132123115</v>
      </c>
      <c r="S69" s="119">
        <v>360.36093380246655</v>
      </c>
      <c r="T69" s="119">
        <v>334.86345821875943</v>
      </c>
      <c r="U69" s="119">
        <v>294.79801604652482</v>
      </c>
      <c r="V69" s="119">
        <v>347.93275852608031</v>
      </c>
      <c r="W69" s="119">
        <v>504.82106019745885</v>
      </c>
      <c r="X69" s="119">
        <v>589.0934553436075</v>
      </c>
      <c r="Y69" s="119">
        <v>535.11157062693849</v>
      </c>
      <c r="Z69" s="119">
        <v>316.32612994391565</v>
      </c>
      <c r="AA69" s="119">
        <v>419.37434138353615</v>
      </c>
      <c r="AB69" s="119">
        <v>494.20276204178401</v>
      </c>
      <c r="AC69" s="119">
        <v>346.43181539782324</v>
      </c>
      <c r="AD69" s="119">
        <v>365.32006654891637</v>
      </c>
      <c r="AE69" s="119">
        <v>296.44033877551198</v>
      </c>
      <c r="AF69" s="119">
        <v>301.39493309117898</v>
      </c>
      <c r="AG69" s="119">
        <v>355.3989447261863</v>
      </c>
      <c r="AH69" s="119">
        <v>374.07881861384556</v>
      </c>
      <c r="AI69" s="119">
        <v>368.84020105501645</v>
      </c>
      <c r="AJ69" s="119">
        <v>326.77404157557982</v>
      </c>
      <c r="AK69" s="119">
        <v>380.21430099650848</v>
      </c>
      <c r="AL69" s="119">
        <v>383.54200181028716</v>
      </c>
      <c r="AM69" s="119">
        <v>383.7339281431457</v>
      </c>
      <c r="AN69" s="119">
        <v>426.65813509346538</v>
      </c>
      <c r="AO69" s="119">
        <v>374.79885368435998</v>
      </c>
      <c r="AP69" s="119">
        <v>343.29495470264249</v>
      </c>
      <c r="AQ69" s="119"/>
      <c r="AR69" s="119"/>
      <c r="AS69" s="119"/>
    </row>
    <row r="70" spans="4:45" ht="14.25" hidden="1" customHeight="1" outlineLevel="2" x14ac:dyDescent="0.35">
      <c r="D70" s="118"/>
      <c r="E70" s="93" t="s">
        <v>44</v>
      </c>
      <c r="G70" s="93" t="s">
        <v>204</v>
      </c>
      <c r="H70" s="119">
        <v>2843.8331343354257</v>
      </c>
      <c r="I70" s="119"/>
      <c r="J70" s="119">
        <v>97.078775162925325</v>
      </c>
      <c r="K70" s="119">
        <v>89.184492022441589</v>
      </c>
      <c r="L70" s="119">
        <v>114.84953442742952</v>
      </c>
      <c r="M70" s="119">
        <v>85.887601159560262</v>
      </c>
      <c r="N70" s="119">
        <v>73.170196908695686</v>
      </c>
      <c r="O70" s="119">
        <v>63.183145690876401</v>
      </c>
      <c r="P70" s="119">
        <v>65.707093802465806</v>
      </c>
      <c r="Q70" s="119">
        <v>68.594256486463394</v>
      </c>
      <c r="R70" s="119">
        <v>89.946660126111169</v>
      </c>
      <c r="S70" s="119">
        <v>82.421459276467345</v>
      </c>
      <c r="T70" s="119">
        <v>70.217634843804092</v>
      </c>
      <c r="U70" s="119">
        <v>59.572687201876889</v>
      </c>
      <c r="V70" s="119">
        <v>80.027767819280797</v>
      </c>
      <c r="W70" s="119">
        <v>82.479823903638291</v>
      </c>
      <c r="X70" s="119">
        <v>80.28119457764501</v>
      </c>
      <c r="Y70" s="119">
        <v>74.516112566062006</v>
      </c>
      <c r="Z70" s="119">
        <v>65.653423940765748</v>
      </c>
      <c r="AA70" s="119">
        <v>87.793761510083669</v>
      </c>
      <c r="AB70" s="119">
        <v>139.73786558283109</v>
      </c>
      <c r="AC70" s="119">
        <v>87.979133713561211</v>
      </c>
      <c r="AD70" s="119">
        <v>59.510596508165769</v>
      </c>
      <c r="AE70" s="119">
        <v>64.349731654262911</v>
      </c>
      <c r="AF70" s="119">
        <v>91.777020934706002</v>
      </c>
      <c r="AG70" s="119">
        <v>110.69255780712106</v>
      </c>
      <c r="AH70" s="119">
        <v>116.06647287573958</v>
      </c>
      <c r="AI70" s="119">
        <v>103.38155724218743</v>
      </c>
      <c r="AJ70" s="119">
        <v>122.11521741508062</v>
      </c>
      <c r="AK70" s="119">
        <v>103.80420631207221</v>
      </c>
      <c r="AL70" s="119">
        <v>83.619833338426488</v>
      </c>
      <c r="AM70" s="119">
        <v>89.145718215650561</v>
      </c>
      <c r="AN70" s="119">
        <v>79.553632896308471</v>
      </c>
      <c r="AO70" s="119">
        <v>86.830094861309846</v>
      </c>
      <c r="AP70" s="119">
        <v>74.70387355140906</v>
      </c>
      <c r="AQ70" s="119"/>
      <c r="AR70" s="119"/>
      <c r="AS70" s="119"/>
    </row>
    <row r="71" spans="4:45" ht="14.25" hidden="1" customHeight="1" outlineLevel="2" x14ac:dyDescent="0.35">
      <c r="D71" s="118"/>
      <c r="E71" s="93" t="s">
        <v>46</v>
      </c>
      <c r="G71" s="93" t="s">
        <v>204</v>
      </c>
      <c r="H71" s="119">
        <v>7479.2934123827126</v>
      </c>
      <c r="I71" s="119"/>
      <c r="J71" s="119">
        <v>246.77910910236972</v>
      </c>
      <c r="K71" s="119">
        <v>252.83031624928293</v>
      </c>
      <c r="L71" s="119">
        <v>274.75839590321584</v>
      </c>
      <c r="M71" s="119">
        <v>326.96939886221645</v>
      </c>
      <c r="N71" s="119">
        <v>287.89995121547565</v>
      </c>
      <c r="O71" s="119">
        <v>243.51297571270035</v>
      </c>
      <c r="P71" s="119">
        <v>316.47152759006951</v>
      </c>
      <c r="Q71" s="119">
        <v>469.00436227097026</v>
      </c>
      <c r="R71" s="119">
        <v>345.40309295977181</v>
      </c>
      <c r="S71" s="119">
        <v>299.99649580970362</v>
      </c>
      <c r="T71" s="119">
        <v>336.99753970211577</v>
      </c>
      <c r="U71" s="119">
        <v>196.11064103631463</v>
      </c>
      <c r="V71" s="119">
        <v>260.44342866641125</v>
      </c>
      <c r="W71" s="119">
        <v>229.2324847560634</v>
      </c>
      <c r="X71" s="119">
        <v>170.86739787644859</v>
      </c>
      <c r="Y71" s="119">
        <v>171.37612847303916</v>
      </c>
      <c r="Z71" s="119">
        <v>225.9807146647837</v>
      </c>
      <c r="AA71" s="119">
        <v>244.03093420743505</v>
      </c>
      <c r="AB71" s="119">
        <v>216.44201981385214</v>
      </c>
      <c r="AC71" s="119">
        <v>193.99954023782107</v>
      </c>
      <c r="AD71" s="119">
        <v>149.45568309048599</v>
      </c>
      <c r="AE71" s="119">
        <v>188.94401950962504</v>
      </c>
      <c r="AF71" s="119">
        <v>245.12604830097553</v>
      </c>
      <c r="AG71" s="119">
        <v>170.18805421940414</v>
      </c>
      <c r="AH71" s="119">
        <v>106.0629683318062</v>
      </c>
      <c r="AI71" s="119">
        <v>122.35919874849309</v>
      </c>
      <c r="AJ71" s="119">
        <v>116.74982240051744</v>
      </c>
      <c r="AK71" s="119">
        <v>164.71361068746364</v>
      </c>
      <c r="AL71" s="119">
        <v>187.71297843380472</v>
      </c>
      <c r="AM71" s="119">
        <v>193.72448851446001</v>
      </c>
      <c r="AN71" s="119">
        <v>197.81212857032884</v>
      </c>
      <c r="AO71" s="119">
        <v>161.75795646528678</v>
      </c>
      <c r="AP71" s="119">
        <v>165.57999999999998</v>
      </c>
      <c r="AQ71" s="119"/>
      <c r="AR71" s="119"/>
      <c r="AS71" s="119"/>
    </row>
    <row r="72" spans="4:45" ht="14.25" hidden="1" customHeight="1" outlineLevel="2" x14ac:dyDescent="0.35">
      <c r="D72" s="118"/>
      <c r="E72" s="93" t="s">
        <v>48</v>
      </c>
      <c r="G72" s="93" t="s">
        <v>204</v>
      </c>
      <c r="H72" s="119">
        <v>3751.9088629779085</v>
      </c>
      <c r="I72" s="119"/>
      <c r="J72" s="119">
        <v>74.380433325675767</v>
      </c>
      <c r="K72" s="119">
        <v>109.66012191177992</v>
      </c>
      <c r="L72" s="119">
        <v>175.75134232984044</v>
      </c>
      <c r="M72" s="119">
        <v>136.4319391512895</v>
      </c>
      <c r="N72" s="119">
        <v>83.831011303971579</v>
      </c>
      <c r="O72" s="119">
        <v>88.714686703283036</v>
      </c>
      <c r="P72" s="119">
        <v>105.58832676120517</v>
      </c>
      <c r="Q72" s="119">
        <v>123.93887744976217</v>
      </c>
      <c r="R72" s="119">
        <v>144.02881993244591</v>
      </c>
      <c r="S72" s="119">
        <v>102.85806664364745</v>
      </c>
      <c r="T72" s="119">
        <v>85.385440051111942</v>
      </c>
      <c r="U72" s="119">
        <v>78.199762135093692</v>
      </c>
      <c r="V72" s="119">
        <v>120.772360131429</v>
      </c>
      <c r="W72" s="119">
        <v>127.63966199104247</v>
      </c>
      <c r="X72" s="119">
        <v>94.963213724126803</v>
      </c>
      <c r="Y72" s="119">
        <v>92.246114140991381</v>
      </c>
      <c r="Z72" s="119">
        <v>70.619364183107834</v>
      </c>
      <c r="AA72" s="119">
        <v>143.54213595259114</v>
      </c>
      <c r="AB72" s="119">
        <v>157.91479456407896</v>
      </c>
      <c r="AC72" s="119">
        <v>124.17972819943283</v>
      </c>
      <c r="AD72" s="119">
        <v>128.33586732915512</v>
      </c>
      <c r="AE72" s="119">
        <v>97.673939318493737</v>
      </c>
      <c r="AF72" s="119">
        <v>109.1618924351589</v>
      </c>
      <c r="AG72" s="119">
        <v>115.77961640121086</v>
      </c>
      <c r="AH72" s="119">
        <v>126.92421469106415</v>
      </c>
      <c r="AI72" s="119">
        <v>125.59386811255314</v>
      </c>
      <c r="AJ72" s="119">
        <v>110.39972225611336</v>
      </c>
      <c r="AK72" s="119">
        <v>148.37741101509587</v>
      </c>
      <c r="AL72" s="119">
        <v>122.72754763293854</v>
      </c>
      <c r="AM72" s="119">
        <v>93.523238952948915</v>
      </c>
      <c r="AN72" s="119">
        <v>88.929607975979707</v>
      </c>
      <c r="AO72" s="119">
        <v>102.46073627129002</v>
      </c>
      <c r="AP72" s="119">
        <v>141.375</v>
      </c>
      <c r="AQ72" s="119"/>
      <c r="AR72" s="119"/>
      <c r="AS72" s="119"/>
    </row>
    <row r="73" spans="4:45" ht="14.25" hidden="1" customHeight="1" outlineLevel="2" x14ac:dyDescent="0.35">
      <c r="D73" s="118"/>
      <c r="E73" s="93" t="s">
        <v>50</v>
      </c>
      <c r="G73" s="93" t="s">
        <v>204</v>
      </c>
      <c r="H73" s="119">
        <v>1480.1653044571951</v>
      </c>
      <c r="I73" s="119"/>
      <c r="J73" s="119">
        <v>25.528363742187352</v>
      </c>
      <c r="K73" s="119">
        <v>36.671897512415484</v>
      </c>
      <c r="L73" s="119">
        <v>40.784173519439932</v>
      </c>
      <c r="M73" s="119">
        <v>41.84771618426204</v>
      </c>
      <c r="N73" s="119">
        <v>46.833734765875647</v>
      </c>
      <c r="O73" s="119">
        <v>22.879754668918025</v>
      </c>
      <c r="P73" s="119">
        <v>20.199664374362005</v>
      </c>
      <c r="Q73" s="119">
        <v>30.103467806197429</v>
      </c>
      <c r="R73" s="119">
        <v>47.715011521108707</v>
      </c>
      <c r="S73" s="119">
        <v>51.352980351735127</v>
      </c>
      <c r="T73" s="119">
        <v>31.744644652322805</v>
      </c>
      <c r="U73" s="119">
        <v>31.64704819956259</v>
      </c>
      <c r="V73" s="119">
        <v>40.665899952742222</v>
      </c>
      <c r="W73" s="119">
        <v>33.696870697194328</v>
      </c>
      <c r="X73" s="119">
        <v>40.257945554828268</v>
      </c>
      <c r="Y73" s="119">
        <v>26.025753180027117</v>
      </c>
      <c r="Z73" s="119">
        <v>28.9889860728344</v>
      </c>
      <c r="AA73" s="119">
        <v>61.532355179479381</v>
      </c>
      <c r="AB73" s="119">
        <v>64.983079985163641</v>
      </c>
      <c r="AC73" s="119">
        <v>39.069155448658179</v>
      </c>
      <c r="AD73" s="119">
        <v>29.629900808890348</v>
      </c>
      <c r="AE73" s="119">
        <v>26.894867212591972</v>
      </c>
      <c r="AF73" s="119">
        <v>72.072033716158046</v>
      </c>
      <c r="AG73" s="119">
        <v>104.95503100822327</v>
      </c>
      <c r="AH73" s="119">
        <v>86.883652419327078</v>
      </c>
      <c r="AI73" s="119">
        <v>65.915531299622614</v>
      </c>
      <c r="AJ73" s="119">
        <v>31.583084733699941</v>
      </c>
      <c r="AK73" s="119">
        <v>40.324334092343776</v>
      </c>
      <c r="AL73" s="119">
        <v>58.521027196318833</v>
      </c>
      <c r="AM73" s="119">
        <v>55.428881760134878</v>
      </c>
      <c r="AN73" s="119">
        <v>68.718520608655012</v>
      </c>
      <c r="AO73" s="119">
        <v>36.556936231914229</v>
      </c>
      <c r="AP73" s="119">
        <v>40.152999999999999</v>
      </c>
      <c r="AQ73" s="119"/>
      <c r="AR73" s="119"/>
      <c r="AS73" s="119"/>
    </row>
    <row r="74" spans="4:45" ht="14.25" hidden="1" customHeight="1" outlineLevel="2" x14ac:dyDescent="0.35">
      <c r="D74" s="118"/>
      <c r="E74" s="93" t="s">
        <v>51</v>
      </c>
      <c r="G74" s="93" t="s">
        <v>204</v>
      </c>
      <c r="H74" s="119">
        <v>280.26527507140031</v>
      </c>
      <c r="I74" s="119"/>
      <c r="J74" s="119">
        <v>7.0733679572480916</v>
      </c>
      <c r="K74" s="119">
        <v>13.589037412603325</v>
      </c>
      <c r="L74" s="119">
        <v>14.309054464113547</v>
      </c>
      <c r="M74" s="119">
        <v>13.194498012182802</v>
      </c>
      <c r="N74" s="119">
        <v>9.7634683587826547</v>
      </c>
      <c r="O74" s="119">
        <v>7.1893083167862155</v>
      </c>
      <c r="P74" s="119">
        <v>7.8091748661595854</v>
      </c>
      <c r="Q74" s="119">
        <v>9.2784574164913813</v>
      </c>
      <c r="R74" s="119">
        <v>9.8185991462594693</v>
      </c>
      <c r="S74" s="119">
        <v>9.3227748835509523</v>
      </c>
      <c r="T74" s="119">
        <v>9.129557860348168</v>
      </c>
      <c r="U74" s="119">
        <v>5.6191399557939761</v>
      </c>
      <c r="V74" s="119">
        <v>8.3039330999247536</v>
      </c>
      <c r="W74" s="119">
        <v>8.4195756711401835</v>
      </c>
      <c r="X74" s="119">
        <v>14.587777669535516</v>
      </c>
      <c r="Y74" s="119">
        <v>10.774384156839691</v>
      </c>
      <c r="Z74" s="119">
        <v>8.1486323883952974</v>
      </c>
      <c r="AA74" s="119">
        <v>13.974015752980016</v>
      </c>
      <c r="AB74" s="119">
        <v>11.626623161374281</v>
      </c>
      <c r="AC74" s="119">
        <v>4.8868657839167913</v>
      </c>
      <c r="AD74" s="119">
        <v>6.753701554933869</v>
      </c>
      <c r="AE74" s="119">
        <v>3.4169637770052423</v>
      </c>
      <c r="AF74" s="119">
        <v>10.182659001038186</v>
      </c>
      <c r="AG74" s="119">
        <v>16.044836500276098</v>
      </c>
      <c r="AH74" s="119">
        <v>6.3645502917921153</v>
      </c>
      <c r="AI74" s="119">
        <v>6.6274859652979403</v>
      </c>
      <c r="AJ74" s="119">
        <v>6.632909123701519</v>
      </c>
      <c r="AK74" s="119">
        <v>10.50775715133002</v>
      </c>
      <c r="AL74" s="119">
        <v>16.916165371598659</v>
      </c>
      <c r="AM74" s="119">
        <v>0</v>
      </c>
      <c r="AN74" s="119">
        <v>0</v>
      </c>
      <c r="AO74" s="119">
        <v>0</v>
      </c>
      <c r="AP74" s="119">
        <v>0</v>
      </c>
      <c r="AQ74" s="119"/>
      <c r="AR74" s="119"/>
      <c r="AS74" s="119"/>
    </row>
    <row r="75" spans="4:45" ht="14.25" hidden="1" customHeight="1" outlineLevel="2" x14ac:dyDescent="0.35">
      <c r="D75" s="118"/>
      <c r="E75" s="93" t="s">
        <v>52</v>
      </c>
      <c r="G75" s="93" t="s">
        <v>204</v>
      </c>
      <c r="H75" s="119">
        <v>473.52844399565521</v>
      </c>
      <c r="I75" s="119"/>
      <c r="J75" s="119">
        <v>10.737885310000109</v>
      </c>
      <c r="K75" s="119">
        <v>18.312295575149381</v>
      </c>
      <c r="L75" s="119">
        <v>18.751548364880158</v>
      </c>
      <c r="M75" s="119">
        <v>15.576625652641416</v>
      </c>
      <c r="N75" s="119">
        <v>17.188339168138789</v>
      </c>
      <c r="O75" s="119">
        <v>15.984282668052467</v>
      </c>
      <c r="P75" s="119">
        <v>12.559862307670443</v>
      </c>
      <c r="Q75" s="119">
        <v>16.824037041859484</v>
      </c>
      <c r="R75" s="119">
        <v>16.593532145147471</v>
      </c>
      <c r="S75" s="119">
        <v>14.435143241749298</v>
      </c>
      <c r="T75" s="119">
        <v>11.521264681706942</v>
      </c>
      <c r="U75" s="119">
        <v>10.855735357194494</v>
      </c>
      <c r="V75" s="119">
        <v>9.162055208424956</v>
      </c>
      <c r="W75" s="119">
        <v>16.702998463796639</v>
      </c>
      <c r="X75" s="119">
        <v>15.190358518703494</v>
      </c>
      <c r="Y75" s="119">
        <v>13.531067060847741</v>
      </c>
      <c r="Z75" s="119">
        <v>9.1397644223992582</v>
      </c>
      <c r="AA75" s="119">
        <v>21.043998756492883</v>
      </c>
      <c r="AB75" s="119">
        <v>16.868605203525078</v>
      </c>
      <c r="AC75" s="119">
        <v>15.401121036315923</v>
      </c>
      <c r="AD75" s="119">
        <v>19.004859652279379</v>
      </c>
      <c r="AE75" s="119">
        <v>11.634236215679435</v>
      </c>
      <c r="AF75" s="119">
        <v>9.2254353070861228</v>
      </c>
      <c r="AG75" s="119">
        <v>17.812153188529678</v>
      </c>
      <c r="AH75" s="119">
        <v>11.211260912100917</v>
      </c>
      <c r="AI75" s="119">
        <v>9.5663094010646805</v>
      </c>
      <c r="AJ75" s="119">
        <v>11.591508394126965</v>
      </c>
      <c r="AK75" s="119">
        <v>15.166470217159631</v>
      </c>
      <c r="AL75" s="119">
        <v>10.349011889214593</v>
      </c>
      <c r="AM75" s="119">
        <v>17.157630723941015</v>
      </c>
      <c r="AN75" s="119">
        <v>26.842848872122577</v>
      </c>
      <c r="AO75" s="119">
        <v>4.6901990376537093</v>
      </c>
      <c r="AP75" s="119">
        <v>12.895999999999999</v>
      </c>
      <c r="AQ75" s="119"/>
      <c r="AR75" s="119"/>
      <c r="AS75" s="119"/>
    </row>
    <row r="76" spans="4:45" ht="14.25" hidden="1" customHeight="1" outlineLevel="2" x14ac:dyDescent="0.35">
      <c r="D76" s="118"/>
      <c r="E76" s="93" t="s">
        <v>53</v>
      </c>
      <c r="G76" s="93" t="s">
        <v>204</v>
      </c>
      <c r="H76" s="119">
        <v>3086.1853080702713</v>
      </c>
      <c r="I76" s="119"/>
      <c r="J76" s="119">
        <v>61.904063998657293</v>
      </c>
      <c r="K76" s="119">
        <v>69.961381772623838</v>
      </c>
      <c r="L76" s="119">
        <v>104.53751939210881</v>
      </c>
      <c r="M76" s="119">
        <v>93.19774170974857</v>
      </c>
      <c r="N76" s="119">
        <v>101.0856016587903</v>
      </c>
      <c r="O76" s="119">
        <v>100.74071539262665</v>
      </c>
      <c r="P76" s="119">
        <v>95.027666583137943</v>
      </c>
      <c r="Q76" s="119">
        <v>83.113113960884533</v>
      </c>
      <c r="R76" s="119">
        <v>82.035852419937939</v>
      </c>
      <c r="S76" s="119">
        <v>92.310357739316999</v>
      </c>
      <c r="T76" s="119">
        <v>84.694505608639872</v>
      </c>
      <c r="U76" s="119">
        <v>70.847686554095716</v>
      </c>
      <c r="V76" s="119">
        <v>94.363870550790949</v>
      </c>
      <c r="W76" s="119">
        <v>95.960112102472721</v>
      </c>
      <c r="X76" s="119">
        <v>99.501808550453944</v>
      </c>
      <c r="Y76" s="119">
        <v>100.26885524008452</v>
      </c>
      <c r="Z76" s="119">
        <v>98.445843313712459</v>
      </c>
      <c r="AA76" s="119">
        <v>104.42550133110485</v>
      </c>
      <c r="AB76" s="119">
        <v>116.38685560962287</v>
      </c>
      <c r="AC76" s="119">
        <v>108.5900448931375</v>
      </c>
      <c r="AD76" s="119">
        <v>77.645599187408465</v>
      </c>
      <c r="AE76" s="119">
        <v>103.9530740691348</v>
      </c>
      <c r="AF76" s="119">
        <v>103.35897069798027</v>
      </c>
      <c r="AG76" s="119">
        <v>111.00537839416612</v>
      </c>
      <c r="AH76" s="119">
        <v>110.76851262336814</v>
      </c>
      <c r="AI76" s="119">
        <v>106.12757620184114</v>
      </c>
      <c r="AJ76" s="119">
        <v>86.212209537937127</v>
      </c>
      <c r="AK76" s="119">
        <v>84.087257260524837</v>
      </c>
      <c r="AL76" s="119">
        <v>88.470959329641062</v>
      </c>
      <c r="AM76" s="119">
        <v>94.171849712008168</v>
      </c>
      <c r="AN76" s="119">
        <v>91.631031488182344</v>
      </c>
      <c r="AO76" s="119">
        <v>86.263791186129978</v>
      </c>
      <c r="AP76" s="119">
        <v>85.09</v>
      </c>
      <c r="AQ76" s="119"/>
      <c r="AR76" s="119"/>
      <c r="AS76" s="119"/>
    </row>
    <row r="77" spans="4:45" ht="14.25" hidden="1" customHeight="1" outlineLevel="2" x14ac:dyDescent="0.35">
      <c r="D77" s="118"/>
      <c r="E77" s="93" t="s">
        <v>54</v>
      </c>
      <c r="G77" s="93" t="s">
        <v>204</v>
      </c>
      <c r="H77" s="119">
        <v>1362.8158552266866</v>
      </c>
      <c r="I77" s="119"/>
      <c r="J77" s="119">
        <v>36.257375410836005</v>
      </c>
      <c r="K77" s="119">
        <v>48.86432482907648</v>
      </c>
      <c r="L77" s="119">
        <v>66.813851454912111</v>
      </c>
      <c r="M77" s="119">
        <v>45.668727523219502</v>
      </c>
      <c r="N77" s="119">
        <v>30.696533434967719</v>
      </c>
      <c r="O77" s="119">
        <v>21.095179777397707</v>
      </c>
      <c r="P77" s="119">
        <v>26.872171482093844</v>
      </c>
      <c r="Q77" s="119">
        <v>37.617329725560481</v>
      </c>
      <c r="R77" s="119">
        <v>47.416649255704939</v>
      </c>
      <c r="S77" s="119">
        <v>33.518168914929113</v>
      </c>
      <c r="T77" s="119">
        <v>37.538142724439467</v>
      </c>
      <c r="U77" s="119">
        <v>31.569038668986636</v>
      </c>
      <c r="V77" s="119">
        <v>44.248394550512003</v>
      </c>
      <c r="W77" s="119">
        <v>39.670049107060549</v>
      </c>
      <c r="X77" s="119">
        <v>46.449939165345143</v>
      </c>
      <c r="Y77" s="119">
        <v>30.394050420143316</v>
      </c>
      <c r="Z77" s="119">
        <v>29.837894187049088</v>
      </c>
      <c r="AA77" s="119">
        <v>48.366400776545589</v>
      </c>
      <c r="AB77" s="119">
        <v>41.927475181267532</v>
      </c>
      <c r="AC77" s="119">
        <v>43.864144799295161</v>
      </c>
      <c r="AD77" s="119">
        <v>31.986769454100845</v>
      </c>
      <c r="AE77" s="119">
        <v>41.046964042672634</v>
      </c>
      <c r="AF77" s="119">
        <v>43.792983998306866</v>
      </c>
      <c r="AG77" s="119">
        <v>48.360573135322269</v>
      </c>
      <c r="AH77" s="119">
        <v>39.213592290245153</v>
      </c>
      <c r="AI77" s="119">
        <v>37.589672868376596</v>
      </c>
      <c r="AJ77" s="119">
        <v>38.217015385152258</v>
      </c>
      <c r="AK77" s="119">
        <v>42.945310360573558</v>
      </c>
      <c r="AL77" s="119">
        <v>49.917110106176459</v>
      </c>
      <c r="AM77" s="119">
        <v>47.202782001024687</v>
      </c>
      <c r="AN77" s="119">
        <v>46.238797286968833</v>
      </c>
      <c r="AO77" s="119">
        <v>50.075442908424336</v>
      </c>
      <c r="AP77" s="119">
        <v>57.542999999999992</v>
      </c>
      <c r="AQ77" s="119"/>
      <c r="AR77" s="119"/>
      <c r="AS77" s="119"/>
    </row>
    <row r="78" spans="4:45" ht="14.25" hidden="1" customHeight="1" outlineLevel="2" x14ac:dyDescent="0.35">
      <c r="D78" s="118"/>
      <c r="E78" s="93" t="s">
        <v>55</v>
      </c>
      <c r="G78" s="93" t="s">
        <v>204</v>
      </c>
      <c r="H78" s="119">
        <v>807.66698732720135</v>
      </c>
      <c r="I78" s="119"/>
      <c r="J78" s="119">
        <v>19.168458889724505</v>
      </c>
      <c r="K78" s="119">
        <v>22.350818416353011</v>
      </c>
      <c r="L78" s="119">
        <v>21.872861691920416</v>
      </c>
      <c r="M78" s="119">
        <v>20.192407350102027</v>
      </c>
      <c r="N78" s="119">
        <v>17.738684927137442</v>
      </c>
      <c r="O78" s="119">
        <v>16.548066236474739</v>
      </c>
      <c r="P78" s="119">
        <v>17.447280490068611</v>
      </c>
      <c r="Q78" s="119">
        <v>15.233508583997255</v>
      </c>
      <c r="R78" s="119">
        <v>15.122759182996896</v>
      </c>
      <c r="S78" s="119">
        <v>24.157916074358244</v>
      </c>
      <c r="T78" s="119">
        <v>32.630193522469852</v>
      </c>
      <c r="U78" s="119">
        <v>21.124626291192619</v>
      </c>
      <c r="V78" s="119">
        <v>24.649334803829269</v>
      </c>
      <c r="W78" s="119">
        <v>27.446677797337458</v>
      </c>
      <c r="X78" s="119">
        <v>35.472466621969119</v>
      </c>
      <c r="Y78" s="119">
        <v>36.624701612230126</v>
      </c>
      <c r="Z78" s="119">
        <v>16.525813936697467</v>
      </c>
      <c r="AA78" s="119">
        <v>33.956665534361953</v>
      </c>
      <c r="AB78" s="119">
        <v>30.317957964988715</v>
      </c>
      <c r="AC78" s="119">
        <v>26.911508240007194</v>
      </c>
      <c r="AD78" s="119">
        <v>26.074889853698735</v>
      </c>
      <c r="AE78" s="119">
        <v>17.995179428471083</v>
      </c>
      <c r="AF78" s="119">
        <v>32.848897058897727</v>
      </c>
      <c r="AG78" s="119">
        <v>25.969074130883051</v>
      </c>
      <c r="AH78" s="119">
        <v>27.346451632884985</v>
      </c>
      <c r="AI78" s="119">
        <v>24.206880889185932</v>
      </c>
      <c r="AJ78" s="119">
        <v>19.187277150928878</v>
      </c>
      <c r="AK78" s="119">
        <v>24.4334677765411</v>
      </c>
      <c r="AL78" s="119">
        <v>26.172493076076066</v>
      </c>
      <c r="AM78" s="119">
        <v>24.868058127501612</v>
      </c>
      <c r="AN78" s="119">
        <v>33.50078666564017</v>
      </c>
      <c r="AO78" s="119">
        <v>24.241712486865048</v>
      </c>
      <c r="AP78" s="119">
        <v>25.329110881410131</v>
      </c>
      <c r="AQ78" s="119"/>
      <c r="AR78" s="119"/>
      <c r="AS78" s="119"/>
    </row>
    <row r="79" spans="4:45" ht="14.25" hidden="1" customHeight="1" outlineLevel="2" x14ac:dyDescent="0.3">
      <c r="D79" s="117" t="s">
        <v>206</v>
      </c>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c r="AQ79" s="119"/>
      <c r="AR79" s="119"/>
      <c r="AS79" s="119"/>
    </row>
    <row r="80" spans="4:45" ht="14.25" hidden="1" customHeight="1" outlineLevel="2" x14ac:dyDescent="0.35">
      <c r="D80" s="118"/>
      <c r="E80" s="93" t="s">
        <v>52</v>
      </c>
      <c r="G80" s="93" t="s">
        <v>204</v>
      </c>
      <c r="H80" s="119">
        <v>12.859886351485525</v>
      </c>
      <c r="I80" s="119"/>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19">
        <v>0</v>
      </c>
      <c r="AK80" s="119">
        <v>0</v>
      </c>
      <c r="AL80" s="119">
        <v>0</v>
      </c>
      <c r="AM80" s="119">
        <v>0</v>
      </c>
      <c r="AN80" s="119">
        <v>0</v>
      </c>
      <c r="AO80" s="119">
        <v>7.0518863514855257</v>
      </c>
      <c r="AP80" s="119">
        <v>5.8079999999999998</v>
      </c>
      <c r="AQ80" s="119"/>
      <c r="AR80" s="119"/>
      <c r="AS80" s="119"/>
    </row>
    <row r="81" spans="2:45" ht="14.25" hidden="1" customHeight="1" outlineLevel="2" x14ac:dyDescent="0.35">
      <c r="D81" s="118"/>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row>
    <row r="82" spans="2:45" ht="14.25" hidden="1" customHeight="1" outlineLevel="2" x14ac:dyDescent="0.3">
      <c r="E82" s="93" t="s">
        <v>198</v>
      </c>
      <c r="H82" s="119">
        <v>89471.889010778497</v>
      </c>
      <c r="I82" s="119"/>
      <c r="J82" s="119">
        <v>2187.0793399761965</v>
      </c>
      <c r="K82" s="119">
        <v>2786.7728520076421</v>
      </c>
      <c r="L82" s="119">
        <v>3425.9954524154728</v>
      </c>
      <c r="M82" s="119">
        <v>3285.4758571695847</v>
      </c>
      <c r="N82" s="119">
        <v>2964.2433904996656</v>
      </c>
      <c r="O82" s="119">
        <v>2399.0947474369736</v>
      </c>
      <c r="P82" s="119">
        <v>2418.1220158478145</v>
      </c>
      <c r="Q82" s="119">
        <v>3003.2904198866486</v>
      </c>
      <c r="R82" s="119">
        <v>3084.1069874079408</v>
      </c>
      <c r="S82" s="119">
        <v>2720.7308888095376</v>
      </c>
      <c r="T82" s="119">
        <v>2647.9015597260836</v>
      </c>
      <c r="U82" s="119">
        <v>1982.3252863508262</v>
      </c>
      <c r="V82" s="119">
        <v>2378.2565933669925</v>
      </c>
      <c r="W82" s="119">
        <v>2705.3982466972038</v>
      </c>
      <c r="X82" s="119">
        <v>2568.7466334668388</v>
      </c>
      <c r="Y82" s="119">
        <v>2419.6535313217637</v>
      </c>
      <c r="Z82" s="119">
        <v>2340.6329711665676</v>
      </c>
      <c r="AA82" s="119">
        <v>3071.4116944472457</v>
      </c>
      <c r="AB82" s="119">
        <v>3330.2912651628053</v>
      </c>
      <c r="AC82" s="119">
        <v>3116.4481742335374</v>
      </c>
      <c r="AD82" s="119">
        <v>2672.1598256840603</v>
      </c>
      <c r="AE82" s="119">
        <v>2251.3857848933594</v>
      </c>
      <c r="AF82" s="119">
        <v>2599.2484359290297</v>
      </c>
      <c r="AG82" s="119">
        <v>2545.5617709384687</v>
      </c>
      <c r="AH82" s="119">
        <v>2463.1691942089983</v>
      </c>
      <c r="AI82" s="119">
        <v>2480.29068507593</v>
      </c>
      <c r="AJ82" s="119">
        <v>2278.6341789923181</v>
      </c>
      <c r="AK82" s="119">
        <v>2650.6814503489613</v>
      </c>
      <c r="AL82" s="119">
        <v>2812.7233449082219</v>
      </c>
      <c r="AM82" s="119">
        <v>3043.8469774848004</v>
      </c>
      <c r="AN82" s="119">
        <v>3208.5925258730804</v>
      </c>
      <c r="AO82" s="119">
        <v>2723.028760328682</v>
      </c>
      <c r="AP82" s="119">
        <v>2906.5881687152319</v>
      </c>
      <c r="AQ82" s="119"/>
      <c r="AR82" s="119"/>
      <c r="AS82" s="119"/>
    </row>
    <row r="83" spans="2:45" ht="14.25" customHeight="1" x14ac:dyDescent="0.3">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row>
    <row r="84" spans="2:45" ht="15" customHeight="1" x14ac:dyDescent="0.3">
      <c r="B84" s="117" t="s">
        <v>209</v>
      </c>
      <c r="C84" s="117"/>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row>
    <row r="85" spans="2:45" ht="15" customHeight="1" outlineLevel="1" x14ac:dyDescent="0.3">
      <c r="B85" s="117"/>
      <c r="C85" s="117"/>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row>
    <row r="86" spans="2:45" ht="14.25" customHeight="1" outlineLevel="1" x14ac:dyDescent="0.3">
      <c r="C86" s="117" t="s">
        <v>203</v>
      </c>
    </row>
    <row r="87" spans="2:45" ht="14.25" customHeight="1" outlineLevel="2" x14ac:dyDescent="0.35">
      <c r="D87" s="118"/>
      <c r="E87" s="93" t="s">
        <v>21</v>
      </c>
      <c r="G87" s="93" t="s">
        <v>204</v>
      </c>
      <c r="H87" s="119">
        <v>4795.3103654397319</v>
      </c>
      <c r="I87" s="119"/>
      <c r="J87" s="119">
        <v>90.057463425482737</v>
      </c>
      <c r="K87" s="119">
        <v>89.422134219261849</v>
      </c>
      <c r="L87" s="119">
        <v>88.045994736967501</v>
      </c>
      <c r="M87" s="119">
        <v>110.90758340705368</v>
      </c>
      <c r="N87" s="119">
        <v>113.58726348538899</v>
      </c>
      <c r="O87" s="119">
        <v>117.25116763841362</v>
      </c>
      <c r="P87" s="119">
        <v>114.80881277358802</v>
      </c>
      <c r="Q87" s="119">
        <v>144.38698791768385</v>
      </c>
      <c r="R87" s="119">
        <v>145.71936539174573</v>
      </c>
      <c r="S87" s="119">
        <v>125.86562068801651</v>
      </c>
      <c r="T87" s="119">
        <v>124.2233348050605</v>
      </c>
      <c r="U87" s="119">
        <v>112.27876276919324</v>
      </c>
      <c r="V87" s="119">
        <v>125.26948811473379</v>
      </c>
      <c r="W87" s="119">
        <v>148.60056480047882</v>
      </c>
      <c r="X87" s="119">
        <v>141.91816323287077</v>
      </c>
      <c r="Y87" s="119">
        <v>132.4662730707521</v>
      </c>
      <c r="Z87" s="119">
        <v>154.29388230475732</v>
      </c>
      <c r="AA87" s="119">
        <v>208.23081498850337</v>
      </c>
      <c r="AB87" s="119">
        <v>182.47651900828367</v>
      </c>
      <c r="AC87" s="119">
        <v>152.45992675496544</v>
      </c>
      <c r="AD87" s="119">
        <v>142.84965243413905</v>
      </c>
      <c r="AE87" s="119">
        <v>166.31123906284623</v>
      </c>
      <c r="AF87" s="119">
        <v>176.71270782146047</v>
      </c>
      <c r="AG87" s="119">
        <v>196.94805391988541</v>
      </c>
      <c r="AH87" s="119">
        <v>155.16844591267133</v>
      </c>
      <c r="AI87" s="119">
        <v>148.45102161285496</v>
      </c>
      <c r="AJ87" s="119">
        <v>155.11360296846615</v>
      </c>
      <c r="AK87" s="119">
        <v>166.86369945672612</v>
      </c>
      <c r="AL87" s="119">
        <v>163.43086214244585</v>
      </c>
      <c r="AM87" s="119">
        <v>176.24746111169435</v>
      </c>
      <c r="AN87" s="119">
        <v>167.44750127030571</v>
      </c>
      <c r="AO87" s="119">
        <v>175.11527839303446</v>
      </c>
      <c r="AP87" s="119">
        <v>182.38071579999999</v>
      </c>
      <c r="AQ87" s="119"/>
      <c r="AR87" s="119"/>
      <c r="AS87" s="119"/>
    </row>
    <row r="88" spans="2:45" ht="14.25" customHeight="1" outlineLevel="2" x14ac:dyDescent="0.35">
      <c r="D88" s="118"/>
      <c r="E88" s="93" t="s">
        <v>23</v>
      </c>
      <c r="G88" s="93" t="s">
        <v>204</v>
      </c>
      <c r="H88" s="119">
        <v>3370.0828778559326</v>
      </c>
      <c r="I88" s="119"/>
      <c r="J88" s="119">
        <v>49.663948297596669</v>
      </c>
      <c r="K88" s="119">
        <v>63.545197326580407</v>
      </c>
      <c r="L88" s="119">
        <v>67.249680057561704</v>
      </c>
      <c r="M88" s="119">
        <v>75.45951535678266</v>
      </c>
      <c r="N88" s="119">
        <v>46.048020293730865</v>
      </c>
      <c r="O88" s="119">
        <v>32.389825314478898</v>
      </c>
      <c r="P88" s="119">
        <v>57.92149027093884</v>
      </c>
      <c r="Q88" s="119">
        <v>72.990437627759604</v>
      </c>
      <c r="R88" s="119">
        <v>66.978503425894928</v>
      </c>
      <c r="S88" s="119">
        <v>65.691679105681388</v>
      </c>
      <c r="T88" s="119">
        <v>55.413448783696353</v>
      </c>
      <c r="U88" s="119">
        <v>51.463241909731273</v>
      </c>
      <c r="V88" s="119">
        <v>70.085792006182288</v>
      </c>
      <c r="W88" s="119">
        <v>115.52821719683968</v>
      </c>
      <c r="X88" s="119">
        <v>82.706392075097455</v>
      </c>
      <c r="Y88" s="119">
        <v>65.908662128405112</v>
      </c>
      <c r="Z88" s="119">
        <v>72.932520438247053</v>
      </c>
      <c r="AA88" s="119">
        <v>98.844173134647406</v>
      </c>
      <c r="AB88" s="119">
        <v>123.9962608478022</v>
      </c>
      <c r="AC88" s="119">
        <v>129.24158075411418</v>
      </c>
      <c r="AD88" s="119">
        <v>161.86999638063185</v>
      </c>
      <c r="AE88" s="119">
        <v>112.37934567064649</v>
      </c>
      <c r="AF88" s="119">
        <v>119.39829929067032</v>
      </c>
      <c r="AG88" s="119">
        <v>156.05278428018977</v>
      </c>
      <c r="AH88" s="119">
        <v>158.18954013394742</v>
      </c>
      <c r="AI88" s="119">
        <v>153.38829388813755</v>
      </c>
      <c r="AJ88" s="119">
        <v>151.95049737135025</v>
      </c>
      <c r="AK88" s="119">
        <v>150.23310291968937</v>
      </c>
      <c r="AL88" s="119">
        <v>158.4049568276132</v>
      </c>
      <c r="AM88" s="119">
        <v>190.00971780348422</v>
      </c>
      <c r="AN88" s="119">
        <v>169.08612102548318</v>
      </c>
      <c r="AO88" s="119">
        <v>118.43063591231956</v>
      </c>
      <c r="AP88" s="119">
        <v>106.631</v>
      </c>
      <c r="AQ88" s="119"/>
      <c r="AR88" s="119"/>
      <c r="AS88" s="119"/>
    </row>
    <row r="89" spans="2:45" ht="14.25" customHeight="1" outlineLevel="2" x14ac:dyDescent="0.35">
      <c r="D89" s="118"/>
      <c r="E89" s="93" t="s">
        <v>24</v>
      </c>
      <c r="G89" s="93" t="s">
        <v>204</v>
      </c>
      <c r="H89" s="119">
        <v>6.0471389135311515</v>
      </c>
      <c r="I89" s="119"/>
      <c r="J89" s="119">
        <v>0</v>
      </c>
      <c r="K89" s="119">
        <v>0</v>
      </c>
      <c r="L89" s="119">
        <v>0</v>
      </c>
      <c r="M89" s="119">
        <v>0</v>
      </c>
      <c r="N89" s="119">
        <v>0</v>
      </c>
      <c r="O89" s="119">
        <v>0</v>
      </c>
      <c r="P89" s="119">
        <v>0</v>
      </c>
      <c r="Q89" s="119">
        <v>0</v>
      </c>
      <c r="R89" s="119">
        <v>0</v>
      </c>
      <c r="S89" s="119">
        <v>0</v>
      </c>
      <c r="T89" s="119">
        <v>0</v>
      </c>
      <c r="U89" s="119">
        <v>0</v>
      </c>
      <c r="V89" s="119">
        <v>0</v>
      </c>
      <c r="W89" s="119">
        <v>0</v>
      </c>
      <c r="X89" s="119">
        <v>0</v>
      </c>
      <c r="Y89" s="119">
        <v>0</v>
      </c>
      <c r="Z89" s="119">
        <v>0</v>
      </c>
      <c r="AA89" s="119">
        <v>0</v>
      </c>
      <c r="AB89" s="119">
        <v>0</v>
      </c>
      <c r="AC89" s="119">
        <v>0</v>
      </c>
      <c r="AD89" s="119">
        <v>0</v>
      </c>
      <c r="AE89" s="119">
        <v>0</v>
      </c>
      <c r="AF89" s="119">
        <v>0</v>
      </c>
      <c r="AG89" s="119">
        <v>0</v>
      </c>
      <c r="AH89" s="119">
        <v>0</v>
      </c>
      <c r="AI89" s="119">
        <v>0</v>
      </c>
      <c r="AJ89" s="119">
        <v>0</v>
      </c>
      <c r="AK89" s="119">
        <v>0</v>
      </c>
      <c r="AL89" s="119">
        <v>0</v>
      </c>
      <c r="AM89" s="119">
        <v>0.53068153013939035</v>
      </c>
      <c r="AN89" s="119">
        <v>1.8037357764262074</v>
      </c>
      <c r="AO89" s="119">
        <v>1.3467216069655541</v>
      </c>
      <c r="AP89" s="119">
        <v>2.3660000000000001</v>
      </c>
      <c r="AQ89" s="119"/>
      <c r="AR89" s="119"/>
      <c r="AS89" s="119"/>
    </row>
    <row r="90" spans="2:45" ht="14.25" customHeight="1" outlineLevel="2" x14ac:dyDescent="0.35">
      <c r="D90" s="118"/>
      <c r="E90" s="93" t="s">
        <v>28</v>
      </c>
      <c r="G90" s="93" t="s">
        <v>204</v>
      </c>
      <c r="H90" s="119">
        <v>2264.6318855923287</v>
      </c>
      <c r="I90" s="119"/>
      <c r="J90" s="119">
        <v>34.898796116889613</v>
      </c>
      <c r="K90" s="119">
        <v>61.729190940270115</v>
      </c>
      <c r="L90" s="119">
        <v>59.583038124433727</v>
      </c>
      <c r="M90" s="119">
        <v>83.177958261476704</v>
      </c>
      <c r="N90" s="119">
        <v>50.365156368821438</v>
      </c>
      <c r="O90" s="119">
        <v>45.563080719799871</v>
      </c>
      <c r="P90" s="119">
        <v>34.41086998870626</v>
      </c>
      <c r="Q90" s="119">
        <v>60.963671512222476</v>
      </c>
      <c r="R90" s="119">
        <v>72.947661312594491</v>
      </c>
      <c r="S90" s="119">
        <v>40.174693275026534</v>
      </c>
      <c r="T90" s="119">
        <v>39.493653734599242</v>
      </c>
      <c r="U90" s="119">
        <v>40.933728225854409</v>
      </c>
      <c r="V90" s="119">
        <v>53.660471677331977</v>
      </c>
      <c r="W90" s="119">
        <v>75.156648998388377</v>
      </c>
      <c r="X90" s="119">
        <v>53.232835391919402</v>
      </c>
      <c r="Y90" s="119">
        <v>69.056548166182864</v>
      </c>
      <c r="Z90" s="119">
        <v>60.837392507038942</v>
      </c>
      <c r="AA90" s="119">
        <v>82.950867063204328</v>
      </c>
      <c r="AB90" s="119">
        <v>98.679520349425815</v>
      </c>
      <c r="AC90" s="119">
        <v>124.36995629629502</v>
      </c>
      <c r="AD90" s="119">
        <v>87.075224677482993</v>
      </c>
      <c r="AE90" s="119">
        <v>76.386304569043645</v>
      </c>
      <c r="AF90" s="119">
        <v>122.87271416911933</v>
      </c>
      <c r="AG90" s="119">
        <v>82.938420167623761</v>
      </c>
      <c r="AH90" s="119">
        <v>85.557654168961278</v>
      </c>
      <c r="AI90" s="119">
        <v>69.29894171644591</v>
      </c>
      <c r="AJ90" s="119">
        <v>71.487797753982491</v>
      </c>
      <c r="AK90" s="119">
        <v>68.549419423174783</v>
      </c>
      <c r="AL90" s="119">
        <v>72.572349199845192</v>
      </c>
      <c r="AM90" s="119">
        <v>75.397516467965744</v>
      </c>
      <c r="AN90" s="119">
        <v>75.12151943952577</v>
      </c>
      <c r="AO90" s="119">
        <v>62.403284808676389</v>
      </c>
      <c r="AP90" s="119">
        <v>72.784999999999997</v>
      </c>
      <c r="AQ90" s="119"/>
      <c r="AR90" s="119"/>
      <c r="AS90" s="119"/>
    </row>
    <row r="91" spans="2:45" ht="14.25" customHeight="1" outlineLevel="2" x14ac:dyDescent="0.35">
      <c r="D91" s="118"/>
      <c r="E91" s="93" t="s">
        <v>30</v>
      </c>
      <c r="G91" s="93" t="s">
        <v>204</v>
      </c>
      <c r="H91" s="119">
        <v>928.87885739880232</v>
      </c>
      <c r="I91" s="119"/>
      <c r="J91" s="119">
        <v>0</v>
      </c>
      <c r="K91" s="119">
        <v>0</v>
      </c>
      <c r="L91" s="119">
        <v>0</v>
      </c>
      <c r="M91" s="119">
        <v>0</v>
      </c>
      <c r="N91" s="119">
        <v>0</v>
      </c>
      <c r="O91" s="119">
        <v>0</v>
      </c>
      <c r="P91" s="119">
        <v>0</v>
      </c>
      <c r="Q91" s="119">
        <v>0</v>
      </c>
      <c r="R91" s="119">
        <v>0</v>
      </c>
      <c r="S91" s="119">
        <v>0</v>
      </c>
      <c r="T91" s="119">
        <v>0</v>
      </c>
      <c r="U91" s="119">
        <v>0</v>
      </c>
      <c r="V91" s="119">
        <v>0</v>
      </c>
      <c r="W91" s="119">
        <v>0</v>
      </c>
      <c r="X91" s="119">
        <v>0</v>
      </c>
      <c r="Y91" s="119">
        <v>0</v>
      </c>
      <c r="Z91" s="119">
        <v>0</v>
      </c>
      <c r="AA91" s="119">
        <v>0</v>
      </c>
      <c r="AB91" s="119">
        <v>0</v>
      </c>
      <c r="AC91" s="119">
        <v>0</v>
      </c>
      <c r="AD91" s="119">
        <v>0</v>
      </c>
      <c r="AE91" s="119">
        <v>0</v>
      </c>
      <c r="AF91" s="119">
        <v>0</v>
      </c>
      <c r="AG91" s="119">
        <v>0</v>
      </c>
      <c r="AH91" s="119">
        <v>0</v>
      </c>
      <c r="AI91" s="119">
        <v>0</v>
      </c>
      <c r="AJ91" s="119">
        <v>0</v>
      </c>
      <c r="AK91" s="119">
        <v>0</v>
      </c>
      <c r="AL91" s="119">
        <v>0</v>
      </c>
      <c r="AM91" s="119">
        <v>210.45221359479314</v>
      </c>
      <c r="AN91" s="119">
        <v>244.73433967203027</v>
      </c>
      <c r="AO91" s="119">
        <v>238.41430413197889</v>
      </c>
      <c r="AP91" s="119">
        <v>235.27799999999999</v>
      </c>
      <c r="AQ91" s="119"/>
      <c r="AR91" s="119"/>
      <c r="AS91" s="119"/>
    </row>
    <row r="92" spans="2:45" ht="14.25" customHeight="1" outlineLevel="2" x14ac:dyDescent="0.35">
      <c r="D92" s="118"/>
      <c r="E92" s="93" t="s">
        <v>33</v>
      </c>
      <c r="G92" s="93" t="s">
        <v>204</v>
      </c>
      <c r="H92" s="119">
        <v>7500.7296048681128</v>
      </c>
      <c r="I92" s="119"/>
      <c r="J92" s="119">
        <v>176.42071532009953</v>
      </c>
      <c r="K92" s="119">
        <v>225.65219254792402</v>
      </c>
      <c r="L92" s="119">
        <v>344.63171183895201</v>
      </c>
      <c r="M92" s="119">
        <v>482.55443027941158</v>
      </c>
      <c r="N92" s="119">
        <v>331.14215507452553</v>
      </c>
      <c r="O92" s="119">
        <v>271.68376507169972</v>
      </c>
      <c r="P92" s="119">
        <v>158.05969217890714</v>
      </c>
      <c r="Q92" s="119">
        <v>208.44813950865245</v>
      </c>
      <c r="R92" s="119">
        <v>314.04541012369924</v>
      </c>
      <c r="S92" s="119">
        <v>325.41111879946732</v>
      </c>
      <c r="T92" s="119">
        <v>267.25317138850164</v>
      </c>
      <c r="U92" s="119">
        <v>218.91779106652044</v>
      </c>
      <c r="V92" s="119">
        <v>206.78819744010411</v>
      </c>
      <c r="W92" s="119">
        <v>194.30710013784818</v>
      </c>
      <c r="X92" s="119">
        <v>206.11349053846337</v>
      </c>
      <c r="Y92" s="119">
        <v>227.49691679993185</v>
      </c>
      <c r="Z92" s="119">
        <v>266.75812516471888</v>
      </c>
      <c r="AA92" s="119">
        <v>264.34258543172916</v>
      </c>
      <c r="AB92" s="119">
        <v>264.98926131932029</v>
      </c>
      <c r="AC92" s="119">
        <v>313.33524890861935</v>
      </c>
      <c r="AD92" s="119">
        <v>341.63983687195065</v>
      </c>
      <c r="AE92" s="119">
        <v>230.51478838310231</v>
      </c>
      <c r="AF92" s="119">
        <v>235.72273318979938</v>
      </c>
      <c r="AG92" s="119">
        <v>249.88406417527526</v>
      </c>
      <c r="AH92" s="119">
        <v>284.02182723940552</v>
      </c>
      <c r="AI92" s="119">
        <v>228.15245577996913</v>
      </c>
      <c r="AJ92" s="119">
        <v>218.6713489611858</v>
      </c>
      <c r="AK92" s="119">
        <v>225.92833226563795</v>
      </c>
      <c r="AL92" s="119">
        <v>217.8429990626903</v>
      </c>
      <c r="AM92" s="119">
        <v>0</v>
      </c>
      <c r="AN92" s="119">
        <v>0</v>
      </c>
      <c r="AO92" s="119">
        <v>0</v>
      </c>
      <c r="AP92" s="119">
        <v>0</v>
      </c>
      <c r="AQ92" s="119"/>
      <c r="AR92" s="119"/>
      <c r="AS92" s="119"/>
    </row>
    <row r="93" spans="2:45" ht="14.25" customHeight="1" outlineLevel="2" x14ac:dyDescent="0.35">
      <c r="D93" s="118"/>
      <c r="E93" s="93" t="s">
        <v>34</v>
      </c>
      <c r="G93" s="93" t="s">
        <v>204</v>
      </c>
      <c r="H93" s="119">
        <v>1846.276645357091</v>
      </c>
      <c r="I93" s="119"/>
      <c r="J93" s="119">
        <v>24.426935752173264</v>
      </c>
      <c r="K93" s="119">
        <v>23.125776273602323</v>
      </c>
      <c r="L93" s="119">
        <v>48.745704779375806</v>
      </c>
      <c r="M93" s="119">
        <v>71.313172195251113</v>
      </c>
      <c r="N93" s="119">
        <v>78.65517088773916</v>
      </c>
      <c r="O93" s="119">
        <v>60.510462685894552</v>
      </c>
      <c r="P93" s="119">
        <v>33.55075002486457</v>
      </c>
      <c r="Q93" s="119">
        <v>33.630291777978897</v>
      </c>
      <c r="R93" s="119">
        <v>36.065495119991461</v>
      </c>
      <c r="S93" s="119">
        <v>29.842150168282949</v>
      </c>
      <c r="T93" s="119">
        <v>29.128167268981116</v>
      </c>
      <c r="U93" s="119">
        <v>38.501249226986062</v>
      </c>
      <c r="V93" s="119">
        <v>48.019999557598105</v>
      </c>
      <c r="W93" s="119">
        <v>56.736297578423674</v>
      </c>
      <c r="X93" s="119">
        <v>51.13554723351853</v>
      </c>
      <c r="Y93" s="119">
        <v>44.059104425163135</v>
      </c>
      <c r="Z93" s="119">
        <v>57.131785042029016</v>
      </c>
      <c r="AA93" s="119">
        <v>72.053596433986485</v>
      </c>
      <c r="AB93" s="119">
        <v>64.419579750915531</v>
      </c>
      <c r="AC93" s="119">
        <v>54.020588073483111</v>
      </c>
      <c r="AD93" s="119">
        <v>59.34285374128892</v>
      </c>
      <c r="AE93" s="119">
        <v>66.537102175043657</v>
      </c>
      <c r="AF93" s="119">
        <v>74.567469816701518</v>
      </c>
      <c r="AG93" s="119">
        <v>75.97816210587132</v>
      </c>
      <c r="AH93" s="119">
        <v>75.557769274482979</v>
      </c>
      <c r="AI93" s="119">
        <v>61.378466639444135</v>
      </c>
      <c r="AJ93" s="119">
        <v>61.187616878158948</v>
      </c>
      <c r="AK93" s="119">
        <v>91.921509371640767</v>
      </c>
      <c r="AL93" s="119">
        <v>68.728619898833387</v>
      </c>
      <c r="AM93" s="119">
        <v>57.816412603812495</v>
      </c>
      <c r="AN93" s="119">
        <v>54.984680113942588</v>
      </c>
      <c r="AO93" s="119">
        <v>60.791158481631399</v>
      </c>
      <c r="AP93" s="119">
        <v>82.412999999999997</v>
      </c>
      <c r="AQ93" s="119"/>
      <c r="AR93" s="119"/>
      <c r="AS93" s="119"/>
    </row>
    <row r="94" spans="2:45" ht="14.25" customHeight="1" outlineLevel="2" x14ac:dyDescent="0.35">
      <c r="D94" s="118"/>
      <c r="E94" s="93" t="s">
        <v>35</v>
      </c>
      <c r="G94" s="93" t="s">
        <v>204</v>
      </c>
      <c r="H94" s="119">
        <v>5191.2266275284637</v>
      </c>
      <c r="I94" s="119"/>
      <c r="J94" s="119">
        <v>54.084192989911251</v>
      </c>
      <c r="K94" s="119">
        <v>50.505838739763725</v>
      </c>
      <c r="L94" s="119">
        <v>40.985455849039667</v>
      </c>
      <c r="M94" s="119">
        <v>79.579657297704202</v>
      </c>
      <c r="N94" s="119">
        <v>89.446937695039182</v>
      </c>
      <c r="O94" s="119">
        <v>95.679543978970685</v>
      </c>
      <c r="P94" s="119">
        <v>55.148868269849167</v>
      </c>
      <c r="Q94" s="119">
        <v>80.945055728819653</v>
      </c>
      <c r="R94" s="119">
        <v>125.4728080740266</v>
      </c>
      <c r="S94" s="119">
        <v>191.61850494941908</v>
      </c>
      <c r="T94" s="119">
        <v>197.68919942204315</v>
      </c>
      <c r="U94" s="119">
        <v>184.6077811641151</v>
      </c>
      <c r="V94" s="119">
        <v>116.26988688807882</v>
      </c>
      <c r="W94" s="119">
        <v>149.7212843245299</v>
      </c>
      <c r="X94" s="119">
        <v>133.88688119772459</v>
      </c>
      <c r="Y94" s="119">
        <v>94.859527872767245</v>
      </c>
      <c r="Z94" s="119">
        <v>225.59851491351148</v>
      </c>
      <c r="AA94" s="119">
        <v>312.48041038461753</v>
      </c>
      <c r="AB94" s="119">
        <v>248.81229077023411</v>
      </c>
      <c r="AC94" s="119">
        <v>157.46730620493278</v>
      </c>
      <c r="AD94" s="119">
        <v>92.225863998102952</v>
      </c>
      <c r="AE94" s="119">
        <v>139.21520350070361</v>
      </c>
      <c r="AF94" s="119">
        <v>175.94232190734397</v>
      </c>
      <c r="AG94" s="119">
        <v>172.71048054033889</v>
      </c>
      <c r="AH94" s="119">
        <v>225.69358937094938</v>
      </c>
      <c r="AI94" s="119">
        <v>189.89248627900119</v>
      </c>
      <c r="AJ94" s="119">
        <v>189.19177421380843</v>
      </c>
      <c r="AK94" s="119">
        <v>213.98798297478837</v>
      </c>
      <c r="AL94" s="119">
        <v>199.46181930387067</v>
      </c>
      <c r="AM94" s="119">
        <v>206.01914667130549</v>
      </c>
      <c r="AN94" s="119">
        <v>231.33068088382487</v>
      </c>
      <c r="AO94" s="119">
        <v>178.39033116932711</v>
      </c>
      <c r="AP94" s="119">
        <v>292.30500000000001</v>
      </c>
      <c r="AQ94" s="119"/>
      <c r="AR94" s="119"/>
      <c r="AS94" s="119"/>
    </row>
    <row r="95" spans="2:45" ht="14.25" customHeight="1" outlineLevel="2" x14ac:dyDescent="0.35">
      <c r="D95" s="118"/>
      <c r="E95" s="93" t="s">
        <v>38</v>
      </c>
      <c r="G95" s="93" t="s">
        <v>204</v>
      </c>
      <c r="H95" s="119">
        <v>9042.7776379008974</v>
      </c>
      <c r="I95" s="119"/>
      <c r="J95" s="119">
        <v>153.68660143034649</v>
      </c>
      <c r="K95" s="119">
        <v>240.02557799331456</v>
      </c>
      <c r="L95" s="119">
        <v>270.57812390276911</v>
      </c>
      <c r="M95" s="119">
        <v>281.76792643987523</v>
      </c>
      <c r="N95" s="119">
        <v>249.18526599509607</v>
      </c>
      <c r="O95" s="119">
        <v>169.06235014468396</v>
      </c>
      <c r="P95" s="119">
        <v>178.43745198107641</v>
      </c>
      <c r="Q95" s="119">
        <v>247.25308225699305</v>
      </c>
      <c r="R95" s="119">
        <v>205.12597004370812</v>
      </c>
      <c r="S95" s="119">
        <v>216.82761029977965</v>
      </c>
      <c r="T95" s="119">
        <v>239.67882285868575</v>
      </c>
      <c r="U95" s="119">
        <v>165.2117751527305</v>
      </c>
      <c r="V95" s="119">
        <v>224.49742827003973</v>
      </c>
      <c r="W95" s="119">
        <v>195.25854994923537</v>
      </c>
      <c r="X95" s="119">
        <v>226.99922979949059</v>
      </c>
      <c r="Y95" s="119">
        <v>181.41248509827</v>
      </c>
      <c r="Z95" s="119">
        <v>223.33008703914047</v>
      </c>
      <c r="AA95" s="119">
        <v>286.76788564129259</v>
      </c>
      <c r="AB95" s="119">
        <v>344.66120237966305</v>
      </c>
      <c r="AC95" s="119">
        <v>267.96167687626161</v>
      </c>
      <c r="AD95" s="119">
        <v>191.32841848475059</v>
      </c>
      <c r="AE95" s="119">
        <v>259.22308151833971</v>
      </c>
      <c r="AF95" s="119">
        <v>264.844890556667</v>
      </c>
      <c r="AG95" s="119">
        <v>274.12610389066987</v>
      </c>
      <c r="AH95" s="119">
        <v>268.17500192520691</v>
      </c>
      <c r="AI95" s="119">
        <v>317.59422214428986</v>
      </c>
      <c r="AJ95" s="119">
        <v>416.62213779613751</v>
      </c>
      <c r="AK95" s="119">
        <v>450.34742647697414</v>
      </c>
      <c r="AL95" s="119">
        <v>414.72288305733429</v>
      </c>
      <c r="AM95" s="119">
        <v>414.62952012715016</v>
      </c>
      <c r="AN95" s="119">
        <v>342.756824235892</v>
      </c>
      <c r="AO95" s="119">
        <v>383.31802413503397</v>
      </c>
      <c r="AP95" s="119">
        <v>477.36</v>
      </c>
      <c r="AQ95" s="119"/>
      <c r="AR95" s="119"/>
      <c r="AS95" s="119"/>
    </row>
    <row r="96" spans="2:45" ht="14.25" customHeight="1" outlineLevel="2" x14ac:dyDescent="0.35">
      <c r="D96" s="118"/>
      <c r="E96" s="93" t="s">
        <v>41</v>
      </c>
      <c r="G96" s="93" t="s">
        <v>204</v>
      </c>
      <c r="H96" s="119">
        <v>7836.3677097094123</v>
      </c>
      <c r="I96" s="119"/>
      <c r="J96" s="119">
        <v>168.16107991575461</v>
      </c>
      <c r="K96" s="119">
        <v>174.4076989140373</v>
      </c>
      <c r="L96" s="119">
        <v>256.84578905365771</v>
      </c>
      <c r="M96" s="119">
        <v>208.1468633958938</v>
      </c>
      <c r="N96" s="119">
        <v>111.80759873837253</v>
      </c>
      <c r="O96" s="119">
        <v>127.00154989114641</v>
      </c>
      <c r="P96" s="119">
        <v>164.65731825449276</v>
      </c>
      <c r="Q96" s="119">
        <v>216.18146669383597</v>
      </c>
      <c r="R96" s="119">
        <v>262.78830299023315</v>
      </c>
      <c r="S96" s="119">
        <v>230.49861644585877</v>
      </c>
      <c r="T96" s="119">
        <v>182.61660988995271</v>
      </c>
      <c r="U96" s="119">
        <v>159.03306574233974</v>
      </c>
      <c r="V96" s="119">
        <v>147.27938241905306</v>
      </c>
      <c r="W96" s="119">
        <v>195.02059638445778</v>
      </c>
      <c r="X96" s="119">
        <v>384.13846683549889</v>
      </c>
      <c r="Y96" s="119">
        <v>156.82283788619034</v>
      </c>
      <c r="Z96" s="119">
        <v>188.75634629704609</v>
      </c>
      <c r="AA96" s="119">
        <v>264.3456179266866</v>
      </c>
      <c r="AB96" s="119">
        <v>321.34056172011304</v>
      </c>
      <c r="AC96" s="119">
        <v>295.56443963748603</v>
      </c>
      <c r="AD96" s="119">
        <v>228.63365167080866</v>
      </c>
      <c r="AE96" s="119">
        <v>254.07294323781409</v>
      </c>
      <c r="AF96" s="119">
        <v>284.08044568586968</v>
      </c>
      <c r="AG96" s="119">
        <v>290.56811941263476</v>
      </c>
      <c r="AH96" s="119">
        <v>297.9474867800227</v>
      </c>
      <c r="AI96" s="119">
        <v>332.26288760773224</v>
      </c>
      <c r="AJ96" s="119">
        <v>351.24376226642153</v>
      </c>
      <c r="AK96" s="119">
        <v>359.98576687877164</v>
      </c>
      <c r="AL96" s="119">
        <v>305.45597580991722</v>
      </c>
      <c r="AM96" s="119">
        <v>260.32321984111172</v>
      </c>
      <c r="AN96" s="119">
        <v>214.85015934005818</v>
      </c>
      <c r="AO96" s="119">
        <v>232.65976137558152</v>
      </c>
      <c r="AP96" s="119">
        <v>208.86932077056139</v>
      </c>
      <c r="AQ96" s="119"/>
      <c r="AR96" s="119"/>
      <c r="AS96" s="119"/>
    </row>
    <row r="97" spans="3:45" ht="14.25" customHeight="1" outlineLevel="2" x14ac:dyDescent="0.35">
      <c r="D97" s="118"/>
      <c r="E97" s="93" t="s">
        <v>44</v>
      </c>
      <c r="G97" s="93" t="s">
        <v>204</v>
      </c>
      <c r="H97" s="119">
        <v>2374.6924379064226</v>
      </c>
      <c r="I97" s="119"/>
      <c r="J97" s="119">
        <v>61.305541935716484</v>
      </c>
      <c r="K97" s="119">
        <v>53.166571086028178</v>
      </c>
      <c r="L97" s="119">
        <v>69.288463211276223</v>
      </c>
      <c r="M97" s="119">
        <v>60.415647856544439</v>
      </c>
      <c r="N97" s="119">
        <v>59.239865734522304</v>
      </c>
      <c r="O97" s="119">
        <v>57.026989214976076</v>
      </c>
      <c r="P97" s="119">
        <v>60.149706930208708</v>
      </c>
      <c r="Q97" s="119">
        <v>49.729205907993105</v>
      </c>
      <c r="R97" s="119">
        <v>52.768044246728763</v>
      </c>
      <c r="S97" s="119">
        <v>57.477205327227388</v>
      </c>
      <c r="T97" s="119">
        <v>55.418926405573558</v>
      </c>
      <c r="U97" s="119">
        <v>50.387064976558477</v>
      </c>
      <c r="V97" s="119">
        <v>60.286148589735376</v>
      </c>
      <c r="W97" s="119">
        <v>59.745472276055217</v>
      </c>
      <c r="X97" s="119">
        <v>55.99925834371485</v>
      </c>
      <c r="Y97" s="119">
        <v>48.801919388748281</v>
      </c>
      <c r="Z97" s="119">
        <v>50.591922631370586</v>
      </c>
      <c r="AA97" s="119">
        <v>78.158008783121176</v>
      </c>
      <c r="AB97" s="119">
        <v>108.54150248524586</v>
      </c>
      <c r="AC97" s="119">
        <v>98.384188215922109</v>
      </c>
      <c r="AD97" s="119">
        <v>40.802966329291202</v>
      </c>
      <c r="AE97" s="119">
        <v>52.710130949262108</v>
      </c>
      <c r="AF97" s="119">
        <v>80.1738829225892</v>
      </c>
      <c r="AG97" s="119">
        <v>106.80464479670395</v>
      </c>
      <c r="AH97" s="119">
        <v>88.163801776595577</v>
      </c>
      <c r="AI97" s="119">
        <v>78.220318086389824</v>
      </c>
      <c r="AJ97" s="119">
        <v>93.320676892186924</v>
      </c>
      <c r="AK97" s="119">
        <v>91.854795152399006</v>
      </c>
      <c r="AL97" s="119">
        <v>109.52100714930999</v>
      </c>
      <c r="AM97" s="119">
        <v>96.472669146879952</v>
      </c>
      <c r="AN97" s="119">
        <v>100.45367133566134</v>
      </c>
      <c r="AO97" s="119">
        <v>94.627042444535704</v>
      </c>
      <c r="AP97" s="119">
        <v>94.685177377350811</v>
      </c>
      <c r="AQ97" s="119"/>
      <c r="AR97" s="119"/>
      <c r="AS97" s="119"/>
    </row>
    <row r="98" spans="3:45" ht="14.25" customHeight="1" outlineLevel="2" x14ac:dyDescent="0.35">
      <c r="D98" s="118"/>
      <c r="E98" s="93" t="s">
        <v>46</v>
      </c>
      <c r="G98" s="93" t="s">
        <v>204</v>
      </c>
      <c r="H98" s="119">
        <v>4233.458719440976</v>
      </c>
      <c r="I98" s="119"/>
      <c r="J98" s="119">
        <v>73.558958446538981</v>
      </c>
      <c r="K98" s="119">
        <v>86.892118085226016</v>
      </c>
      <c r="L98" s="119">
        <v>93.567210081233</v>
      </c>
      <c r="M98" s="119">
        <v>111.96436597165675</v>
      </c>
      <c r="N98" s="119">
        <v>77.566763135341887</v>
      </c>
      <c r="O98" s="119">
        <v>73.6628214297223</v>
      </c>
      <c r="P98" s="119">
        <v>74.945796143776988</v>
      </c>
      <c r="Q98" s="119">
        <v>85.465713010296398</v>
      </c>
      <c r="R98" s="119">
        <v>117.97073754567026</v>
      </c>
      <c r="S98" s="119">
        <v>97.056669189357265</v>
      </c>
      <c r="T98" s="119">
        <v>131.80838040581281</v>
      </c>
      <c r="U98" s="119">
        <v>70.105746773507221</v>
      </c>
      <c r="V98" s="119">
        <v>102.52767748394554</v>
      </c>
      <c r="W98" s="119">
        <v>120.85976229140947</v>
      </c>
      <c r="X98" s="119">
        <v>107.78729522651365</v>
      </c>
      <c r="Y98" s="119">
        <v>127.17943882781766</v>
      </c>
      <c r="Z98" s="119">
        <v>149.10666098913646</v>
      </c>
      <c r="AA98" s="119">
        <v>151.9992609944623</v>
      </c>
      <c r="AB98" s="119">
        <v>140.17071675889215</v>
      </c>
      <c r="AC98" s="119">
        <v>134.97440094337364</v>
      </c>
      <c r="AD98" s="119">
        <v>107.50113853923958</v>
      </c>
      <c r="AE98" s="119">
        <v>129.79247800775099</v>
      </c>
      <c r="AF98" s="119">
        <v>157.65013543494987</v>
      </c>
      <c r="AG98" s="119">
        <v>151.29592519464751</v>
      </c>
      <c r="AH98" s="119">
        <v>126.52243360155387</v>
      </c>
      <c r="AI98" s="119">
        <v>95.778181996459011</v>
      </c>
      <c r="AJ98" s="119">
        <v>119.25520851943793</v>
      </c>
      <c r="AK98" s="119">
        <v>186.55863923040027</v>
      </c>
      <c r="AL98" s="119">
        <v>200.49263259442657</v>
      </c>
      <c r="AM98" s="119">
        <v>210.42433941341204</v>
      </c>
      <c r="AN98" s="119">
        <v>206.67927692663031</v>
      </c>
      <c r="AO98" s="119">
        <v>230.55583624837698</v>
      </c>
      <c r="AP98" s="119">
        <v>181.78199999999998</v>
      </c>
      <c r="AQ98" s="119"/>
      <c r="AR98" s="119"/>
      <c r="AS98" s="119"/>
    </row>
    <row r="99" spans="3:45" ht="14.25" customHeight="1" outlineLevel="2" x14ac:dyDescent="0.35">
      <c r="D99" s="118"/>
      <c r="E99" s="93" t="s">
        <v>48</v>
      </c>
      <c r="G99" s="93" t="s">
        <v>204</v>
      </c>
      <c r="H99" s="119">
        <v>0</v>
      </c>
      <c r="I99" s="119"/>
      <c r="J99" s="119">
        <v>0</v>
      </c>
      <c r="K99" s="119">
        <v>0</v>
      </c>
      <c r="L99" s="119">
        <v>0</v>
      </c>
      <c r="M99" s="119">
        <v>0</v>
      </c>
      <c r="N99" s="119">
        <v>0</v>
      </c>
      <c r="O99" s="119">
        <v>0</v>
      </c>
      <c r="P99" s="119">
        <v>0</v>
      </c>
      <c r="Q99" s="119">
        <v>0</v>
      </c>
      <c r="R99" s="119">
        <v>0</v>
      </c>
      <c r="S99" s="119">
        <v>0</v>
      </c>
      <c r="T99" s="119">
        <v>0</v>
      </c>
      <c r="U99" s="119">
        <v>0</v>
      </c>
      <c r="V99" s="119">
        <v>0</v>
      </c>
      <c r="W99" s="119">
        <v>0</v>
      </c>
      <c r="X99" s="119">
        <v>0</v>
      </c>
      <c r="Y99" s="119">
        <v>0</v>
      </c>
      <c r="Z99" s="119">
        <v>0</v>
      </c>
      <c r="AA99" s="119">
        <v>0</v>
      </c>
      <c r="AB99" s="119">
        <v>0</v>
      </c>
      <c r="AC99" s="119">
        <v>0</v>
      </c>
      <c r="AD99" s="119">
        <v>0</v>
      </c>
      <c r="AE99" s="119">
        <v>0</v>
      </c>
      <c r="AF99" s="119">
        <v>0</v>
      </c>
      <c r="AG99" s="119">
        <v>0</v>
      </c>
      <c r="AH99" s="119">
        <v>0</v>
      </c>
      <c r="AI99" s="119">
        <v>0</v>
      </c>
      <c r="AJ99" s="119">
        <v>0</v>
      </c>
      <c r="AK99" s="119">
        <v>0</v>
      </c>
      <c r="AL99" s="119">
        <v>0</v>
      </c>
      <c r="AM99" s="119">
        <v>0</v>
      </c>
      <c r="AN99" s="119">
        <v>0</v>
      </c>
      <c r="AO99" s="119">
        <v>0</v>
      </c>
      <c r="AP99" s="119">
        <v>0</v>
      </c>
      <c r="AQ99" s="119"/>
      <c r="AR99" s="119"/>
      <c r="AS99" s="119"/>
    </row>
    <row r="100" spans="3:45" ht="14.25" customHeight="1" outlineLevel="2" x14ac:dyDescent="0.35">
      <c r="D100" s="118"/>
      <c r="E100" s="93" t="s">
        <v>50</v>
      </c>
      <c r="G100" s="93" t="s">
        <v>204</v>
      </c>
      <c r="H100" s="119">
        <v>0</v>
      </c>
      <c r="I100" s="119"/>
      <c r="J100" s="119">
        <v>0</v>
      </c>
      <c r="K100" s="119">
        <v>0</v>
      </c>
      <c r="L100" s="119">
        <v>0</v>
      </c>
      <c r="M100" s="119">
        <v>0</v>
      </c>
      <c r="N100" s="119">
        <v>0</v>
      </c>
      <c r="O100" s="119">
        <v>0</v>
      </c>
      <c r="P100" s="119">
        <v>0</v>
      </c>
      <c r="Q100" s="119">
        <v>0</v>
      </c>
      <c r="R100" s="119">
        <v>0</v>
      </c>
      <c r="S100" s="119">
        <v>0</v>
      </c>
      <c r="T100" s="119">
        <v>0</v>
      </c>
      <c r="U100" s="119">
        <v>0</v>
      </c>
      <c r="V100" s="119">
        <v>0</v>
      </c>
      <c r="W100" s="119">
        <v>0</v>
      </c>
      <c r="X100" s="119">
        <v>0</v>
      </c>
      <c r="Y100" s="119">
        <v>0</v>
      </c>
      <c r="Z100" s="119">
        <v>0</v>
      </c>
      <c r="AA100" s="119">
        <v>0</v>
      </c>
      <c r="AB100" s="119">
        <v>0</v>
      </c>
      <c r="AC100" s="119">
        <v>0</v>
      </c>
      <c r="AD100" s="119">
        <v>0</v>
      </c>
      <c r="AE100" s="119">
        <v>0</v>
      </c>
      <c r="AF100" s="119">
        <v>0</v>
      </c>
      <c r="AG100" s="119">
        <v>0</v>
      </c>
      <c r="AH100" s="119">
        <v>0</v>
      </c>
      <c r="AI100" s="119">
        <v>0</v>
      </c>
      <c r="AJ100" s="119">
        <v>0</v>
      </c>
      <c r="AK100" s="119">
        <v>0</v>
      </c>
      <c r="AL100" s="119">
        <v>0</v>
      </c>
      <c r="AM100" s="119">
        <v>0</v>
      </c>
      <c r="AN100" s="119">
        <v>0</v>
      </c>
      <c r="AO100" s="119">
        <v>0</v>
      </c>
      <c r="AP100" s="119">
        <v>0</v>
      </c>
      <c r="AQ100" s="119"/>
      <c r="AR100" s="119"/>
      <c r="AS100" s="119"/>
    </row>
    <row r="101" spans="3:45" ht="14.25" customHeight="1" outlineLevel="2" x14ac:dyDescent="0.35">
      <c r="D101" s="118"/>
      <c r="E101" s="93" t="s">
        <v>51</v>
      </c>
      <c r="G101" s="93" t="s">
        <v>204</v>
      </c>
      <c r="H101" s="119">
        <v>0</v>
      </c>
      <c r="I101" s="119"/>
      <c r="J101" s="119">
        <v>0</v>
      </c>
      <c r="K101" s="119">
        <v>0</v>
      </c>
      <c r="L101" s="119">
        <v>0</v>
      </c>
      <c r="M101" s="119">
        <v>0</v>
      </c>
      <c r="N101" s="119">
        <v>0</v>
      </c>
      <c r="O101" s="119">
        <v>0</v>
      </c>
      <c r="P101" s="119">
        <v>0</v>
      </c>
      <c r="Q101" s="119">
        <v>0</v>
      </c>
      <c r="R101" s="119">
        <v>0</v>
      </c>
      <c r="S101" s="119">
        <v>0</v>
      </c>
      <c r="T101" s="119">
        <v>0</v>
      </c>
      <c r="U101" s="119">
        <v>0</v>
      </c>
      <c r="V101" s="119">
        <v>0</v>
      </c>
      <c r="W101" s="119">
        <v>0</v>
      </c>
      <c r="X101" s="119">
        <v>0</v>
      </c>
      <c r="Y101" s="119">
        <v>0</v>
      </c>
      <c r="Z101" s="119">
        <v>0</v>
      </c>
      <c r="AA101" s="119">
        <v>0</v>
      </c>
      <c r="AB101" s="119">
        <v>0</v>
      </c>
      <c r="AC101" s="119">
        <v>0</v>
      </c>
      <c r="AD101" s="119">
        <v>0</v>
      </c>
      <c r="AE101" s="119">
        <v>0</v>
      </c>
      <c r="AF101" s="119">
        <v>0</v>
      </c>
      <c r="AG101" s="119">
        <v>0</v>
      </c>
      <c r="AH101" s="119">
        <v>0</v>
      </c>
      <c r="AI101" s="119">
        <v>0</v>
      </c>
      <c r="AJ101" s="119">
        <v>0</v>
      </c>
      <c r="AK101" s="119">
        <v>0</v>
      </c>
      <c r="AL101" s="119">
        <v>0</v>
      </c>
      <c r="AM101" s="119">
        <v>0</v>
      </c>
      <c r="AN101" s="119">
        <v>0</v>
      </c>
      <c r="AO101" s="119">
        <v>0</v>
      </c>
      <c r="AP101" s="119">
        <v>0</v>
      </c>
      <c r="AQ101" s="119"/>
      <c r="AR101" s="119"/>
      <c r="AS101" s="119"/>
    </row>
    <row r="102" spans="3:45" ht="14.25" customHeight="1" outlineLevel="2" x14ac:dyDescent="0.35">
      <c r="D102" s="118"/>
      <c r="E102" s="93" t="s">
        <v>52</v>
      </c>
      <c r="G102" s="93" t="s">
        <v>204</v>
      </c>
      <c r="H102" s="119">
        <v>0</v>
      </c>
      <c r="I102" s="119"/>
      <c r="J102" s="119">
        <v>0</v>
      </c>
      <c r="K102" s="119">
        <v>0</v>
      </c>
      <c r="L102" s="119">
        <v>0</v>
      </c>
      <c r="M102" s="119">
        <v>0</v>
      </c>
      <c r="N102" s="119">
        <v>0</v>
      </c>
      <c r="O102" s="119">
        <v>0</v>
      </c>
      <c r="P102" s="119">
        <v>0</v>
      </c>
      <c r="Q102" s="119">
        <v>0</v>
      </c>
      <c r="R102" s="119">
        <v>0</v>
      </c>
      <c r="S102" s="119">
        <v>0</v>
      </c>
      <c r="T102" s="119">
        <v>0</v>
      </c>
      <c r="U102" s="119">
        <v>0</v>
      </c>
      <c r="V102" s="119">
        <v>0</v>
      </c>
      <c r="W102" s="119">
        <v>0</v>
      </c>
      <c r="X102" s="119">
        <v>0</v>
      </c>
      <c r="Y102" s="119">
        <v>0</v>
      </c>
      <c r="Z102" s="119">
        <v>0</v>
      </c>
      <c r="AA102" s="119">
        <v>0</v>
      </c>
      <c r="AB102" s="119">
        <v>0</v>
      </c>
      <c r="AC102" s="119">
        <v>0</v>
      </c>
      <c r="AD102" s="119">
        <v>0</v>
      </c>
      <c r="AE102" s="119">
        <v>0</v>
      </c>
      <c r="AF102" s="119">
        <v>0</v>
      </c>
      <c r="AG102" s="119">
        <v>0</v>
      </c>
      <c r="AH102" s="119">
        <v>0</v>
      </c>
      <c r="AI102" s="119">
        <v>0</v>
      </c>
      <c r="AJ102" s="119">
        <v>0</v>
      </c>
      <c r="AK102" s="119">
        <v>0</v>
      </c>
      <c r="AL102" s="119">
        <v>0</v>
      </c>
      <c r="AM102" s="119">
        <v>0</v>
      </c>
      <c r="AN102" s="119">
        <v>0</v>
      </c>
      <c r="AO102" s="119">
        <v>0</v>
      </c>
      <c r="AP102" s="119">
        <v>0</v>
      </c>
      <c r="AQ102" s="119"/>
      <c r="AR102" s="119"/>
      <c r="AS102" s="119"/>
    </row>
    <row r="103" spans="3:45" ht="14.25" customHeight="1" outlineLevel="2" x14ac:dyDescent="0.35">
      <c r="D103" s="118"/>
      <c r="E103" s="93" t="s">
        <v>53</v>
      </c>
      <c r="G103" s="93" t="s">
        <v>204</v>
      </c>
      <c r="H103" s="119">
        <v>0</v>
      </c>
      <c r="I103" s="119"/>
      <c r="J103" s="119">
        <v>0</v>
      </c>
      <c r="K103" s="119">
        <v>0</v>
      </c>
      <c r="L103" s="119">
        <v>0</v>
      </c>
      <c r="M103" s="119">
        <v>0</v>
      </c>
      <c r="N103" s="119">
        <v>0</v>
      </c>
      <c r="O103" s="119">
        <v>0</v>
      </c>
      <c r="P103" s="119">
        <v>0</v>
      </c>
      <c r="Q103" s="119">
        <v>0</v>
      </c>
      <c r="R103" s="119">
        <v>0</v>
      </c>
      <c r="S103" s="119">
        <v>0</v>
      </c>
      <c r="T103" s="119">
        <v>0</v>
      </c>
      <c r="U103" s="119">
        <v>0</v>
      </c>
      <c r="V103" s="119">
        <v>0</v>
      </c>
      <c r="W103" s="119">
        <v>0</v>
      </c>
      <c r="X103" s="119">
        <v>0</v>
      </c>
      <c r="Y103" s="119">
        <v>0</v>
      </c>
      <c r="Z103" s="119">
        <v>0</v>
      </c>
      <c r="AA103" s="119">
        <v>0</v>
      </c>
      <c r="AB103" s="119">
        <v>0</v>
      </c>
      <c r="AC103" s="119">
        <v>0</v>
      </c>
      <c r="AD103" s="119">
        <v>0</v>
      </c>
      <c r="AE103" s="119">
        <v>0</v>
      </c>
      <c r="AF103" s="119">
        <v>0</v>
      </c>
      <c r="AG103" s="119">
        <v>0</v>
      </c>
      <c r="AH103" s="119">
        <v>0</v>
      </c>
      <c r="AI103" s="119">
        <v>0</v>
      </c>
      <c r="AJ103" s="119">
        <v>0</v>
      </c>
      <c r="AK103" s="119">
        <v>0</v>
      </c>
      <c r="AL103" s="119">
        <v>0</v>
      </c>
      <c r="AM103" s="119">
        <v>0</v>
      </c>
      <c r="AN103" s="119">
        <v>0</v>
      </c>
      <c r="AO103" s="119">
        <v>0</v>
      </c>
      <c r="AP103" s="119">
        <v>0</v>
      </c>
      <c r="AQ103" s="119"/>
      <c r="AR103" s="119"/>
      <c r="AS103" s="119"/>
    </row>
    <row r="104" spans="3:45" ht="14.25" customHeight="1" outlineLevel="2" x14ac:dyDescent="0.35">
      <c r="D104" s="118"/>
      <c r="E104" s="93" t="s">
        <v>54</v>
      </c>
      <c r="G104" s="93" t="s">
        <v>204</v>
      </c>
      <c r="H104" s="119">
        <v>0</v>
      </c>
      <c r="I104" s="119"/>
      <c r="J104" s="119">
        <v>0</v>
      </c>
      <c r="K104" s="119">
        <v>0</v>
      </c>
      <c r="L104" s="119">
        <v>0</v>
      </c>
      <c r="M104" s="119">
        <v>0</v>
      </c>
      <c r="N104" s="119">
        <v>0</v>
      </c>
      <c r="O104" s="119">
        <v>0</v>
      </c>
      <c r="P104" s="119">
        <v>0</v>
      </c>
      <c r="Q104" s="119">
        <v>0</v>
      </c>
      <c r="R104" s="119">
        <v>0</v>
      </c>
      <c r="S104" s="119">
        <v>0</v>
      </c>
      <c r="T104" s="119">
        <v>0</v>
      </c>
      <c r="U104" s="119">
        <v>0</v>
      </c>
      <c r="V104" s="119">
        <v>0</v>
      </c>
      <c r="W104" s="119">
        <v>0</v>
      </c>
      <c r="X104" s="119">
        <v>0</v>
      </c>
      <c r="Y104" s="119">
        <v>0</v>
      </c>
      <c r="Z104" s="119">
        <v>0</v>
      </c>
      <c r="AA104" s="119">
        <v>0</v>
      </c>
      <c r="AB104" s="119">
        <v>0</v>
      </c>
      <c r="AC104" s="119">
        <v>0</v>
      </c>
      <c r="AD104" s="119">
        <v>0</v>
      </c>
      <c r="AE104" s="119">
        <v>0</v>
      </c>
      <c r="AF104" s="119">
        <v>0</v>
      </c>
      <c r="AG104" s="119">
        <v>0</v>
      </c>
      <c r="AH104" s="119">
        <v>0</v>
      </c>
      <c r="AI104" s="119">
        <v>0</v>
      </c>
      <c r="AJ104" s="119">
        <v>0</v>
      </c>
      <c r="AK104" s="119">
        <v>0</v>
      </c>
      <c r="AL104" s="119">
        <v>0</v>
      </c>
      <c r="AM104" s="119">
        <v>0</v>
      </c>
      <c r="AN104" s="119">
        <v>0</v>
      </c>
      <c r="AO104" s="119">
        <v>0</v>
      </c>
      <c r="AP104" s="119">
        <v>0</v>
      </c>
      <c r="AQ104" s="119"/>
      <c r="AR104" s="119"/>
      <c r="AS104" s="119"/>
    </row>
    <row r="105" spans="3:45" ht="14.25" customHeight="1" outlineLevel="2" x14ac:dyDescent="0.35">
      <c r="D105" s="118"/>
      <c r="E105" s="93" t="s">
        <v>55</v>
      </c>
      <c r="G105" s="93" t="s">
        <v>204</v>
      </c>
      <c r="H105" s="119">
        <v>0</v>
      </c>
      <c r="I105" s="119"/>
      <c r="J105" s="119">
        <v>0</v>
      </c>
      <c r="K105" s="119">
        <v>0</v>
      </c>
      <c r="L105" s="119">
        <v>0</v>
      </c>
      <c r="M105" s="119">
        <v>0</v>
      </c>
      <c r="N105" s="119">
        <v>0</v>
      </c>
      <c r="O105" s="119">
        <v>0</v>
      </c>
      <c r="P105" s="119">
        <v>0</v>
      </c>
      <c r="Q105" s="119">
        <v>0</v>
      </c>
      <c r="R105" s="119">
        <v>0</v>
      </c>
      <c r="S105" s="119">
        <v>0</v>
      </c>
      <c r="T105" s="119">
        <v>0</v>
      </c>
      <c r="U105" s="119">
        <v>0</v>
      </c>
      <c r="V105" s="119">
        <v>0</v>
      </c>
      <c r="W105" s="119">
        <v>0</v>
      </c>
      <c r="X105" s="119">
        <v>0</v>
      </c>
      <c r="Y105" s="119">
        <v>0</v>
      </c>
      <c r="Z105" s="119">
        <v>0</v>
      </c>
      <c r="AA105" s="119">
        <v>0</v>
      </c>
      <c r="AB105" s="119">
        <v>0</v>
      </c>
      <c r="AC105" s="119">
        <v>0</v>
      </c>
      <c r="AD105" s="119">
        <v>0</v>
      </c>
      <c r="AE105" s="119">
        <v>0</v>
      </c>
      <c r="AF105" s="119">
        <v>0</v>
      </c>
      <c r="AG105" s="119">
        <v>0</v>
      </c>
      <c r="AH105" s="119">
        <v>0</v>
      </c>
      <c r="AI105" s="119">
        <v>0</v>
      </c>
      <c r="AJ105" s="119">
        <v>0</v>
      </c>
      <c r="AK105" s="119">
        <v>0</v>
      </c>
      <c r="AL105" s="119">
        <v>0</v>
      </c>
      <c r="AM105" s="119">
        <v>0</v>
      </c>
      <c r="AN105" s="119">
        <v>0</v>
      </c>
      <c r="AO105" s="119">
        <v>0</v>
      </c>
      <c r="AP105" s="119">
        <v>0</v>
      </c>
      <c r="AQ105" s="119"/>
      <c r="AR105" s="119"/>
      <c r="AS105" s="119"/>
    </row>
    <row r="106" spans="3:45" ht="14.25" customHeight="1" outlineLevel="2" x14ac:dyDescent="0.3">
      <c r="D106" s="121" t="s">
        <v>210</v>
      </c>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row>
    <row r="107" spans="3:45" ht="14.25" customHeight="1" outlineLevel="2" x14ac:dyDescent="0.35">
      <c r="D107" s="118"/>
      <c r="E107" s="93" t="s">
        <v>38</v>
      </c>
      <c r="G107" s="93" t="s">
        <v>204</v>
      </c>
      <c r="H107" s="119">
        <v>1.8106618524282636E-2</v>
      </c>
      <c r="I107" s="119"/>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19">
        <v>0</v>
      </c>
      <c r="AK107" s="119">
        <v>5.3871228854784056E-2</v>
      </c>
      <c r="AL107" s="119">
        <v>-7.6233780330501447E-2</v>
      </c>
      <c r="AM107" s="119">
        <v>0</v>
      </c>
      <c r="AN107" s="119">
        <v>0</v>
      </c>
      <c r="AO107" s="119">
        <v>-0.70499999999999996</v>
      </c>
      <c r="AP107" s="119">
        <v>0.74546917000000001</v>
      </c>
      <c r="AQ107" s="119"/>
      <c r="AR107" s="119"/>
      <c r="AS107" s="119"/>
    </row>
    <row r="108" spans="3:45" ht="14.25" customHeight="1" outlineLevel="2" x14ac:dyDescent="0.35">
      <c r="D108" s="118"/>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row>
    <row r="109" spans="3:45" ht="14.25" customHeight="1" outlineLevel="2" x14ac:dyDescent="0.35">
      <c r="D109" s="118"/>
      <c r="E109" s="93" t="s">
        <v>198</v>
      </c>
      <c r="H109" s="119">
        <v>49390.498614530225</v>
      </c>
      <c r="I109" s="119"/>
      <c r="J109" s="119">
        <v>886.26423363050969</v>
      </c>
      <c r="K109" s="119">
        <v>1068.4722961260084</v>
      </c>
      <c r="L109" s="119">
        <v>1339.5211716352665</v>
      </c>
      <c r="M109" s="119">
        <v>1565.2871204616501</v>
      </c>
      <c r="N109" s="119">
        <v>1207.0441974085779</v>
      </c>
      <c r="O109" s="119">
        <v>1049.8315560897861</v>
      </c>
      <c r="P109" s="119">
        <v>932.09075681640888</v>
      </c>
      <c r="Q109" s="119">
        <v>1199.9940519422353</v>
      </c>
      <c r="R109" s="119">
        <v>1399.8822982742929</v>
      </c>
      <c r="S109" s="119">
        <v>1380.4638682481168</v>
      </c>
      <c r="T109" s="119">
        <v>1322.7237149629068</v>
      </c>
      <c r="U109" s="119">
        <v>1091.4402070075364</v>
      </c>
      <c r="V109" s="119">
        <v>1154.6844724468028</v>
      </c>
      <c r="W109" s="119">
        <v>1310.9344939376663</v>
      </c>
      <c r="X109" s="119">
        <v>1443.917559874812</v>
      </c>
      <c r="Y109" s="119">
        <v>1148.0637136642288</v>
      </c>
      <c r="Z109" s="119">
        <v>1449.3372373269963</v>
      </c>
      <c r="AA109" s="119">
        <v>1820.1732207822511</v>
      </c>
      <c r="AB109" s="119">
        <v>1898.087415389896</v>
      </c>
      <c r="AC109" s="119">
        <v>1727.7793126654535</v>
      </c>
      <c r="AD109" s="119">
        <v>1453.2696031276862</v>
      </c>
      <c r="AE109" s="119">
        <v>1487.1426170745528</v>
      </c>
      <c r="AF109" s="119">
        <v>1691.9656007951708</v>
      </c>
      <c r="AG109" s="119">
        <v>1757.3067584838404</v>
      </c>
      <c r="AH109" s="119">
        <v>1764.9975501837971</v>
      </c>
      <c r="AI109" s="119">
        <v>1674.417275750724</v>
      </c>
      <c r="AJ109" s="119">
        <v>1828.0444236211358</v>
      </c>
      <c r="AK109" s="119">
        <v>2006.2845453790576</v>
      </c>
      <c r="AL109" s="119">
        <v>1910.557871265956</v>
      </c>
      <c r="AM109" s="119">
        <v>1898.3228983117488</v>
      </c>
      <c r="AN109" s="119">
        <v>1809.2485100197803</v>
      </c>
      <c r="AO109" s="119">
        <v>1775.3473787074618</v>
      </c>
      <c r="AP109" s="119">
        <v>1937.600683117912</v>
      </c>
      <c r="AQ109" s="119"/>
      <c r="AR109" s="119"/>
      <c r="AS109" s="119"/>
    </row>
    <row r="110" spans="3:45" ht="14.25" customHeight="1" outlineLevel="1" x14ac:dyDescent="0.3">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row>
    <row r="111" spans="3:45" ht="14.25" customHeight="1" outlineLevel="1" x14ac:dyDescent="0.3">
      <c r="C111" s="117" t="s">
        <v>205</v>
      </c>
    </row>
    <row r="112" spans="3:45" ht="14.25" customHeight="1" outlineLevel="2" x14ac:dyDescent="0.35">
      <c r="D112" s="118"/>
      <c r="E112" s="93" t="s">
        <v>21</v>
      </c>
      <c r="G112" s="93" t="s">
        <v>204</v>
      </c>
      <c r="H112" s="119">
        <v>4803.5100644699996</v>
      </c>
      <c r="I112" s="119"/>
      <c r="J112" s="119">
        <v>238.12973584873376</v>
      </c>
      <c r="K112" s="119">
        <v>275.91581471229404</v>
      </c>
      <c r="L112" s="119">
        <v>287.91595717694622</v>
      </c>
      <c r="M112" s="119">
        <v>162.50870396338595</v>
      </c>
      <c r="N112" s="119">
        <v>191.52756300912759</v>
      </c>
      <c r="O112" s="119">
        <v>128.3890882142957</v>
      </c>
      <c r="P112" s="119">
        <v>170.37458624944045</v>
      </c>
      <c r="Q112" s="119">
        <v>177.93172704693552</v>
      </c>
      <c r="R112" s="119">
        <v>225.76843113667454</v>
      </c>
      <c r="S112" s="119">
        <v>227.74623914009547</v>
      </c>
      <c r="T112" s="119">
        <v>211.66626457869398</v>
      </c>
      <c r="U112" s="119">
        <v>162.13571752661056</v>
      </c>
      <c r="V112" s="119">
        <v>149.18515977508579</v>
      </c>
      <c r="W112" s="119">
        <v>126.34701040382454</v>
      </c>
      <c r="X112" s="119">
        <v>161.93394903030773</v>
      </c>
      <c r="Y112" s="119">
        <v>167.66591860217756</v>
      </c>
      <c r="Z112" s="119">
        <v>90.079605575572245</v>
      </c>
      <c r="AA112" s="119">
        <v>151.38669701307867</v>
      </c>
      <c r="AB112" s="119">
        <v>133.90046909936697</v>
      </c>
      <c r="AC112" s="119">
        <v>136.74770052830985</v>
      </c>
      <c r="AD112" s="119">
        <v>98.547679026499864</v>
      </c>
      <c r="AE112" s="119">
        <v>31.58657865449651</v>
      </c>
      <c r="AF112" s="119">
        <v>89.697490850919763</v>
      </c>
      <c r="AG112" s="119">
        <v>135.25136817411837</v>
      </c>
      <c r="AH112" s="119">
        <v>119.06670454818584</v>
      </c>
      <c r="AI112" s="119">
        <v>124.27984377525009</v>
      </c>
      <c r="AJ112" s="119">
        <v>42.437054248941571</v>
      </c>
      <c r="AK112" s="119">
        <v>88.733522268203075</v>
      </c>
      <c r="AL112" s="119">
        <v>144.7160214900058</v>
      </c>
      <c r="AM112" s="119">
        <v>89.795705894930308</v>
      </c>
      <c r="AN112" s="119">
        <v>91.545338363230456</v>
      </c>
      <c r="AO112" s="119">
        <v>65.398418544260295</v>
      </c>
      <c r="AP112" s="119">
        <v>105.19799999999998</v>
      </c>
      <c r="AQ112" s="119"/>
      <c r="AR112" s="119"/>
      <c r="AS112" s="119"/>
    </row>
    <row r="113" spans="4:45" ht="14.25" customHeight="1" outlineLevel="2" x14ac:dyDescent="0.35">
      <c r="D113" s="118"/>
      <c r="E113" s="93" t="s">
        <v>23</v>
      </c>
      <c r="G113" s="93" t="s">
        <v>204</v>
      </c>
      <c r="H113" s="119">
        <v>3852.1958428033618</v>
      </c>
      <c r="I113" s="119"/>
      <c r="J113" s="119">
        <v>69.213025814180199</v>
      </c>
      <c r="K113" s="119">
        <v>111.07796198767532</v>
      </c>
      <c r="L113" s="119">
        <v>127.87234548332778</v>
      </c>
      <c r="M113" s="119">
        <v>122.62171245477181</v>
      </c>
      <c r="N113" s="119">
        <v>98.987142925124957</v>
      </c>
      <c r="O113" s="119">
        <v>137.33285933339053</v>
      </c>
      <c r="P113" s="119">
        <v>160.91933808222083</v>
      </c>
      <c r="Q113" s="119">
        <v>225.93209767464359</v>
      </c>
      <c r="R113" s="119">
        <v>262.05578537709448</v>
      </c>
      <c r="S113" s="119">
        <v>305.61403483090913</v>
      </c>
      <c r="T113" s="119">
        <v>284.02747545044167</v>
      </c>
      <c r="U113" s="119">
        <v>168.08217128915024</v>
      </c>
      <c r="V113" s="119">
        <v>117.53458240207307</v>
      </c>
      <c r="W113" s="119">
        <v>152.02603119307469</v>
      </c>
      <c r="X113" s="119">
        <v>155.68036838656798</v>
      </c>
      <c r="Y113" s="119">
        <v>173.93281084121213</v>
      </c>
      <c r="Z113" s="119">
        <v>117.33532521341786</v>
      </c>
      <c r="AA113" s="119">
        <v>82.83866626603006</v>
      </c>
      <c r="AB113" s="119">
        <v>97.735985073475518</v>
      </c>
      <c r="AC113" s="119">
        <v>103.6941881692199</v>
      </c>
      <c r="AD113" s="119">
        <v>101.14200213879903</v>
      </c>
      <c r="AE113" s="119">
        <v>32.097080731971865</v>
      </c>
      <c r="AF113" s="119">
        <v>32.464983812660265</v>
      </c>
      <c r="AG113" s="119">
        <v>56.620526255154765</v>
      </c>
      <c r="AH113" s="119">
        <v>48.953345779882753</v>
      </c>
      <c r="AI113" s="119">
        <v>51.897575892343191</v>
      </c>
      <c r="AJ113" s="119">
        <v>42.673515904042802</v>
      </c>
      <c r="AK113" s="119">
        <v>56.86165515440387</v>
      </c>
      <c r="AL113" s="119">
        <v>63.585601820014759</v>
      </c>
      <c r="AM113" s="119">
        <v>67.859694572187863</v>
      </c>
      <c r="AN113" s="119">
        <v>120.1522115636308</v>
      </c>
      <c r="AO113" s="119">
        <v>55.191740930268075</v>
      </c>
      <c r="AP113" s="119">
        <v>48.182000000000002</v>
      </c>
      <c r="AQ113" s="119"/>
      <c r="AR113" s="119"/>
      <c r="AS113" s="119"/>
    </row>
    <row r="114" spans="4:45" ht="14.25" customHeight="1" outlineLevel="2" x14ac:dyDescent="0.35">
      <c r="D114" s="118"/>
      <c r="E114" s="93" t="s">
        <v>24</v>
      </c>
      <c r="G114" s="93" t="s">
        <v>204</v>
      </c>
      <c r="H114" s="119">
        <v>44.758068248516366</v>
      </c>
      <c r="I114" s="119"/>
      <c r="J114" s="119">
        <v>0</v>
      </c>
      <c r="K114" s="119">
        <v>0</v>
      </c>
      <c r="L114" s="119">
        <v>0</v>
      </c>
      <c r="M114" s="119">
        <v>0</v>
      </c>
      <c r="N114" s="119">
        <v>0</v>
      </c>
      <c r="O114" s="119">
        <v>0</v>
      </c>
      <c r="P114" s="119">
        <v>0</v>
      </c>
      <c r="Q114" s="119">
        <v>0</v>
      </c>
      <c r="R114" s="119">
        <v>0</v>
      </c>
      <c r="S114" s="119">
        <v>0</v>
      </c>
      <c r="T114" s="119">
        <v>0</v>
      </c>
      <c r="U114" s="119">
        <v>0</v>
      </c>
      <c r="V114" s="119">
        <v>0</v>
      </c>
      <c r="W114" s="119">
        <v>0</v>
      </c>
      <c r="X114" s="119">
        <v>0</v>
      </c>
      <c r="Y114" s="119">
        <v>0</v>
      </c>
      <c r="Z114" s="119">
        <v>0</v>
      </c>
      <c r="AA114" s="119">
        <v>0</v>
      </c>
      <c r="AB114" s="119">
        <v>0</v>
      </c>
      <c r="AC114" s="119">
        <v>0</v>
      </c>
      <c r="AD114" s="119">
        <v>0</v>
      </c>
      <c r="AE114" s="119">
        <v>0</v>
      </c>
      <c r="AF114" s="119">
        <v>0</v>
      </c>
      <c r="AG114" s="119">
        <v>0</v>
      </c>
      <c r="AH114" s="119">
        <v>0</v>
      </c>
      <c r="AI114" s="119">
        <v>0</v>
      </c>
      <c r="AJ114" s="119">
        <v>0</v>
      </c>
      <c r="AK114" s="119">
        <v>0</v>
      </c>
      <c r="AL114" s="119">
        <v>0</v>
      </c>
      <c r="AM114" s="119">
        <v>44.012260316792712</v>
      </c>
      <c r="AN114" s="119">
        <v>5.5387019785972762E-2</v>
      </c>
      <c r="AO114" s="119">
        <v>0.20942091193767659</v>
      </c>
      <c r="AP114" s="119">
        <v>0.48099999999999998</v>
      </c>
      <c r="AQ114" s="119"/>
      <c r="AR114" s="119"/>
      <c r="AS114" s="119"/>
    </row>
    <row r="115" spans="4:45" ht="14.25" customHeight="1" outlineLevel="2" x14ac:dyDescent="0.35">
      <c r="D115" s="118"/>
      <c r="E115" s="93" t="s">
        <v>28</v>
      </c>
      <c r="G115" s="93" t="s">
        <v>204</v>
      </c>
      <c r="H115" s="119">
        <v>2659.8636360443106</v>
      </c>
      <c r="I115" s="119"/>
      <c r="J115" s="119">
        <v>73.050977442376706</v>
      </c>
      <c r="K115" s="119">
        <v>86.11438278711293</v>
      </c>
      <c r="L115" s="119">
        <v>92.136450440381509</v>
      </c>
      <c r="M115" s="119">
        <v>76.018474729795884</v>
      </c>
      <c r="N115" s="119">
        <v>68.642678270025371</v>
      </c>
      <c r="O115" s="119">
        <v>70.9358071048581</v>
      </c>
      <c r="P115" s="119">
        <v>84.884733278615926</v>
      </c>
      <c r="Q115" s="119">
        <v>145.70821323417141</v>
      </c>
      <c r="R115" s="119">
        <v>262.82081682684765</v>
      </c>
      <c r="S115" s="119">
        <v>212.74170247997063</v>
      </c>
      <c r="T115" s="119">
        <v>320.48287491715496</v>
      </c>
      <c r="U115" s="119">
        <v>192.68354052260295</v>
      </c>
      <c r="V115" s="119">
        <v>63.233028882702563</v>
      </c>
      <c r="W115" s="119">
        <v>41.848180334720162</v>
      </c>
      <c r="X115" s="119">
        <v>72.894079619721921</v>
      </c>
      <c r="Y115" s="119">
        <v>90.79633343323566</v>
      </c>
      <c r="Z115" s="119">
        <v>81.095552162950568</v>
      </c>
      <c r="AA115" s="119">
        <v>48.318258402850276</v>
      </c>
      <c r="AB115" s="119">
        <v>41.17337499698565</v>
      </c>
      <c r="AC115" s="119">
        <v>55.20844425478009</v>
      </c>
      <c r="AD115" s="119">
        <v>58.142117108195499</v>
      </c>
      <c r="AE115" s="119">
        <v>48.555333969875953</v>
      </c>
      <c r="AF115" s="119">
        <v>41.799194539513664</v>
      </c>
      <c r="AG115" s="119">
        <v>32.888367591951031</v>
      </c>
      <c r="AH115" s="119">
        <v>38.965526383587942</v>
      </c>
      <c r="AI115" s="119">
        <v>85.126298437803854</v>
      </c>
      <c r="AJ115" s="119">
        <v>36.095121230110948</v>
      </c>
      <c r="AK115" s="119">
        <v>22.221308804419117</v>
      </c>
      <c r="AL115" s="119">
        <v>23.35626255343189</v>
      </c>
      <c r="AM115" s="119">
        <v>21.073953207979788</v>
      </c>
      <c r="AN115" s="119">
        <v>22.031493417507132</v>
      </c>
      <c r="AO115" s="119">
        <v>26.971754678072251</v>
      </c>
      <c r="AP115" s="119">
        <v>21.848999999999997</v>
      </c>
      <c r="AQ115" s="119"/>
      <c r="AR115" s="119"/>
      <c r="AS115" s="119"/>
    </row>
    <row r="116" spans="4:45" ht="14.25" customHeight="1" outlineLevel="2" x14ac:dyDescent="0.35">
      <c r="D116" s="118"/>
      <c r="E116" s="93" t="s">
        <v>30</v>
      </c>
      <c r="G116" s="93" t="s">
        <v>204</v>
      </c>
      <c r="H116" s="119">
        <v>524.69117595786417</v>
      </c>
      <c r="I116" s="119"/>
      <c r="J116" s="119">
        <v>0</v>
      </c>
      <c r="K116" s="119">
        <v>0</v>
      </c>
      <c r="L116" s="119">
        <v>0</v>
      </c>
      <c r="M116" s="119">
        <v>0</v>
      </c>
      <c r="N116" s="119">
        <v>0</v>
      </c>
      <c r="O116" s="119">
        <v>0</v>
      </c>
      <c r="P116" s="119">
        <v>0</v>
      </c>
      <c r="Q116" s="119">
        <v>0</v>
      </c>
      <c r="R116" s="119">
        <v>0</v>
      </c>
      <c r="S116" s="119">
        <v>0</v>
      </c>
      <c r="T116" s="119">
        <v>0</v>
      </c>
      <c r="U116" s="119">
        <v>0</v>
      </c>
      <c r="V116" s="119">
        <v>0</v>
      </c>
      <c r="W116" s="119">
        <v>0</v>
      </c>
      <c r="X116" s="119">
        <v>0</v>
      </c>
      <c r="Y116" s="119">
        <v>0</v>
      </c>
      <c r="Z116" s="119">
        <v>0</v>
      </c>
      <c r="AA116" s="119">
        <v>0</v>
      </c>
      <c r="AB116" s="119">
        <v>0</v>
      </c>
      <c r="AC116" s="119">
        <v>0</v>
      </c>
      <c r="AD116" s="119">
        <v>0</v>
      </c>
      <c r="AE116" s="119">
        <v>0</v>
      </c>
      <c r="AF116" s="119">
        <v>0</v>
      </c>
      <c r="AG116" s="119">
        <v>0</v>
      </c>
      <c r="AH116" s="119">
        <v>0</v>
      </c>
      <c r="AI116" s="119">
        <v>0</v>
      </c>
      <c r="AJ116" s="119">
        <v>0</v>
      </c>
      <c r="AK116" s="119">
        <v>0</v>
      </c>
      <c r="AL116" s="119">
        <v>0</v>
      </c>
      <c r="AM116" s="119">
        <v>179.18488667253999</v>
      </c>
      <c r="AN116" s="119">
        <v>139.82505396874285</v>
      </c>
      <c r="AO116" s="119">
        <v>109.69923531658138</v>
      </c>
      <c r="AP116" s="119">
        <v>95.981999999999999</v>
      </c>
      <c r="AQ116" s="119"/>
      <c r="AR116" s="119"/>
      <c r="AS116" s="119"/>
    </row>
    <row r="117" spans="4:45" ht="14.25" customHeight="1" outlineLevel="2" x14ac:dyDescent="0.35">
      <c r="D117" s="118"/>
      <c r="E117" s="93" t="s">
        <v>33</v>
      </c>
      <c r="G117" s="93" t="s">
        <v>204</v>
      </c>
      <c r="H117" s="119">
        <v>4104.9009889575036</v>
      </c>
      <c r="I117" s="119"/>
      <c r="J117" s="119">
        <v>176.02084146224277</v>
      </c>
      <c r="K117" s="119">
        <v>291.95370418996686</v>
      </c>
      <c r="L117" s="119">
        <v>328.60782220685866</v>
      </c>
      <c r="M117" s="119">
        <v>69.992193989497238</v>
      </c>
      <c r="N117" s="119">
        <v>68.960398876247865</v>
      </c>
      <c r="O117" s="119">
        <v>56.680104634188758</v>
      </c>
      <c r="P117" s="119">
        <v>61.254708107285303</v>
      </c>
      <c r="Q117" s="119">
        <v>127.78957648342286</v>
      </c>
      <c r="R117" s="119">
        <v>180.23949698323568</v>
      </c>
      <c r="S117" s="119">
        <v>201.06450064905019</v>
      </c>
      <c r="T117" s="119">
        <v>196.29605759127574</v>
      </c>
      <c r="U117" s="119">
        <v>62.508682261735487</v>
      </c>
      <c r="V117" s="119">
        <v>97.491604049076287</v>
      </c>
      <c r="W117" s="119">
        <v>164.10413672021468</v>
      </c>
      <c r="X117" s="119">
        <v>235.06938323968689</v>
      </c>
      <c r="Y117" s="119">
        <v>251.69043887591914</v>
      </c>
      <c r="Z117" s="119">
        <v>127.2615073042796</v>
      </c>
      <c r="AA117" s="119">
        <v>130.71569513633921</v>
      </c>
      <c r="AB117" s="119">
        <v>179.16249695880393</v>
      </c>
      <c r="AC117" s="119">
        <v>183.09106097291044</v>
      </c>
      <c r="AD117" s="119">
        <v>161.00991422023316</v>
      </c>
      <c r="AE117" s="119">
        <v>80.487456655216278</v>
      </c>
      <c r="AF117" s="119">
        <v>88.0441044704571</v>
      </c>
      <c r="AG117" s="119">
        <v>112.96298976626949</v>
      </c>
      <c r="AH117" s="119">
        <v>106.65900394207073</v>
      </c>
      <c r="AI117" s="119">
        <v>79.877026790186292</v>
      </c>
      <c r="AJ117" s="119">
        <v>60.147998712924647</v>
      </c>
      <c r="AK117" s="119">
        <v>81.477368151964342</v>
      </c>
      <c r="AL117" s="119">
        <v>144.28071555594468</v>
      </c>
      <c r="AM117" s="119">
        <v>0</v>
      </c>
      <c r="AN117" s="119">
        <v>0</v>
      </c>
      <c r="AO117" s="119">
        <v>0</v>
      </c>
      <c r="AP117" s="119">
        <v>0</v>
      </c>
      <c r="AQ117" s="119"/>
      <c r="AR117" s="119"/>
      <c r="AS117" s="119"/>
    </row>
    <row r="118" spans="4:45" ht="14.25" customHeight="1" outlineLevel="2" x14ac:dyDescent="0.35">
      <c r="D118" s="118"/>
      <c r="E118" s="93" t="s">
        <v>34</v>
      </c>
      <c r="G118" s="93" t="s">
        <v>204</v>
      </c>
      <c r="H118" s="119">
        <v>2536.6500835176457</v>
      </c>
      <c r="I118" s="119"/>
      <c r="J118" s="119">
        <v>50.513450290600687</v>
      </c>
      <c r="K118" s="119">
        <v>78.948869415039312</v>
      </c>
      <c r="L118" s="119">
        <v>179.90602426089697</v>
      </c>
      <c r="M118" s="119">
        <v>234.93761146961265</v>
      </c>
      <c r="N118" s="119">
        <v>214.68681908972283</v>
      </c>
      <c r="O118" s="119">
        <v>178.09388724205024</v>
      </c>
      <c r="P118" s="119">
        <v>91.166644732179648</v>
      </c>
      <c r="Q118" s="119">
        <v>115.43680142931771</v>
      </c>
      <c r="R118" s="119">
        <v>130.14715023201882</v>
      </c>
      <c r="S118" s="119">
        <v>81.827583795803321</v>
      </c>
      <c r="T118" s="119">
        <v>104.31948277728122</v>
      </c>
      <c r="U118" s="119">
        <v>121.74451012703439</v>
      </c>
      <c r="V118" s="119">
        <v>119.84736812103486</v>
      </c>
      <c r="W118" s="119">
        <v>136.06048328632539</v>
      </c>
      <c r="X118" s="119">
        <v>67.071608208542344</v>
      </c>
      <c r="Y118" s="119">
        <v>71.234239584112174</v>
      </c>
      <c r="Z118" s="119">
        <v>72.171266612667765</v>
      </c>
      <c r="AA118" s="119">
        <v>45.062875066140833</v>
      </c>
      <c r="AB118" s="119">
        <v>37.770532497146348</v>
      </c>
      <c r="AC118" s="119">
        <v>14.18639667948961</v>
      </c>
      <c r="AD118" s="119">
        <v>37.097553609078638</v>
      </c>
      <c r="AE118" s="119">
        <v>28.514942987639898</v>
      </c>
      <c r="AF118" s="119">
        <v>23.114136845136571</v>
      </c>
      <c r="AG118" s="119">
        <v>27.901858472268565</v>
      </c>
      <c r="AH118" s="119">
        <v>36.933696489487865</v>
      </c>
      <c r="AI118" s="119">
        <v>51.33991222840902</v>
      </c>
      <c r="AJ118" s="119">
        <v>17.599752114827858</v>
      </c>
      <c r="AK118" s="119">
        <v>25.51318474635401</v>
      </c>
      <c r="AL118" s="119">
        <v>31.617131764028404</v>
      </c>
      <c r="AM118" s="119">
        <v>28.271924507688606</v>
      </c>
      <c r="AN118" s="119">
        <v>25.495794749403348</v>
      </c>
      <c r="AO118" s="119">
        <v>31.510590086305655</v>
      </c>
      <c r="AP118" s="119">
        <v>26.606000000000005</v>
      </c>
      <c r="AQ118" s="119"/>
      <c r="AR118" s="119"/>
      <c r="AS118" s="119"/>
    </row>
    <row r="119" spans="4:45" ht="14.25" customHeight="1" outlineLevel="2" x14ac:dyDescent="0.35">
      <c r="D119" s="118"/>
      <c r="E119" s="93" t="s">
        <v>35</v>
      </c>
      <c r="G119" s="93" t="s">
        <v>204</v>
      </c>
      <c r="H119" s="119">
        <v>5537.5800835986684</v>
      </c>
      <c r="I119" s="119"/>
      <c r="J119" s="119">
        <v>225.54814571925309</v>
      </c>
      <c r="K119" s="119">
        <v>216.58063825770989</v>
      </c>
      <c r="L119" s="119">
        <v>278.19778386031265</v>
      </c>
      <c r="M119" s="119">
        <v>83.557875960321638</v>
      </c>
      <c r="N119" s="119">
        <v>145.60190808400941</v>
      </c>
      <c r="O119" s="119">
        <v>154.85888932774762</v>
      </c>
      <c r="P119" s="119">
        <v>112.91452504145668</v>
      </c>
      <c r="Q119" s="119">
        <v>147.49632286692332</v>
      </c>
      <c r="R119" s="119">
        <v>306.90192896162858</v>
      </c>
      <c r="S119" s="119">
        <v>331.49639689420241</v>
      </c>
      <c r="T119" s="119">
        <v>327.04506592603843</v>
      </c>
      <c r="U119" s="119">
        <v>235.7288449056382</v>
      </c>
      <c r="V119" s="119">
        <v>207.32447026164587</v>
      </c>
      <c r="W119" s="119">
        <v>122.88561254557209</v>
      </c>
      <c r="X119" s="119">
        <v>86.456543044047592</v>
      </c>
      <c r="Y119" s="119">
        <v>87.617775685346217</v>
      </c>
      <c r="Z119" s="119">
        <v>166.15623014054034</v>
      </c>
      <c r="AA119" s="119">
        <v>307.93621669103658</v>
      </c>
      <c r="AB119" s="119">
        <v>206.35029120655702</v>
      </c>
      <c r="AC119" s="119">
        <v>130.89892294992376</v>
      </c>
      <c r="AD119" s="119">
        <v>163.14393149546132</v>
      </c>
      <c r="AE119" s="119">
        <v>233.99231858566793</v>
      </c>
      <c r="AF119" s="119">
        <v>198.03013067420574</v>
      </c>
      <c r="AG119" s="119">
        <v>163.37799969349479</v>
      </c>
      <c r="AH119" s="119">
        <v>144.67014941934445</v>
      </c>
      <c r="AI119" s="119">
        <v>73.893577068531911</v>
      </c>
      <c r="AJ119" s="119">
        <v>30.703858109723637</v>
      </c>
      <c r="AK119" s="119">
        <v>75.153802841499584</v>
      </c>
      <c r="AL119" s="119">
        <v>117.90382756159117</v>
      </c>
      <c r="AM119" s="119">
        <v>118.94985279197098</v>
      </c>
      <c r="AN119" s="119">
        <v>138.13627238432525</v>
      </c>
      <c r="AO119" s="119">
        <v>77.689974642938964</v>
      </c>
      <c r="AP119" s="119">
        <v>120.38</v>
      </c>
      <c r="AQ119" s="119"/>
      <c r="AR119" s="119"/>
      <c r="AS119" s="119"/>
    </row>
    <row r="120" spans="4:45" ht="14.25" customHeight="1" outlineLevel="2" x14ac:dyDescent="0.35">
      <c r="D120" s="118"/>
      <c r="E120" s="93" t="s">
        <v>38</v>
      </c>
      <c r="G120" s="93" t="s">
        <v>204</v>
      </c>
      <c r="H120" s="119">
        <v>7208.418665229744</v>
      </c>
      <c r="I120" s="119"/>
      <c r="J120" s="119">
        <v>207.58558806692454</v>
      </c>
      <c r="K120" s="119">
        <v>348.32271219973859</v>
      </c>
      <c r="L120" s="119">
        <v>222.25471651707312</v>
      </c>
      <c r="M120" s="119">
        <v>123.0409319845317</v>
      </c>
      <c r="N120" s="119">
        <v>100.32242817560051</v>
      </c>
      <c r="O120" s="119">
        <v>110.95291386435947</v>
      </c>
      <c r="P120" s="119">
        <v>269.84088267977245</v>
      </c>
      <c r="Q120" s="119">
        <v>225.5191530191241</v>
      </c>
      <c r="R120" s="119">
        <v>199.28304234621783</v>
      </c>
      <c r="S120" s="119">
        <v>180.31409815789112</v>
      </c>
      <c r="T120" s="119">
        <v>103.58730731969573</v>
      </c>
      <c r="U120" s="119">
        <v>77.071643265164454</v>
      </c>
      <c r="V120" s="119">
        <v>97.489857232068005</v>
      </c>
      <c r="W120" s="119">
        <v>184.36520579510176</v>
      </c>
      <c r="X120" s="119">
        <v>192.03847818496948</v>
      </c>
      <c r="Y120" s="119">
        <v>154.95927966602275</v>
      </c>
      <c r="Z120" s="119">
        <v>117.91654565492466</v>
      </c>
      <c r="AA120" s="119">
        <v>192.41316966624601</v>
      </c>
      <c r="AB120" s="119">
        <v>221.43375096515146</v>
      </c>
      <c r="AC120" s="119">
        <v>238.19953723123291</v>
      </c>
      <c r="AD120" s="119">
        <v>270.0933364786153</v>
      </c>
      <c r="AE120" s="119">
        <v>492.68632921378423</v>
      </c>
      <c r="AF120" s="119">
        <v>587.87253727976884</v>
      </c>
      <c r="AG120" s="119">
        <v>443.56880039467922</v>
      </c>
      <c r="AH120" s="119">
        <v>468.2644195297438</v>
      </c>
      <c r="AI120" s="119">
        <v>436.72639335536593</v>
      </c>
      <c r="AJ120" s="119">
        <v>274.00600376701328</v>
      </c>
      <c r="AK120" s="119">
        <v>149.98437830987046</v>
      </c>
      <c r="AL120" s="119">
        <v>157.12070862264235</v>
      </c>
      <c r="AM120" s="119">
        <v>120.02622502683961</v>
      </c>
      <c r="AN120" s="119">
        <v>121.99252367387795</v>
      </c>
      <c r="AO120" s="119">
        <v>17.066767585732837</v>
      </c>
      <c r="AP120" s="119">
        <v>102.099</v>
      </c>
      <c r="AQ120" s="119"/>
      <c r="AR120" s="119"/>
      <c r="AS120" s="119"/>
    </row>
    <row r="121" spans="4:45" ht="14.25" customHeight="1" outlineLevel="2" x14ac:dyDescent="0.35">
      <c r="D121" s="118"/>
      <c r="E121" s="93" t="s">
        <v>41</v>
      </c>
      <c r="G121" s="93" t="s">
        <v>204</v>
      </c>
      <c r="H121" s="119">
        <v>9424.7042364236659</v>
      </c>
      <c r="I121" s="119"/>
      <c r="J121" s="119">
        <v>200.4235344393305</v>
      </c>
      <c r="K121" s="119">
        <v>311.29272754313257</v>
      </c>
      <c r="L121" s="119">
        <v>378.7760395556752</v>
      </c>
      <c r="M121" s="119">
        <v>280.3727114423931</v>
      </c>
      <c r="N121" s="119">
        <v>320.97294891455346</v>
      </c>
      <c r="O121" s="119">
        <v>295.28445456213353</v>
      </c>
      <c r="P121" s="119">
        <v>426.34223986536648</v>
      </c>
      <c r="Q121" s="119">
        <v>381.38106283087808</v>
      </c>
      <c r="R121" s="119">
        <v>270.16024166898637</v>
      </c>
      <c r="S121" s="119">
        <v>353.83312573955237</v>
      </c>
      <c r="T121" s="119">
        <v>343.27343367421776</v>
      </c>
      <c r="U121" s="119">
        <v>182.81178901699144</v>
      </c>
      <c r="V121" s="119">
        <v>203.3574488358436</v>
      </c>
      <c r="W121" s="119">
        <v>279.31769693923303</v>
      </c>
      <c r="X121" s="119">
        <v>436.01789221754285</v>
      </c>
      <c r="Y121" s="119">
        <v>415.75131767260706</v>
      </c>
      <c r="Z121" s="119">
        <v>172.71968512843776</v>
      </c>
      <c r="AA121" s="119">
        <v>142.31802084313966</v>
      </c>
      <c r="AB121" s="119">
        <v>352.29826281150923</v>
      </c>
      <c r="AC121" s="119">
        <v>390.22956327892734</v>
      </c>
      <c r="AD121" s="119">
        <v>258.63292891049639</v>
      </c>
      <c r="AE121" s="119">
        <v>265.40676805149792</v>
      </c>
      <c r="AF121" s="119">
        <v>295.05012684169463</v>
      </c>
      <c r="AG121" s="119">
        <v>329.97606527109616</v>
      </c>
      <c r="AH121" s="119">
        <v>336.44718406349091</v>
      </c>
      <c r="AI121" s="119">
        <v>336.12609802425783</v>
      </c>
      <c r="AJ121" s="119">
        <v>228.21701551812916</v>
      </c>
      <c r="AK121" s="119">
        <v>170.03842970778183</v>
      </c>
      <c r="AL121" s="119">
        <v>206.96147349920508</v>
      </c>
      <c r="AM121" s="119">
        <v>222.86409921680951</v>
      </c>
      <c r="AN121" s="119">
        <v>213.07216399262018</v>
      </c>
      <c r="AO121" s="119">
        <v>184.44334839701415</v>
      </c>
      <c r="AP121" s="119">
        <v>240.53433794912158</v>
      </c>
      <c r="AQ121" s="119"/>
      <c r="AR121" s="119"/>
      <c r="AS121" s="119"/>
    </row>
    <row r="122" spans="4:45" ht="14.25" customHeight="1" outlineLevel="2" x14ac:dyDescent="0.35">
      <c r="D122" s="118"/>
      <c r="E122" s="93" t="s">
        <v>44</v>
      </c>
      <c r="G122" s="93" t="s">
        <v>204</v>
      </c>
      <c r="H122" s="119">
        <v>2662.3877238356008</v>
      </c>
      <c r="I122" s="119"/>
      <c r="J122" s="119">
        <v>100.75371514593928</v>
      </c>
      <c r="K122" s="119">
        <v>85.498636722317954</v>
      </c>
      <c r="L122" s="119">
        <v>126.20632670292872</v>
      </c>
      <c r="M122" s="119">
        <v>112.46218916324665</v>
      </c>
      <c r="N122" s="119">
        <v>88.115945966269337</v>
      </c>
      <c r="O122" s="119">
        <v>46.288194873614323</v>
      </c>
      <c r="P122" s="119">
        <v>42.25718787062204</v>
      </c>
      <c r="Q122" s="119">
        <v>65.693764839082306</v>
      </c>
      <c r="R122" s="119">
        <v>94.198322408114734</v>
      </c>
      <c r="S122" s="119">
        <v>120.02405224985469</v>
      </c>
      <c r="T122" s="119">
        <v>119.55092334381042</v>
      </c>
      <c r="U122" s="119">
        <v>106.59825058816251</v>
      </c>
      <c r="V122" s="119">
        <v>97.3404345051798</v>
      </c>
      <c r="W122" s="119">
        <v>138.52606623923785</v>
      </c>
      <c r="X122" s="119">
        <v>145.74821089356951</v>
      </c>
      <c r="Y122" s="119">
        <v>141.99387481175944</v>
      </c>
      <c r="Z122" s="119">
        <v>68.629234349848431</v>
      </c>
      <c r="AA122" s="119">
        <v>44.926412793060337</v>
      </c>
      <c r="AB122" s="119">
        <v>82.37732752606226</v>
      </c>
      <c r="AC122" s="119">
        <v>103.29540787978452</v>
      </c>
      <c r="AD122" s="119">
        <v>44.839574026097232</v>
      </c>
      <c r="AE122" s="119">
        <v>29.096990079006453</v>
      </c>
      <c r="AF122" s="119">
        <v>48.907988149010599</v>
      </c>
      <c r="AG122" s="119">
        <v>52.358966432433853</v>
      </c>
      <c r="AH122" s="119">
        <v>56.654753270405806</v>
      </c>
      <c r="AI122" s="119">
        <v>45.474585119060784</v>
      </c>
      <c r="AJ122" s="119">
        <v>27.133762813835297</v>
      </c>
      <c r="AK122" s="119">
        <v>34.138011039232417</v>
      </c>
      <c r="AL122" s="119">
        <v>67.195458266763509</v>
      </c>
      <c r="AM122" s="119">
        <v>62.06536369890614</v>
      </c>
      <c r="AN122" s="119">
        <v>95.216338645627246</v>
      </c>
      <c r="AO122" s="119">
        <v>85.034853701515786</v>
      </c>
      <c r="AP122" s="119">
        <v>83.786599721240023</v>
      </c>
      <c r="AQ122" s="119"/>
      <c r="AR122" s="119"/>
      <c r="AS122" s="119"/>
    </row>
    <row r="123" spans="4:45" ht="14.25" customHeight="1" outlineLevel="2" x14ac:dyDescent="0.35">
      <c r="D123" s="118"/>
      <c r="E123" s="93" t="s">
        <v>46</v>
      </c>
      <c r="G123" s="93" t="s">
        <v>204</v>
      </c>
      <c r="H123" s="119">
        <v>4663.512258847506</v>
      </c>
      <c r="I123" s="119"/>
      <c r="J123" s="119">
        <v>173.61061934400499</v>
      </c>
      <c r="K123" s="119">
        <v>252.38205288800225</v>
      </c>
      <c r="L123" s="119">
        <v>289.09687556605053</v>
      </c>
      <c r="M123" s="119">
        <v>167.71619655962226</v>
      </c>
      <c r="N123" s="119">
        <v>59.589787753537586</v>
      </c>
      <c r="O123" s="119">
        <v>35.651794173569321</v>
      </c>
      <c r="P123" s="119">
        <v>51.868269537172999</v>
      </c>
      <c r="Q123" s="119">
        <v>133.12624401719413</v>
      </c>
      <c r="R123" s="119">
        <v>177.08374225300361</v>
      </c>
      <c r="S123" s="119">
        <v>286.9242059156955</v>
      </c>
      <c r="T123" s="119">
        <v>317.82257655879562</v>
      </c>
      <c r="U123" s="119">
        <v>176.18842528231772</v>
      </c>
      <c r="V123" s="119">
        <v>173.62138290390499</v>
      </c>
      <c r="W123" s="119">
        <v>172.20069364816848</v>
      </c>
      <c r="X123" s="119">
        <v>196.18632658869919</v>
      </c>
      <c r="Y123" s="119">
        <v>231.36019303295549</v>
      </c>
      <c r="Z123" s="119">
        <v>107.91716680675964</v>
      </c>
      <c r="AA123" s="119">
        <v>116.19459303309455</v>
      </c>
      <c r="AB123" s="119">
        <v>164.99199494406878</v>
      </c>
      <c r="AC123" s="119">
        <v>145.94651536085374</v>
      </c>
      <c r="AD123" s="119">
        <v>93.146713567310584</v>
      </c>
      <c r="AE123" s="119">
        <v>83.967669102442585</v>
      </c>
      <c r="AF123" s="119">
        <v>114.27817629668343</v>
      </c>
      <c r="AG123" s="119">
        <v>157.2655847307573</v>
      </c>
      <c r="AH123" s="119">
        <v>181.89462441505444</v>
      </c>
      <c r="AI123" s="119">
        <v>97.056181848352665</v>
      </c>
      <c r="AJ123" s="119">
        <v>40.562669561793442</v>
      </c>
      <c r="AK123" s="119">
        <v>55.844322273498094</v>
      </c>
      <c r="AL123" s="119">
        <v>66.438291976730042</v>
      </c>
      <c r="AM123" s="119">
        <v>138.68370112586138</v>
      </c>
      <c r="AN123" s="119">
        <v>112.81708907537151</v>
      </c>
      <c r="AO123" s="119">
        <v>35.263578706178869</v>
      </c>
      <c r="AP123" s="119">
        <v>56.813999999999993</v>
      </c>
      <c r="AQ123" s="119"/>
      <c r="AR123" s="119"/>
      <c r="AS123" s="119"/>
    </row>
    <row r="124" spans="4:45" ht="14.25" customHeight="1" outlineLevel="2" x14ac:dyDescent="0.35">
      <c r="D124" s="118"/>
      <c r="E124" s="93" t="s">
        <v>48</v>
      </c>
      <c r="G124" s="93" t="s">
        <v>204</v>
      </c>
      <c r="H124" s="119">
        <v>0</v>
      </c>
      <c r="I124" s="119"/>
      <c r="J124" s="119">
        <v>0</v>
      </c>
      <c r="K124" s="119">
        <v>0</v>
      </c>
      <c r="L124" s="119">
        <v>0</v>
      </c>
      <c r="M124" s="119">
        <v>0</v>
      </c>
      <c r="N124" s="119">
        <v>0</v>
      </c>
      <c r="O124" s="119">
        <v>0</v>
      </c>
      <c r="P124" s="119">
        <v>0</v>
      </c>
      <c r="Q124" s="119">
        <v>0</v>
      </c>
      <c r="R124" s="119">
        <v>0</v>
      </c>
      <c r="S124" s="119">
        <v>0</v>
      </c>
      <c r="T124" s="119">
        <v>0</v>
      </c>
      <c r="U124" s="119">
        <v>0</v>
      </c>
      <c r="V124" s="119">
        <v>0</v>
      </c>
      <c r="W124" s="119">
        <v>0</v>
      </c>
      <c r="X124" s="119">
        <v>0</v>
      </c>
      <c r="Y124" s="119">
        <v>0</v>
      </c>
      <c r="Z124" s="119">
        <v>0</v>
      </c>
      <c r="AA124" s="119">
        <v>0</v>
      </c>
      <c r="AB124" s="119">
        <v>0</v>
      </c>
      <c r="AC124" s="119">
        <v>0</v>
      </c>
      <c r="AD124" s="119">
        <v>0</v>
      </c>
      <c r="AE124" s="119">
        <v>0</v>
      </c>
      <c r="AF124" s="119">
        <v>0</v>
      </c>
      <c r="AG124" s="119">
        <v>0</v>
      </c>
      <c r="AH124" s="119">
        <v>0</v>
      </c>
      <c r="AI124" s="119">
        <v>0</v>
      </c>
      <c r="AJ124" s="119">
        <v>0</v>
      </c>
      <c r="AK124" s="119">
        <v>0</v>
      </c>
      <c r="AL124" s="119">
        <v>0</v>
      </c>
      <c r="AM124" s="119">
        <v>0</v>
      </c>
      <c r="AN124" s="119">
        <v>0</v>
      </c>
      <c r="AO124" s="119">
        <v>0</v>
      </c>
      <c r="AP124" s="119">
        <v>0</v>
      </c>
      <c r="AQ124" s="119"/>
      <c r="AR124" s="119"/>
      <c r="AS124" s="119"/>
    </row>
    <row r="125" spans="4:45" ht="14.25" customHeight="1" outlineLevel="2" x14ac:dyDescent="0.35">
      <c r="D125" s="118"/>
      <c r="E125" s="93" t="s">
        <v>50</v>
      </c>
      <c r="G125" s="93" t="s">
        <v>204</v>
      </c>
      <c r="H125" s="119">
        <v>0</v>
      </c>
      <c r="I125" s="119"/>
      <c r="J125" s="119">
        <v>0</v>
      </c>
      <c r="K125" s="119">
        <v>0</v>
      </c>
      <c r="L125" s="119">
        <v>0</v>
      </c>
      <c r="M125" s="119">
        <v>0</v>
      </c>
      <c r="N125" s="119">
        <v>0</v>
      </c>
      <c r="O125" s="119">
        <v>0</v>
      </c>
      <c r="P125" s="119">
        <v>0</v>
      </c>
      <c r="Q125" s="119">
        <v>0</v>
      </c>
      <c r="R125" s="119">
        <v>0</v>
      </c>
      <c r="S125" s="119">
        <v>0</v>
      </c>
      <c r="T125" s="119">
        <v>0</v>
      </c>
      <c r="U125" s="119">
        <v>0</v>
      </c>
      <c r="V125" s="119">
        <v>0</v>
      </c>
      <c r="W125" s="119">
        <v>0</v>
      </c>
      <c r="X125" s="119">
        <v>0</v>
      </c>
      <c r="Y125" s="119">
        <v>0</v>
      </c>
      <c r="Z125" s="119">
        <v>0</v>
      </c>
      <c r="AA125" s="119">
        <v>0</v>
      </c>
      <c r="AB125" s="119">
        <v>0</v>
      </c>
      <c r="AC125" s="119">
        <v>0</v>
      </c>
      <c r="AD125" s="119">
        <v>0</v>
      </c>
      <c r="AE125" s="119">
        <v>0</v>
      </c>
      <c r="AF125" s="119">
        <v>0</v>
      </c>
      <c r="AG125" s="119">
        <v>0</v>
      </c>
      <c r="AH125" s="119">
        <v>0</v>
      </c>
      <c r="AI125" s="119">
        <v>0</v>
      </c>
      <c r="AJ125" s="119">
        <v>0</v>
      </c>
      <c r="AK125" s="119">
        <v>0</v>
      </c>
      <c r="AL125" s="119">
        <v>0</v>
      </c>
      <c r="AM125" s="119">
        <v>0</v>
      </c>
      <c r="AN125" s="119">
        <v>0</v>
      </c>
      <c r="AO125" s="119">
        <v>0</v>
      </c>
      <c r="AP125" s="119">
        <v>0</v>
      </c>
      <c r="AQ125" s="119"/>
      <c r="AR125" s="119"/>
      <c r="AS125" s="119"/>
    </row>
    <row r="126" spans="4:45" ht="14.25" customHeight="1" outlineLevel="2" x14ac:dyDescent="0.35">
      <c r="D126" s="118"/>
      <c r="E126" s="93" t="s">
        <v>51</v>
      </c>
      <c r="G126" s="93" t="s">
        <v>204</v>
      </c>
      <c r="H126" s="119">
        <v>0</v>
      </c>
      <c r="I126" s="119"/>
      <c r="J126" s="119">
        <v>0</v>
      </c>
      <c r="K126" s="119">
        <v>0</v>
      </c>
      <c r="L126" s="119">
        <v>0</v>
      </c>
      <c r="M126" s="119">
        <v>0</v>
      </c>
      <c r="N126" s="119">
        <v>0</v>
      </c>
      <c r="O126" s="119">
        <v>0</v>
      </c>
      <c r="P126" s="119">
        <v>0</v>
      </c>
      <c r="Q126" s="119">
        <v>0</v>
      </c>
      <c r="R126" s="119">
        <v>0</v>
      </c>
      <c r="S126" s="119">
        <v>0</v>
      </c>
      <c r="T126" s="119">
        <v>0</v>
      </c>
      <c r="U126" s="119">
        <v>0</v>
      </c>
      <c r="V126" s="119">
        <v>0</v>
      </c>
      <c r="W126" s="119">
        <v>0</v>
      </c>
      <c r="X126" s="119">
        <v>0</v>
      </c>
      <c r="Y126" s="119">
        <v>0</v>
      </c>
      <c r="Z126" s="119">
        <v>0</v>
      </c>
      <c r="AA126" s="119">
        <v>0</v>
      </c>
      <c r="AB126" s="119">
        <v>0</v>
      </c>
      <c r="AC126" s="119">
        <v>0</v>
      </c>
      <c r="AD126" s="119">
        <v>0</v>
      </c>
      <c r="AE126" s="119">
        <v>0</v>
      </c>
      <c r="AF126" s="119">
        <v>0</v>
      </c>
      <c r="AG126" s="119">
        <v>0</v>
      </c>
      <c r="AH126" s="119">
        <v>0</v>
      </c>
      <c r="AI126" s="119">
        <v>0</v>
      </c>
      <c r="AJ126" s="119">
        <v>0</v>
      </c>
      <c r="AK126" s="119">
        <v>0</v>
      </c>
      <c r="AL126" s="119">
        <v>0</v>
      </c>
      <c r="AM126" s="119">
        <v>0</v>
      </c>
      <c r="AN126" s="119">
        <v>0</v>
      </c>
      <c r="AO126" s="119">
        <v>0</v>
      </c>
      <c r="AP126" s="119">
        <v>0</v>
      </c>
      <c r="AQ126" s="119"/>
      <c r="AR126" s="119"/>
      <c r="AS126" s="119"/>
    </row>
    <row r="127" spans="4:45" ht="14.25" customHeight="1" outlineLevel="2" x14ac:dyDescent="0.35">
      <c r="D127" s="118"/>
      <c r="E127" s="93" t="s">
        <v>52</v>
      </c>
      <c r="G127" s="93" t="s">
        <v>204</v>
      </c>
      <c r="H127" s="119">
        <v>0</v>
      </c>
      <c r="I127" s="119"/>
      <c r="J127" s="119">
        <v>0</v>
      </c>
      <c r="K127" s="119">
        <v>0</v>
      </c>
      <c r="L127" s="119">
        <v>0</v>
      </c>
      <c r="M127" s="119">
        <v>0</v>
      </c>
      <c r="N127" s="119">
        <v>0</v>
      </c>
      <c r="O127" s="119">
        <v>0</v>
      </c>
      <c r="P127" s="119">
        <v>0</v>
      </c>
      <c r="Q127" s="119">
        <v>0</v>
      </c>
      <c r="R127" s="119">
        <v>0</v>
      </c>
      <c r="S127" s="119">
        <v>0</v>
      </c>
      <c r="T127" s="119">
        <v>0</v>
      </c>
      <c r="U127" s="119">
        <v>0</v>
      </c>
      <c r="V127" s="119">
        <v>0</v>
      </c>
      <c r="W127" s="119">
        <v>0</v>
      </c>
      <c r="X127" s="119">
        <v>0</v>
      </c>
      <c r="Y127" s="119">
        <v>0</v>
      </c>
      <c r="Z127" s="119">
        <v>0</v>
      </c>
      <c r="AA127" s="119">
        <v>0</v>
      </c>
      <c r="AB127" s="119">
        <v>0</v>
      </c>
      <c r="AC127" s="119">
        <v>0</v>
      </c>
      <c r="AD127" s="119">
        <v>0</v>
      </c>
      <c r="AE127" s="119">
        <v>0</v>
      </c>
      <c r="AF127" s="119">
        <v>0</v>
      </c>
      <c r="AG127" s="119">
        <v>0</v>
      </c>
      <c r="AH127" s="119">
        <v>0</v>
      </c>
      <c r="AI127" s="119">
        <v>0</v>
      </c>
      <c r="AJ127" s="119">
        <v>0</v>
      </c>
      <c r="AK127" s="119">
        <v>0</v>
      </c>
      <c r="AL127" s="119">
        <v>0</v>
      </c>
      <c r="AM127" s="119">
        <v>0</v>
      </c>
      <c r="AN127" s="119">
        <v>0</v>
      </c>
      <c r="AO127" s="119">
        <v>0</v>
      </c>
      <c r="AP127" s="119">
        <v>0</v>
      </c>
      <c r="AQ127" s="119"/>
      <c r="AR127" s="119"/>
      <c r="AS127" s="119"/>
    </row>
    <row r="128" spans="4:45" ht="14.25" customHeight="1" outlineLevel="2" x14ac:dyDescent="0.35">
      <c r="D128" s="118"/>
      <c r="E128" s="93" t="s">
        <v>53</v>
      </c>
      <c r="G128" s="93" t="s">
        <v>204</v>
      </c>
      <c r="H128" s="119">
        <v>0</v>
      </c>
      <c r="I128" s="119"/>
      <c r="J128" s="119">
        <v>0</v>
      </c>
      <c r="K128" s="119">
        <v>0</v>
      </c>
      <c r="L128" s="119">
        <v>0</v>
      </c>
      <c r="M128" s="119">
        <v>0</v>
      </c>
      <c r="N128" s="119">
        <v>0</v>
      </c>
      <c r="O128" s="119">
        <v>0</v>
      </c>
      <c r="P128" s="119">
        <v>0</v>
      </c>
      <c r="Q128" s="119">
        <v>0</v>
      </c>
      <c r="R128" s="119">
        <v>0</v>
      </c>
      <c r="S128" s="119">
        <v>0</v>
      </c>
      <c r="T128" s="119">
        <v>0</v>
      </c>
      <c r="U128" s="119">
        <v>0</v>
      </c>
      <c r="V128" s="119">
        <v>0</v>
      </c>
      <c r="W128" s="119">
        <v>0</v>
      </c>
      <c r="X128" s="119">
        <v>0</v>
      </c>
      <c r="Y128" s="119">
        <v>0</v>
      </c>
      <c r="Z128" s="119">
        <v>0</v>
      </c>
      <c r="AA128" s="119">
        <v>0</v>
      </c>
      <c r="AB128" s="119">
        <v>0</v>
      </c>
      <c r="AC128" s="119">
        <v>0</v>
      </c>
      <c r="AD128" s="119">
        <v>0</v>
      </c>
      <c r="AE128" s="119">
        <v>0</v>
      </c>
      <c r="AF128" s="119">
        <v>0</v>
      </c>
      <c r="AG128" s="119">
        <v>0</v>
      </c>
      <c r="AH128" s="119">
        <v>0</v>
      </c>
      <c r="AI128" s="119">
        <v>0</v>
      </c>
      <c r="AJ128" s="119">
        <v>0</v>
      </c>
      <c r="AK128" s="119">
        <v>0</v>
      </c>
      <c r="AL128" s="119">
        <v>0</v>
      </c>
      <c r="AM128" s="119">
        <v>0</v>
      </c>
      <c r="AN128" s="119">
        <v>0</v>
      </c>
      <c r="AO128" s="119">
        <v>0</v>
      </c>
      <c r="AP128" s="119">
        <v>0</v>
      </c>
      <c r="AQ128" s="119"/>
      <c r="AR128" s="119"/>
      <c r="AS128" s="119"/>
    </row>
    <row r="129" spans="3:45" ht="14.25" customHeight="1" outlineLevel="2" x14ac:dyDescent="0.35">
      <c r="D129" s="118"/>
      <c r="E129" s="93" t="s">
        <v>54</v>
      </c>
      <c r="G129" s="93" t="s">
        <v>204</v>
      </c>
      <c r="H129" s="119">
        <v>0</v>
      </c>
      <c r="I129" s="119"/>
      <c r="J129" s="119">
        <v>0</v>
      </c>
      <c r="K129" s="119">
        <v>0</v>
      </c>
      <c r="L129" s="119">
        <v>0</v>
      </c>
      <c r="M129" s="119">
        <v>0</v>
      </c>
      <c r="N129" s="119">
        <v>0</v>
      </c>
      <c r="O129" s="119">
        <v>0</v>
      </c>
      <c r="P129" s="119">
        <v>0</v>
      </c>
      <c r="Q129" s="119">
        <v>0</v>
      </c>
      <c r="R129" s="119">
        <v>0</v>
      </c>
      <c r="S129" s="119">
        <v>0</v>
      </c>
      <c r="T129" s="119">
        <v>0</v>
      </c>
      <c r="U129" s="119">
        <v>0</v>
      </c>
      <c r="V129" s="119">
        <v>0</v>
      </c>
      <c r="W129" s="119">
        <v>0</v>
      </c>
      <c r="X129" s="119">
        <v>0</v>
      </c>
      <c r="Y129" s="119">
        <v>0</v>
      </c>
      <c r="Z129" s="119">
        <v>0</v>
      </c>
      <c r="AA129" s="119">
        <v>0</v>
      </c>
      <c r="AB129" s="119">
        <v>0</v>
      </c>
      <c r="AC129" s="119">
        <v>0</v>
      </c>
      <c r="AD129" s="119">
        <v>0</v>
      </c>
      <c r="AE129" s="119">
        <v>0</v>
      </c>
      <c r="AF129" s="119">
        <v>0</v>
      </c>
      <c r="AG129" s="119">
        <v>0</v>
      </c>
      <c r="AH129" s="119">
        <v>0</v>
      </c>
      <c r="AI129" s="119">
        <v>0</v>
      </c>
      <c r="AJ129" s="119">
        <v>0</v>
      </c>
      <c r="AK129" s="119">
        <v>0</v>
      </c>
      <c r="AL129" s="119">
        <v>0</v>
      </c>
      <c r="AM129" s="119">
        <v>0</v>
      </c>
      <c r="AN129" s="119">
        <v>0</v>
      </c>
      <c r="AO129" s="119">
        <v>0</v>
      </c>
      <c r="AP129" s="119">
        <v>0</v>
      </c>
      <c r="AQ129" s="119"/>
      <c r="AR129" s="119"/>
      <c r="AS129" s="119"/>
    </row>
    <row r="130" spans="3:45" ht="14.25" customHeight="1" outlineLevel="2" x14ac:dyDescent="0.35">
      <c r="D130" s="118"/>
      <c r="E130" s="93" t="s">
        <v>55</v>
      </c>
      <c r="G130" s="93" t="s">
        <v>204</v>
      </c>
      <c r="H130" s="119">
        <v>0</v>
      </c>
      <c r="I130" s="119"/>
      <c r="J130" s="119">
        <v>0</v>
      </c>
      <c r="K130" s="119">
        <v>0</v>
      </c>
      <c r="L130" s="119">
        <v>0</v>
      </c>
      <c r="M130" s="119">
        <v>0</v>
      </c>
      <c r="N130" s="119">
        <v>0</v>
      </c>
      <c r="O130" s="119">
        <v>0</v>
      </c>
      <c r="P130" s="119">
        <v>0</v>
      </c>
      <c r="Q130" s="119">
        <v>0</v>
      </c>
      <c r="R130" s="119">
        <v>0</v>
      </c>
      <c r="S130" s="119">
        <v>0</v>
      </c>
      <c r="T130" s="119">
        <v>0</v>
      </c>
      <c r="U130" s="119">
        <v>0</v>
      </c>
      <c r="V130" s="119">
        <v>0</v>
      </c>
      <c r="W130" s="119">
        <v>0</v>
      </c>
      <c r="X130" s="119">
        <v>0</v>
      </c>
      <c r="Y130" s="119">
        <v>0</v>
      </c>
      <c r="Z130" s="119">
        <v>0</v>
      </c>
      <c r="AA130" s="119">
        <v>0</v>
      </c>
      <c r="AB130" s="119">
        <v>0</v>
      </c>
      <c r="AC130" s="119">
        <v>0</v>
      </c>
      <c r="AD130" s="119">
        <v>0</v>
      </c>
      <c r="AE130" s="119">
        <v>0</v>
      </c>
      <c r="AF130" s="119">
        <v>0</v>
      </c>
      <c r="AG130" s="119">
        <v>0</v>
      </c>
      <c r="AH130" s="119">
        <v>0</v>
      </c>
      <c r="AI130" s="119">
        <v>0</v>
      </c>
      <c r="AJ130" s="119">
        <v>0</v>
      </c>
      <c r="AK130" s="119">
        <v>0</v>
      </c>
      <c r="AL130" s="119">
        <v>0</v>
      </c>
      <c r="AM130" s="119">
        <v>0</v>
      </c>
      <c r="AN130" s="119">
        <v>0</v>
      </c>
      <c r="AO130" s="119">
        <v>0</v>
      </c>
      <c r="AP130" s="119">
        <v>0</v>
      </c>
      <c r="AQ130" s="119"/>
      <c r="AR130" s="119"/>
      <c r="AS130" s="119"/>
    </row>
    <row r="131" spans="3:45" ht="14.25" customHeight="1" outlineLevel="2" x14ac:dyDescent="0.3">
      <c r="D131" s="117" t="s">
        <v>210</v>
      </c>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row>
    <row r="132" spans="3:45" ht="14.25" customHeight="1" outlineLevel="2" x14ac:dyDescent="0.35">
      <c r="D132" s="118"/>
      <c r="E132" s="93" t="s">
        <v>38</v>
      </c>
      <c r="G132" s="93" t="s">
        <v>204</v>
      </c>
      <c r="H132" s="119">
        <v>425.71117847167574</v>
      </c>
      <c r="I132" s="119"/>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19">
        <v>150.32424756543168</v>
      </c>
      <c r="AK132" s="119">
        <v>93.554839182663486</v>
      </c>
      <c r="AL132" s="119">
        <v>42.862166781475409</v>
      </c>
      <c r="AM132" s="119">
        <v>35.749709705107293</v>
      </c>
      <c r="AN132" s="119">
        <v>17.329866964354459</v>
      </c>
      <c r="AO132" s="119">
        <v>53.730978232643395</v>
      </c>
      <c r="AP132" s="119">
        <v>32.159370039999999</v>
      </c>
      <c r="AQ132" s="119"/>
      <c r="AR132" s="119"/>
      <c r="AS132" s="119"/>
    </row>
    <row r="133" spans="3:45" ht="14.25" customHeight="1" outlineLevel="2" x14ac:dyDescent="0.3">
      <c r="D133" s="121" t="s">
        <v>211</v>
      </c>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row>
    <row r="134" spans="3:45" ht="14.25" customHeight="1" outlineLevel="2" x14ac:dyDescent="0.35">
      <c r="D134" s="118"/>
      <c r="E134" s="93" t="s">
        <v>211</v>
      </c>
      <c r="G134" s="93" t="s">
        <v>204</v>
      </c>
      <c r="H134" s="119">
        <v>3546.7073200090244</v>
      </c>
      <c r="I134" s="119"/>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c r="AH134" s="120"/>
      <c r="AI134" s="120"/>
      <c r="AJ134" s="119">
        <v>176.01468655541674</v>
      </c>
      <c r="AK134" s="119">
        <v>390.26742043845127</v>
      </c>
      <c r="AL134" s="119">
        <v>572.48906370081988</v>
      </c>
      <c r="AM134" s="119">
        <v>624.84134249337751</v>
      </c>
      <c r="AN134" s="119">
        <v>632.09724450781459</v>
      </c>
      <c r="AO134" s="119">
        <v>562.10056231314445</v>
      </c>
      <c r="AP134" s="119">
        <v>588.89700000000005</v>
      </c>
      <c r="AQ134" s="119"/>
      <c r="AR134" s="119"/>
      <c r="AS134" s="119"/>
    </row>
    <row r="135" spans="3:45" ht="14.25" customHeight="1" outlineLevel="2" x14ac:dyDescent="0.35">
      <c r="D135" s="118"/>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c r="AQ135" s="119"/>
      <c r="AR135" s="119"/>
      <c r="AS135" s="119"/>
    </row>
    <row r="136" spans="3:45" ht="14.25" customHeight="1" outlineLevel="2" x14ac:dyDescent="0.35">
      <c r="D136" s="118"/>
      <c r="E136" s="93" t="s">
        <v>207</v>
      </c>
      <c r="G136" s="93" t="s">
        <v>204</v>
      </c>
      <c r="H136" s="119">
        <v>51995.591326415095</v>
      </c>
      <c r="I136" s="119"/>
      <c r="J136" s="119">
        <v>1514.8496335735867</v>
      </c>
      <c r="K136" s="119">
        <v>2058.0875007029899</v>
      </c>
      <c r="L136" s="119">
        <v>2310.9703417704513</v>
      </c>
      <c r="M136" s="119">
        <v>1433.2286017171789</v>
      </c>
      <c r="N136" s="119">
        <v>1357.4076210642188</v>
      </c>
      <c r="O136" s="119">
        <v>1214.4679933302077</v>
      </c>
      <c r="P136" s="119">
        <v>1471.823115444133</v>
      </c>
      <c r="Q136" s="119">
        <v>1746.0149634416932</v>
      </c>
      <c r="R136" s="119">
        <v>2108.6589581938224</v>
      </c>
      <c r="S136" s="119">
        <v>2301.5859398530247</v>
      </c>
      <c r="T136" s="119">
        <v>2328.0714621374054</v>
      </c>
      <c r="U136" s="119">
        <v>1485.5535747854078</v>
      </c>
      <c r="V136" s="119">
        <v>1326.4253369686146</v>
      </c>
      <c r="W136" s="119">
        <v>1517.6811171054726</v>
      </c>
      <c r="X136" s="119">
        <v>1749.0968394136553</v>
      </c>
      <c r="Y136" s="119">
        <v>1787.0021822053477</v>
      </c>
      <c r="Z136" s="119">
        <v>1121.2821189493989</v>
      </c>
      <c r="AA136" s="119">
        <v>1262.1106049110163</v>
      </c>
      <c r="AB136" s="119">
        <v>1517.1944860791273</v>
      </c>
      <c r="AC136" s="119">
        <v>1501.4977373054321</v>
      </c>
      <c r="AD136" s="119">
        <v>1285.7957505807872</v>
      </c>
      <c r="AE136" s="119">
        <v>1326.3914680315997</v>
      </c>
      <c r="AF136" s="119">
        <v>1519.2588697600506</v>
      </c>
      <c r="AG136" s="119">
        <v>1512.1725267822235</v>
      </c>
      <c r="AH136" s="119">
        <v>1538.5094078412546</v>
      </c>
      <c r="AI136" s="119">
        <v>1381.7974925395615</v>
      </c>
      <c r="AJ136" s="119">
        <v>1125.9156861021911</v>
      </c>
      <c r="AK136" s="119">
        <v>1243.7882429183414</v>
      </c>
      <c r="AL136" s="119">
        <v>1638.5267235926531</v>
      </c>
      <c r="AM136" s="119">
        <v>1753.3787192309915</v>
      </c>
      <c r="AN136" s="119">
        <v>1729.7667783262918</v>
      </c>
      <c r="AO136" s="119">
        <v>1304.3112240465939</v>
      </c>
      <c r="AP136" s="119">
        <v>1522.9683077103616</v>
      </c>
      <c r="AQ136" s="119"/>
      <c r="AR136" s="119"/>
      <c r="AS136" s="119"/>
    </row>
    <row r="137" spans="3:45" ht="14.25" customHeight="1" outlineLevel="1" x14ac:dyDescent="0.35">
      <c r="D137" s="118"/>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c r="AQ137" s="119"/>
      <c r="AR137" s="119"/>
      <c r="AS137" s="119"/>
    </row>
    <row r="138" spans="3:45" ht="14.25" customHeight="1" outlineLevel="1" x14ac:dyDescent="0.35">
      <c r="C138" s="117" t="s">
        <v>212</v>
      </c>
      <c r="D138" s="118"/>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c r="AP138" s="119"/>
      <c r="AQ138" s="119"/>
      <c r="AR138" s="119"/>
      <c r="AS138" s="119"/>
    </row>
    <row r="139" spans="3:45" ht="14.25" customHeight="1" outlineLevel="2" x14ac:dyDescent="0.35">
      <c r="D139" s="118"/>
      <c r="E139" s="139" t="s">
        <v>21</v>
      </c>
      <c r="G139" s="93" t="s">
        <v>204</v>
      </c>
      <c r="H139" s="119">
        <v>9598.8204299097324</v>
      </c>
      <c r="I139" s="119"/>
      <c r="J139" s="119">
        <v>328.18719927421648</v>
      </c>
      <c r="K139" s="119">
        <v>365.3379489315559</v>
      </c>
      <c r="L139" s="119">
        <v>375.96195191391371</v>
      </c>
      <c r="M139" s="119">
        <v>273.41628737043965</v>
      </c>
      <c r="N139" s="119">
        <v>305.11482649451659</v>
      </c>
      <c r="O139" s="119">
        <v>245.64025585270932</v>
      </c>
      <c r="P139" s="119">
        <v>285.18339902302847</v>
      </c>
      <c r="Q139" s="119">
        <v>322.3187149646194</v>
      </c>
      <c r="R139" s="119">
        <v>371.48779652842029</v>
      </c>
      <c r="S139" s="119">
        <v>353.61185982811196</v>
      </c>
      <c r="T139" s="119">
        <v>335.8895993837545</v>
      </c>
      <c r="U139" s="119">
        <v>274.4144802958038</v>
      </c>
      <c r="V139" s="119">
        <v>274.45464788981957</v>
      </c>
      <c r="W139" s="119">
        <v>274.94757520430335</v>
      </c>
      <c r="X139" s="119">
        <v>303.85211226317847</v>
      </c>
      <c r="Y139" s="119">
        <v>300.13219167292965</v>
      </c>
      <c r="Z139" s="119">
        <v>244.37348788032955</v>
      </c>
      <c r="AA139" s="119">
        <v>359.61751200158204</v>
      </c>
      <c r="AB139" s="119">
        <v>316.37698810765062</v>
      </c>
      <c r="AC139" s="119">
        <v>289.20762728327531</v>
      </c>
      <c r="AD139" s="119">
        <v>241.3973314606389</v>
      </c>
      <c r="AE139" s="119">
        <v>197.89781771734275</v>
      </c>
      <c r="AF139" s="119">
        <v>266.41019867238026</v>
      </c>
      <c r="AG139" s="119">
        <v>332.19942209400381</v>
      </c>
      <c r="AH139" s="119">
        <v>274.2351504608572</v>
      </c>
      <c r="AI139" s="119">
        <v>272.73086538810503</v>
      </c>
      <c r="AJ139" s="119">
        <v>197.55065721740772</v>
      </c>
      <c r="AK139" s="119">
        <v>255.5972217249292</v>
      </c>
      <c r="AL139" s="119">
        <v>308.14688363245165</v>
      </c>
      <c r="AM139" s="119">
        <v>266.04316700662469</v>
      </c>
      <c r="AN139" s="119">
        <v>258.99283963353616</v>
      </c>
      <c r="AO139" s="119">
        <v>240.51369693729475</v>
      </c>
      <c r="AP139" s="119">
        <v>287.57871579999994</v>
      </c>
      <c r="AQ139" s="119"/>
      <c r="AR139" s="119"/>
      <c r="AS139" s="119"/>
    </row>
    <row r="140" spans="3:45" ht="14.25" customHeight="1" outlineLevel="2" x14ac:dyDescent="0.35">
      <c r="D140" s="118"/>
      <c r="E140" s="139" t="s">
        <v>23</v>
      </c>
      <c r="G140" s="93" t="s">
        <v>204</v>
      </c>
      <c r="H140" s="119">
        <v>7222.2787206592939</v>
      </c>
      <c r="I140" s="119"/>
      <c r="J140" s="119">
        <v>118.87697411177686</v>
      </c>
      <c r="K140" s="119">
        <v>174.62315931425573</v>
      </c>
      <c r="L140" s="119">
        <v>195.12202554088947</v>
      </c>
      <c r="M140" s="119">
        <v>198.08122781155447</v>
      </c>
      <c r="N140" s="119">
        <v>145.03516321885581</v>
      </c>
      <c r="O140" s="119">
        <v>169.72268464786941</v>
      </c>
      <c r="P140" s="119">
        <v>218.84082835315968</v>
      </c>
      <c r="Q140" s="119">
        <v>298.92253530240316</v>
      </c>
      <c r="R140" s="119">
        <v>329.03428880298941</v>
      </c>
      <c r="S140" s="119">
        <v>371.30571393659051</v>
      </c>
      <c r="T140" s="119">
        <v>339.44092423413804</v>
      </c>
      <c r="U140" s="119">
        <v>219.5454131988815</v>
      </c>
      <c r="V140" s="119">
        <v>187.62037440825537</v>
      </c>
      <c r="W140" s="119">
        <v>267.55424838991439</v>
      </c>
      <c r="X140" s="119">
        <v>238.38676046166543</v>
      </c>
      <c r="Y140" s="119">
        <v>239.84147296961726</v>
      </c>
      <c r="Z140" s="119">
        <v>190.26784565166491</v>
      </c>
      <c r="AA140" s="119">
        <v>181.68283940067747</v>
      </c>
      <c r="AB140" s="119">
        <v>221.73224592127772</v>
      </c>
      <c r="AC140" s="119">
        <v>232.93576892333408</v>
      </c>
      <c r="AD140" s="119">
        <v>263.0119985194309</v>
      </c>
      <c r="AE140" s="119">
        <v>144.47642640261836</v>
      </c>
      <c r="AF140" s="119">
        <v>151.86328310333059</v>
      </c>
      <c r="AG140" s="119">
        <v>212.67331053534454</v>
      </c>
      <c r="AH140" s="119">
        <v>207.14288591383018</v>
      </c>
      <c r="AI140" s="119">
        <v>205.28586978048074</v>
      </c>
      <c r="AJ140" s="119">
        <v>194.62401327539305</v>
      </c>
      <c r="AK140" s="119">
        <v>207.09475807409325</v>
      </c>
      <c r="AL140" s="119">
        <v>221.99055864762795</v>
      </c>
      <c r="AM140" s="119">
        <v>257.86941237567208</v>
      </c>
      <c r="AN140" s="119">
        <v>289.23833258911395</v>
      </c>
      <c r="AO140" s="119">
        <v>173.62237684258764</v>
      </c>
      <c r="AP140" s="119">
        <v>154.81299999999999</v>
      </c>
      <c r="AQ140" s="119"/>
      <c r="AR140" s="119"/>
      <c r="AS140" s="119"/>
    </row>
    <row r="141" spans="3:45" ht="14.25" customHeight="1" outlineLevel="2" x14ac:dyDescent="0.35">
      <c r="D141" s="118"/>
      <c r="E141" s="139" t="s">
        <v>24</v>
      </c>
      <c r="G141" s="93" t="s">
        <v>204</v>
      </c>
      <c r="H141" s="119">
        <v>50.805207162047516</v>
      </c>
      <c r="I141" s="119"/>
      <c r="J141" s="119">
        <v>0</v>
      </c>
      <c r="K141" s="119">
        <v>0</v>
      </c>
      <c r="L141" s="119">
        <v>0</v>
      </c>
      <c r="M141" s="119">
        <v>0</v>
      </c>
      <c r="N141" s="119">
        <v>0</v>
      </c>
      <c r="O141" s="119">
        <v>0</v>
      </c>
      <c r="P141" s="119">
        <v>0</v>
      </c>
      <c r="Q141" s="119">
        <v>0</v>
      </c>
      <c r="R141" s="119">
        <v>0</v>
      </c>
      <c r="S141" s="119">
        <v>0</v>
      </c>
      <c r="T141" s="119">
        <v>0</v>
      </c>
      <c r="U141" s="119">
        <v>0</v>
      </c>
      <c r="V141" s="119">
        <v>0</v>
      </c>
      <c r="W141" s="119">
        <v>0</v>
      </c>
      <c r="X141" s="119">
        <v>0</v>
      </c>
      <c r="Y141" s="119">
        <v>0</v>
      </c>
      <c r="Z141" s="119">
        <v>0</v>
      </c>
      <c r="AA141" s="119">
        <v>0</v>
      </c>
      <c r="AB141" s="119">
        <v>0</v>
      </c>
      <c r="AC141" s="119">
        <v>0</v>
      </c>
      <c r="AD141" s="119">
        <v>0</v>
      </c>
      <c r="AE141" s="119">
        <v>0</v>
      </c>
      <c r="AF141" s="119">
        <v>0</v>
      </c>
      <c r="AG141" s="119">
        <v>0</v>
      </c>
      <c r="AH141" s="119">
        <v>0</v>
      </c>
      <c r="AI141" s="119">
        <v>0</v>
      </c>
      <c r="AJ141" s="119">
        <v>0</v>
      </c>
      <c r="AK141" s="119">
        <v>0</v>
      </c>
      <c r="AL141" s="119">
        <v>0</v>
      </c>
      <c r="AM141" s="119">
        <v>44.542941846932102</v>
      </c>
      <c r="AN141" s="119">
        <v>1.8591227962121801</v>
      </c>
      <c r="AO141" s="119">
        <v>1.5561425189032307</v>
      </c>
      <c r="AP141" s="119">
        <v>2.847</v>
      </c>
      <c r="AQ141" s="119"/>
      <c r="AR141" s="119"/>
      <c r="AS141" s="119"/>
    </row>
    <row r="142" spans="3:45" ht="14.25" customHeight="1" outlineLevel="2" x14ac:dyDescent="0.35">
      <c r="D142" s="118"/>
      <c r="E142" s="139" t="s">
        <v>28</v>
      </c>
      <c r="G142" s="93" t="s">
        <v>204</v>
      </c>
      <c r="H142" s="119">
        <v>4924.4955216366398</v>
      </c>
      <c r="I142" s="119"/>
      <c r="J142" s="119">
        <v>107.94977355926632</v>
      </c>
      <c r="K142" s="119">
        <v>147.84357372738305</v>
      </c>
      <c r="L142" s="119">
        <v>151.71948856481524</v>
      </c>
      <c r="M142" s="119">
        <v>159.19643299127259</v>
      </c>
      <c r="N142" s="119">
        <v>119.00783463884682</v>
      </c>
      <c r="O142" s="119">
        <v>116.49888782465797</v>
      </c>
      <c r="P142" s="119">
        <v>119.29560326732218</v>
      </c>
      <c r="Q142" s="119">
        <v>206.67188474639389</v>
      </c>
      <c r="R142" s="119">
        <v>335.76847813944215</v>
      </c>
      <c r="S142" s="119">
        <v>252.91639575499715</v>
      </c>
      <c r="T142" s="119">
        <v>359.97652865175422</v>
      </c>
      <c r="U142" s="119">
        <v>233.61726874845738</v>
      </c>
      <c r="V142" s="119">
        <v>116.89350056003454</v>
      </c>
      <c r="W142" s="119">
        <v>117.00482933310855</v>
      </c>
      <c r="X142" s="119">
        <v>126.12691501164133</v>
      </c>
      <c r="Y142" s="119">
        <v>159.85288159941854</v>
      </c>
      <c r="Z142" s="119">
        <v>141.93294466998952</v>
      </c>
      <c r="AA142" s="119">
        <v>131.26912546605462</v>
      </c>
      <c r="AB142" s="119">
        <v>139.85289534641146</v>
      </c>
      <c r="AC142" s="119">
        <v>179.57840055107511</v>
      </c>
      <c r="AD142" s="119">
        <v>145.21734178567849</v>
      </c>
      <c r="AE142" s="119">
        <v>124.94163853891959</v>
      </c>
      <c r="AF142" s="119">
        <v>164.671908708633</v>
      </c>
      <c r="AG142" s="119">
        <v>115.82678775957478</v>
      </c>
      <c r="AH142" s="119">
        <v>124.52318055254922</v>
      </c>
      <c r="AI142" s="119">
        <v>154.42524015424976</v>
      </c>
      <c r="AJ142" s="119">
        <v>107.58291898409344</v>
      </c>
      <c r="AK142" s="119">
        <v>90.770728227593906</v>
      </c>
      <c r="AL142" s="119">
        <v>95.928611753277082</v>
      </c>
      <c r="AM142" s="119">
        <v>96.471469675945528</v>
      </c>
      <c r="AN142" s="119">
        <v>97.153012857032905</v>
      </c>
      <c r="AO142" s="119">
        <v>89.375039486748648</v>
      </c>
      <c r="AP142" s="119">
        <v>94.633999999999986</v>
      </c>
      <c r="AQ142" s="119"/>
      <c r="AR142" s="119"/>
      <c r="AS142" s="119"/>
    </row>
    <row r="143" spans="3:45" ht="14.25" customHeight="1" outlineLevel="2" x14ac:dyDescent="0.35">
      <c r="D143" s="118"/>
      <c r="E143" s="139" t="s">
        <v>30</v>
      </c>
      <c r="G143" s="93" t="s">
        <v>204</v>
      </c>
      <c r="H143" s="119">
        <v>1453.5700333566665</v>
      </c>
      <c r="I143" s="119"/>
      <c r="J143" s="119">
        <v>0</v>
      </c>
      <c r="K143" s="119">
        <v>0</v>
      </c>
      <c r="L143" s="119">
        <v>0</v>
      </c>
      <c r="M143" s="119">
        <v>0</v>
      </c>
      <c r="N143" s="119">
        <v>0</v>
      </c>
      <c r="O143" s="119">
        <v>0</v>
      </c>
      <c r="P143" s="119">
        <v>0</v>
      </c>
      <c r="Q143" s="119">
        <v>0</v>
      </c>
      <c r="R143" s="119">
        <v>0</v>
      </c>
      <c r="S143" s="119">
        <v>0</v>
      </c>
      <c r="T143" s="119">
        <v>0</v>
      </c>
      <c r="U143" s="119">
        <v>0</v>
      </c>
      <c r="V143" s="119">
        <v>0</v>
      </c>
      <c r="W143" s="119">
        <v>0</v>
      </c>
      <c r="X143" s="119">
        <v>0</v>
      </c>
      <c r="Y143" s="119">
        <v>0</v>
      </c>
      <c r="Z143" s="119">
        <v>0</v>
      </c>
      <c r="AA143" s="119">
        <v>0</v>
      </c>
      <c r="AB143" s="119">
        <v>0</v>
      </c>
      <c r="AC143" s="119">
        <v>0</v>
      </c>
      <c r="AD143" s="119">
        <v>0</v>
      </c>
      <c r="AE143" s="119">
        <v>0</v>
      </c>
      <c r="AF143" s="119">
        <v>0</v>
      </c>
      <c r="AG143" s="119">
        <v>0</v>
      </c>
      <c r="AH143" s="119">
        <v>0</v>
      </c>
      <c r="AI143" s="119">
        <v>0</v>
      </c>
      <c r="AJ143" s="119">
        <v>0</v>
      </c>
      <c r="AK143" s="119">
        <v>0</v>
      </c>
      <c r="AL143" s="119">
        <v>0</v>
      </c>
      <c r="AM143" s="119">
        <v>389.63710026733315</v>
      </c>
      <c r="AN143" s="119">
        <v>384.55939364077312</v>
      </c>
      <c r="AO143" s="119">
        <v>348.11353944856029</v>
      </c>
      <c r="AP143" s="119">
        <v>331.26</v>
      </c>
      <c r="AQ143" s="119"/>
      <c r="AR143" s="119"/>
      <c r="AS143" s="119"/>
    </row>
    <row r="144" spans="3:45" ht="14.25" customHeight="1" outlineLevel="2" x14ac:dyDescent="0.35">
      <c r="D144" s="118"/>
      <c r="E144" s="139" t="s">
        <v>33</v>
      </c>
      <c r="G144" s="93" t="s">
        <v>204</v>
      </c>
      <c r="H144" s="119">
        <v>11605.630593825619</v>
      </c>
      <c r="I144" s="119"/>
      <c r="J144" s="119">
        <v>352.44155678234233</v>
      </c>
      <c r="K144" s="119">
        <v>517.60589673789082</v>
      </c>
      <c r="L144" s="119">
        <v>673.23953404581061</v>
      </c>
      <c r="M144" s="119">
        <v>552.54662426890877</v>
      </c>
      <c r="N144" s="119">
        <v>400.10255395077343</v>
      </c>
      <c r="O144" s="119">
        <v>328.36386970588848</v>
      </c>
      <c r="P144" s="119">
        <v>219.31440028619244</v>
      </c>
      <c r="Q144" s="119">
        <v>336.23771599207532</v>
      </c>
      <c r="R144" s="119">
        <v>494.28490710693495</v>
      </c>
      <c r="S144" s="119">
        <v>526.47561944851748</v>
      </c>
      <c r="T144" s="119">
        <v>463.54922897977735</v>
      </c>
      <c r="U144" s="119">
        <v>281.42647332825595</v>
      </c>
      <c r="V144" s="119">
        <v>304.27980148918039</v>
      </c>
      <c r="W144" s="119">
        <v>358.41123685806286</v>
      </c>
      <c r="X144" s="119">
        <v>441.18287377815022</v>
      </c>
      <c r="Y144" s="119">
        <v>479.18735567585099</v>
      </c>
      <c r="Z144" s="119">
        <v>394.01963246899845</v>
      </c>
      <c r="AA144" s="119">
        <v>395.05828056806837</v>
      </c>
      <c r="AB144" s="119">
        <v>444.15175827812425</v>
      </c>
      <c r="AC144" s="119">
        <v>496.42630988152979</v>
      </c>
      <c r="AD144" s="119">
        <v>502.64975109218381</v>
      </c>
      <c r="AE144" s="119">
        <v>311.00224503831862</v>
      </c>
      <c r="AF144" s="119">
        <v>323.7668376602565</v>
      </c>
      <c r="AG144" s="119">
        <v>362.84705394154474</v>
      </c>
      <c r="AH144" s="119">
        <v>390.68083118147626</v>
      </c>
      <c r="AI144" s="119">
        <v>308.02948257015544</v>
      </c>
      <c r="AJ144" s="119">
        <v>278.81934767411042</v>
      </c>
      <c r="AK144" s="119">
        <v>307.4057004176023</v>
      </c>
      <c r="AL144" s="119">
        <v>362.12371461863495</v>
      </c>
      <c r="AM144" s="119">
        <v>0</v>
      </c>
      <c r="AN144" s="119">
        <v>0</v>
      </c>
      <c r="AO144" s="119">
        <v>0</v>
      </c>
      <c r="AP144" s="119">
        <v>0</v>
      </c>
      <c r="AQ144" s="119"/>
      <c r="AR144" s="119"/>
      <c r="AS144" s="119"/>
    </row>
    <row r="145" spans="4:45" ht="14.25" customHeight="1" outlineLevel="2" x14ac:dyDescent="0.35">
      <c r="D145" s="118"/>
      <c r="E145" s="139" t="s">
        <v>34</v>
      </c>
      <c r="G145" s="93" t="s">
        <v>204</v>
      </c>
      <c r="H145" s="119">
        <v>4382.9267288747378</v>
      </c>
      <c r="I145" s="119"/>
      <c r="J145" s="119">
        <v>74.940386042773952</v>
      </c>
      <c r="K145" s="119">
        <v>102.07464568864164</v>
      </c>
      <c r="L145" s="119">
        <v>228.65172904027278</v>
      </c>
      <c r="M145" s="119">
        <v>306.25078366486377</v>
      </c>
      <c r="N145" s="119">
        <v>293.34198997746199</v>
      </c>
      <c r="O145" s="119">
        <v>238.60434992794478</v>
      </c>
      <c r="P145" s="119">
        <v>124.71739475704422</v>
      </c>
      <c r="Q145" s="119">
        <v>149.06709320729661</v>
      </c>
      <c r="R145" s="119">
        <v>166.21264535201027</v>
      </c>
      <c r="S145" s="119">
        <v>111.66973396408628</v>
      </c>
      <c r="T145" s="119">
        <v>133.44765004626234</v>
      </c>
      <c r="U145" s="119">
        <v>160.24575935402044</v>
      </c>
      <c r="V145" s="119">
        <v>167.86736767863297</v>
      </c>
      <c r="W145" s="119">
        <v>192.79678086474905</v>
      </c>
      <c r="X145" s="119">
        <v>118.20715544206087</v>
      </c>
      <c r="Y145" s="119">
        <v>115.2933440092753</v>
      </c>
      <c r="Z145" s="119">
        <v>129.30305165469679</v>
      </c>
      <c r="AA145" s="119">
        <v>117.11647150012732</v>
      </c>
      <c r="AB145" s="119">
        <v>102.19011224806188</v>
      </c>
      <c r="AC145" s="119">
        <v>68.206984752972716</v>
      </c>
      <c r="AD145" s="119">
        <v>96.440407350367565</v>
      </c>
      <c r="AE145" s="119">
        <v>95.052045162683555</v>
      </c>
      <c r="AF145" s="119">
        <v>97.681606661838089</v>
      </c>
      <c r="AG145" s="119">
        <v>103.88002057813989</v>
      </c>
      <c r="AH145" s="119">
        <v>112.49146576397084</v>
      </c>
      <c r="AI145" s="119">
        <v>112.71837886785315</v>
      </c>
      <c r="AJ145" s="119">
        <v>78.787368992986814</v>
      </c>
      <c r="AK145" s="119">
        <v>117.43469411799478</v>
      </c>
      <c r="AL145" s="119">
        <v>100.34575166286179</v>
      </c>
      <c r="AM145" s="119">
        <v>86.088337111501104</v>
      </c>
      <c r="AN145" s="119">
        <v>80.480474863345933</v>
      </c>
      <c r="AO145" s="119">
        <v>92.301748567937054</v>
      </c>
      <c r="AP145" s="119">
        <v>109.01900000000001</v>
      </c>
      <c r="AQ145" s="119"/>
      <c r="AR145" s="119"/>
      <c r="AS145" s="119"/>
    </row>
    <row r="146" spans="4:45" ht="14.25" customHeight="1" outlineLevel="2" x14ac:dyDescent="0.35">
      <c r="D146" s="118"/>
      <c r="E146" s="139" t="s">
        <v>35</v>
      </c>
      <c r="G146" s="93" t="s">
        <v>204</v>
      </c>
      <c r="H146" s="119">
        <v>10728.806711127134</v>
      </c>
      <c r="I146" s="119"/>
      <c r="J146" s="119">
        <v>279.63233870916434</v>
      </c>
      <c r="K146" s="119">
        <v>267.0864769974736</v>
      </c>
      <c r="L146" s="119">
        <v>319.18323970935234</v>
      </c>
      <c r="M146" s="119">
        <v>163.13753325802583</v>
      </c>
      <c r="N146" s="119">
        <v>235.04884577904858</v>
      </c>
      <c r="O146" s="119">
        <v>250.5384333067183</v>
      </c>
      <c r="P146" s="119">
        <v>168.06339331130584</v>
      </c>
      <c r="Q146" s="119">
        <v>228.44137859574298</v>
      </c>
      <c r="R146" s="119">
        <v>432.37473703565519</v>
      </c>
      <c r="S146" s="119">
        <v>523.11490184362151</v>
      </c>
      <c r="T146" s="119">
        <v>524.73426534808164</v>
      </c>
      <c r="U146" s="119">
        <v>420.33662606975327</v>
      </c>
      <c r="V146" s="119">
        <v>323.59435714972471</v>
      </c>
      <c r="W146" s="119">
        <v>272.60689687010199</v>
      </c>
      <c r="X146" s="119">
        <v>220.3434242417722</v>
      </c>
      <c r="Y146" s="119">
        <v>182.47730355811348</v>
      </c>
      <c r="Z146" s="119">
        <v>391.7547450540518</v>
      </c>
      <c r="AA146" s="119">
        <v>620.41662707565411</v>
      </c>
      <c r="AB146" s="119">
        <v>455.1625819767911</v>
      </c>
      <c r="AC146" s="119">
        <v>288.36622915485657</v>
      </c>
      <c r="AD146" s="119">
        <v>255.36979549356425</v>
      </c>
      <c r="AE146" s="119">
        <v>373.20752208637157</v>
      </c>
      <c r="AF146" s="119">
        <v>373.9724525815497</v>
      </c>
      <c r="AG146" s="119">
        <v>336.08848023383371</v>
      </c>
      <c r="AH146" s="119">
        <v>370.36373879029384</v>
      </c>
      <c r="AI146" s="119">
        <v>263.78606334753312</v>
      </c>
      <c r="AJ146" s="119">
        <v>219.89563232353206</v>
      </c>
      <c r="AK146" s="119">
        <v>289.14178581628795</v>
      </c>
      <c r="AL146" s="119">
        <v>317.36564686546183</v>
      </c>
      <c r="AM146" s="119">
        <v>324.96899946327648</v>
      </c>
      <c r="AN146" s="119">
        <v>369.46695326815012</v>
      </c>
      <c r="AO146" s="119">
        <v>256.08030581226609</v>
      </c>
      <c r="AP146" s="119">
        <v>412.685</v>
      </c>
      <c r="AQ146" s="119"/>
      <c r="AR146" s="119"/>
      <c r="AS146" s="119"/>
    </row>
    <row r="147" spans="4:45" ht="14.25" customHeight="1" outlineLevel="2" x14ac:dyDescent="0.35">
      <c r="D147" s="118"/>
      <c r="E147" s="139" t="s">
        <v>38</v>
      </c>
      <c r="G147" s="93" t="s">
        <v>204</v>
      </c>
      <c r="H147" s="119">
        <v>16251.196303130644</v>
      </c>
      <c r="I147" s="119"/>
      <c r="J147" s="119">
        <v>361.27218949727103</v>
      </c>
      <c r="K147" s="119">
        <v>588.34829019305312</v>
      </c>
      <c r="L147" s="119">
        <v>492.83284041984223</v>
      </c>
      <c r="M147" s="119">
        <v>404.80885842440694</v>
      </c>
      <c r="N147" s="119">
        <v>349.5076941706966</v>
      </c>
      <c r="O147" s="119">
        <v>280.01526400904345</v>
      </c>
      <c r="P147" s="119">
        <v>448.27833466084883</v>
      </c>
      <c r="Q147" s="119">
        <v>472.77223527611716</v>
      </c>
      <c r="R147" s="119">
        <v>404.40901238992592</v>
      </c>
      <c r="S147" s="119">
        <v>397.1417084576708</v>
      </c>
      <c r="T147" s="119">
        <v>343.26613017838145</v>
      </c>
      <c r="U147" s="119">
        <v>242.28341841789495</v>
      </c>
      <c r="V147" s="119">
        <v>321.98728550210774</v>
      </c>
      <c r="W147" s="119">
        <v>379.62375574433713</v>
      </c>
      <c r="X147" s="119">
        <v>419.0377079844601</v>
      </c>
      <c r="Y147" s="119">
        <v>336.37176476429272</v>
      </c>
      <c r="Z147" s="119">
        <v>341.24663269406511</v>
      </c>
      <c r="AA147" s="119">
        <v>479.1810553075386</v>
      </c>
      <c r="AB147" s="119">
        <v>566.09495334481448</v>
      </c>
      <c r="AC147" s="119">
        <v>506.16121410749452</v>
      </c>
      <c r="AD147" s="119">
        <v>461.42175496336586</v>
      </c>
      <c r="AE147" s="119">
        <v>751.90941073212389</v>
      </c>
      <c r="AF147" s="119">
        <v>852.71742783643583</v>
      </c>
      <c r="AG147" s="119">
        <v>717.69490428534914</v>
      </c>
      <c r="AH147" s="119">
        <v>736.43942145495066</v>
      </c>
      <c r="AI147" s="119">
        <v>754.32061549965579</v>
      </c>
      <c r="AJ147" s="119">
        <v>690.62814156315085</v>
      </c>
      <c r="AK147" s="119">
        <v>600.3318047868446</v>
      </c>
      <c r="AL147" s="119">
        <v>571.84359167997661</v>
      </c>
      <c r="AM147" s="119">
        <v>534.65574515398976</v>
      </c>
      <c r="AN147" s="119">
        <v>464.74934790976994</v>
      </c>
      <c r="AO147" s="119">
        <v>400.38479172076683</v>
      </c>
      <c r="AP147" s="119">
        <v>579.45900000000006</v>
      </c>
      <c r="AQ147" s="119"/>
      <c r="AR147" s="119"/>
      <c r="AS147" s="119"/>
    </row>
    <row r="148" spans="4:45" ht="14.25" customHeight="1" outlineLevel="2" x14ac:dyDescent="0.35">
      <c r="D148" s="118"/>
      <c r="E148" s="139" t="s">
        <v>41</v>
      </c>
      <c r="G148" s="93" t="s">
        <v>204</v>
      </c>
      <c r="H148" s="119">
        <v>17261.071946133077</v>
      </c>
      <c r="I148" s="119"/>
      <c r="J148" s="119">
        <v>368.58461435508514</v>
      </c>
      <c r="K148" s="119">
        <v>485.7004264571699</v>
      </c>
      <c r="L148" s="119">
        <v>635.62182860933285</v>
      </c>
      <c r="M148" s="119">
        <v>488.51957483828687</v>
      </c>
      <c r="N148" s="119">
        <v>432.78054765292597</v>
      </c>
      <c r="O148" s="119">
        <v>422.28600445327993</v>
      </c>
      <c r="P148" s="119">
        <v>590.99955811985922</v>
      </c>
      <c r="Q148" s="119">
        <v>597.56252952471402</v>
      </c>
      <c r="R148" s="119">
        <v>532.94854465921958</v>
      </c>
      <c r="S148" s="119">
        <v>584.33174218541114</v>
      </c>
      <c r="T148" s="119">
        <v>525.89004356417047</v>
      </c>
      <c r="U148" s="119">
        <v>341.84485475933116</v>
      </c>
      <c r="V148" s="119">
        <v>350.63683125489666</v>
      </c>
      <c r="W148" s="119">
        <v>474.33829332369078</v>
      </c>
      <c r="X148" s="119">
        <v>820.1563590530418</v>
      </c>
      <c r="Y148" s="119">
        <v>572.57415555879743</v>
      </c>
      <c r="Z148" s="119">
        <v>361.47603142548382</v>
      </c>
      <c r="AA148" s="119">
        <v>406.66363876982626</v>
      </c>
      <c r="AB148" s="119">
        <v>673.63882453162228</v>
      </c>
      <c r="AC148" s="119">
        <v>685.79400291641332</v>
      </c>
      <c r="AD148" s="119">
        <v>487.26658058130505</v>
      </c>
      <c r="AE148" s="119">
        <v>519.47971128931204</v>
      </c>
      <c r="AF148" s="119">
        <v>579.13057252756425</v>
      </c>
      <c r="AG148" s="119">
        <v>620.54418468373092</v>
      </c>
      <c r="AH148" s="119">
        <v>634.39467084351361</v>
      </c>
      <c r="AI148" s="119">
        <v>668.38898563199007</v>
      </c>
      <c r="AJ148" s="119">
        <v>579.46077778455071</v>
      </c>
      <c r="AK148" s="119">
        <v>530.02419658655344</v>
      </c>
      <c r="AL148" s="119">
        <v>512.41744930912228</v>
      </c>
      <c r="AM148" s="119">
        <v>483.18731905792123</v>
      </c>
      <c r="AN148" s="119">
        <v>427.92232333267839</v>
      </c>
      <c r="AO148" s="119">
        <v>417.10310977259564</v>
      </c>
      <c r="AP148" s="119">
        <v>449.40365871968299</v>
      </c>
      <c r="AQ148" s="119"/>
      <c r="AR148" s="119"/>
      <c r="AS148" s="119"/>
    </row>
    <row r="149" spans="4:45" ht="14.25" customHeight="1" outlineLevel="2" x14ac:dyDescent="0.35">
      <c r="D149" s="118"/>
      <c r="E149" s="139" t="s">
        <v>44</v>
      </c>
      <c r="G149" s="93" t="s">
        <v>204</v>
      </c>
      <c r="H149" s="119">
        <v>5037.0801617420238</v>
      </c>
      <c r="I149" s="119"/>
      <c r="J149" s="119">
        <v>162.05925708165577</v>
      </c>
      <c r="K149" s="119">
        <v>138.66520780834614</v>
      </c>
      <c r="L149" s="119">
        <v>195.49478991420494</v>
      </c>
      <c r="M149" s="119">
        <v>172.87783701979109</v>
      </c>
      <c r="N149" s="119">
        <v>147.35581170079163</v>
      </c>
      <c r="O149" s="119">
        <v>103.3151840885904</v>
      </c>
      <c r="P149" s="119">
        <v>102.40689480083074</v>
      </c>
      <c r="Q149" s="119">
        <v>115.42297074707541</v>
      </c>
      <c r="R149" s="119">
        <v>146.96636665484351</v>
      </c>
      <c r="S149" s="119">
        <v>177.50125757708207</v>
      </c>
      <c r="T149" s="119">
        <v>174.96984974938397</v>
      </c>
      <c r="U149" s="119">
        <v>156.98531556472099</v>
      </c>
      <c r="V149" s="119">
        <v>157.62658309491519</v>
      </c>
      <c r="W149" s="119">
        <v>198.27153851529306</v>
      </c>
      <c r="X149" s="119">
        <v>201.74746923728435</v>
      </c>
      <c r="Y149" s="119">
        <v>190.79579420050771</v>
      </c>
      <c r="Z149" s="119">
        <v>119.22115698121902</v>
      </c>
      <c r="AA149" s="119">
        <v>123.08442157618151</v>
      </c>
      <c r="AB149" s="119">
        <v>190.9188300113081</v>
      </c>
      <c r="AC149" s="119">
        <v>201.67959609570664</v>
      </c>
      <c r="AD149" s="119">
        <v>85.642540355388434</v>
      </c>
      <c r="AE149" s="119">
        <v>81.807121028268568</v>
      </c>
      <c r="AF149" s="119">
        <v>129.08187107159981</v>
      </c>
      <c r="AG149" s="119">
        <v>159.16361122913781</v>
      </c>
      <c r="AH149" s="119">
        <v>144.81855504700138</v>
      </c>
      <c r="AI149" s="119">
        <v>123.6949032054506</v>
      </c>
      <c r="AJ149" s="119">
        <v>120.45443970602221</v>
      </c>
      <c r="AK149" s="119">
        <v>125.99280619163142</v>
      </c>
      <c r="AL149" s="119">
        <v>176.7164654160735</v>
      </c>
      <c r="AM149" s="119">
        <v>158.53803284578609</v>
      </c>
      <c r="AN149" s="119">
        <v>195.67000998128859</v>
      </c>
      <c r="AO149" s="119">
        <v>179.6618961460515</v>
      </c>
      <c r="AP149" s="119">
        <v>178.47177709859085</v>
      </c>
      <c r="AQ149" s="119"/>
      <c r="AR149" s="119"/>
      <c r="AS149" s="119"/>
    </row>
    <row r="150" spans="4:45" ht="14.25" customHeight="1" outlineLevel="2" x14ac:dyDescent="0.35">
      <c r="D150" s="118"/>
      <c r="E150" s="139" t="s">
        <v>46</v>
      </c>
      <c r="G150" s="93" t="s">
        <v>204</v>
      </c>
      <c r="H150" s="119">
        <v>8896.9709782884802</v>
      </c>
      <c r="I150" s="119"/>
      <c r="J150" s="119">
        <v>247.16957779054397</v>
      </c>
      <c r="K150" s="119">
        <v>339.27417097322825</v>
      </c>
      <c r="L150" s="119">
        <v>382.66408564728351</v>
      </c>
      <c r="M150" s="119">
        <v>279.68056253127901</v>
      </c>
      <c r="N150" s="119">
        <v>137.15655088887948</v>
      </c>
      <c r="O150" s="119">
        <v>109.31461560329163</v>
      </c>
      <c r="P150" s="119">
        <v>126.81406568094999</v>
      </c>
      <c r="Q150" s="119">
        <v>218.59195702749054</v>
      </c>
      <c r="R150" s="119">
        <v>295.05447979867387</v>
      </c>
      <c r="S150" s="119">
        <v>383.98087510505275</v>
      </c>
      <c r="T150" s="119">
        <v>449.63095696460846</v>
      </c>
      <c r="U150" s="119">
        <v>246.29417205582496</v>
      </c>
      <c r="V150" s="119">
        <v>276.14906038785051</v>
      </c>
      <c r="W150" s="119">
        <v>293.06045593957793</v>
      </c>
      <c r="X150" s="119">
        <v>303.97362181521282</v>
      </c>
      <c r="Y150" s="119">
        <v>358.53963186077317</v>
      </c>
      <c r="Z150" s="119">
        <v>257.02382779589607</v>
      </c>
      <c r="AA150" s="119">
        <v>268.19385402755688</v>
      </c>
      <c r="AB150" s="119">
        <v>305.16271170296091</v>
      </c>
      <c r="AC150" s="119">
        <v>280.92091630422738</v>
      </c>
      <c r="AD150" s="119">
        <v>200.64785210655015</v>
      </c>
      <c r="AE150" s="119">
        <v>213.76014711019357</v>
      </c>
      <c r="AF150" s="119">
        <v>271.9283117316333</v>
      </c>
      <c r="AG150" s="119">
        <v>308.56150992540483</v>
      </c>
      <c r="AH150" s="119">
        <v>308.41705801660828</v>
      </c>
      <c r="AI150" s="119">
        <v>192.83436384481166</v>
      </c>
      <c r="AJ150" s="119">
        <v>159.81787808123136</v>
      </c>
      <c r="AK150" s="119">
        <v>242.40296150389838</v>
      </c>
      <c r="AL150" s="119">
        <v>266.93092457115659</v>
      </c>
      <c r="AM150" s="119">
        <v>349.10804053927342</v>
      </c>
      <c r="AN150" s="119">
        <v>319.49636600200182</v>
      </c>
      <c r="AO150" s="119">
        <v>265.81941495455584</v>
      </c>
      <c r="AP150" s="119">
        <v>238.59599999999998</v>
      </c>
      <c r="AQ150" s="119"/>
      <c r="AR150" s="119"/>
      <c r="AS150" s="119"/>
    </row>
    <row r="151" spans="4:45" ht="14.25" customHeight="1" outlineLevel="2" x14ac:dyDescent="0.35">
      <c r="D151" s="118"/>
      <c r="E151" s="139" t="s">
        <v>48</v>
      </c>
      <c r="G151" s="93" t="s">
        <v>204</v>
      </c>
      <c r="H151" s="119">
        <v>0</v>
      </c>
      <c r="I151" s="119"/>
      <c r="J151" s="119">
        <v>0</v>
      </c>
      <c r="K151" s="119">
        <v>0</v>
      </c>
      <c r="L151" s="119">
        <v>0</v>
      </c>
      <c r="M151" s="119">
        <v>0</v>
      </c>
      <c r="N151" s="119">
        <v>0</v>
      </c>
      <c r="O151" s="119">
        <v>0</v>
      </c>
      <c r="P151" s="119">
        <v>0</v>
      </c>
      <c r="Q151" s="119">
        <v>0</v>
      </c>
      <c r="R151" s="119">
        <v>0</v>
      </c>
      <c r="S151" s="119">
        <v>0</v>
      </c>
      <c r="T151" s="119">
        <v>0</v>
      </c>
      <c r="U151" s="119">
        <v>0</v>
      </c>
      <c r="V151" s="119">
        <v>0</v>
      </c>
      <c r="W151" s="119">
        <v>0</v>
      </c>
      <c r="X151" s="119">
        <v>0</v>
      </c>
      <c r="Y151" s="119">
        <v>0</v>
      </c>
      <c r="Z151" s="119">
        <v>0</v>
      </c>
      <c r="AA151" s="119">
        <v>0</v>
      </c>
      <c r="AB151" s="119">
        <v>0</v>
      </c>
      <c r="AC151" s="119">
        <v>0</v>
      </c>
      <c r="AD151" s="119">
        <v>0</v>
      </c>
      <c r="AE151" s="119">
        <v>0</v>
      </c>
      <c r="AF151" s="119">
        <v>0</v>
      </c>
      <c r="AG151" s="119">
        <v>0</v>
      </c>
      <c r="AH151" s="119">
        <v>0</v>
      </c>
      <c r="AI151" s="119">
        <v>0</v>
      </c>
      <c r="AJ151" s="119">
        <v>0</v>
      </c>
      <c r="AK151" s="119">
        <v>0</v>
      </c>
      <c r="AL151" s="119">
        <v>0</v>
      </c>
      <c r="AM151" s="119">
        <v>0</v>
      </c>
      <c r="AN151" s="119">
        <v>0</v>
      </c>
      <c r="AO151" s="119">
        <v>0</v>
      </c>
      <c r="AP151" s="119">
        <v>0</v>
      </c>
      <c r="AQ151" s="119"/>
      <c r="AR151" s="119"/>
      <c r="AS151" s="119"/>
    </row>
    <row r="152" spans="4:45" ht="14.25" customHeight="1" outlineLevel="2" x14ac:dyDescent="0.35">
      <c r="D152" s="118"/>
      <c r="E152" s="139" t="s">
        <v>50</v>
      </c>
      <c r="G152" s="93" t="s">
        <v>204</v>
      </c>
      <c r="H152" s="119">
        <v>0</v>
      </c>
      <c r="I152" s="119"/>
      <c r="J152" s="119">
        <v>0</v>
      </c>
      <c r="K152" s="119">
        <v>0</v>
      </c>
      <c r="L152" s="119">
        <v>0</v>
      </c>
      <c r="M152" s="119">
        <v>0</v>
      </c>
      <c r="N152" s="119">
        <v>0</v>
      </c>
      <c r="O152" s="119">
        <v>0</v>
      </c>
      <c r="P152" s="119">
        <v>0</v>
      </c>
      <c r="Q152" s="119">
        <v>0</v>
      </c>
      <c r="R152" s="119">
        <v>0</v>
      </c>
      <c r="S152" s="119">
        <v>0</v>
      </c>
      <c r="T152" s="119">
        <v>0</v>
      </c>
      <c r="U152" s="119">
        <v>0</v>
      </c>
      <c r="V152" s="119">
        <v>0</v>
      </c>
      <c r="W152" s="119">
        <v>0</v>
      </c>
      <c r="X152" s="119">
        <v>0</v>
      </c>
      <c r="Y152" s="119">
        <v>0</v>
      </c>
      <c r="Z152" s="119">
        <v>0</v>
      </c>
      <c r="AA152" s="119">
        <v>0</v>
      </c>
      <c r="AB152" s="119">
        <v>0</v>
      </c>
      <c r="AC152" s="119">
        <v>0</v>
      </c>
      <c r="AD152" s="119">
        <v>0</v>
      </c>
      <c r="AE152" s="119">
        <v>0</v>
      </c>
      <c r="AF152" s="119">
        <v>0</v>
      </c>
      <c r="AG152" s="119">
        <v>0</v>
      </c>
      <c r="AH152" s="119">
        <v>0</v>
      </c>
      <c r="AI152" s="119">
        <v>0</v>
      </c>
      <c r="AJ152" s="119">
        <v>0</v>
      </c>
      <c r="AK152" s="119">
        <v>0</v>
      </c>
      <c r="AL152" s="119">
        <v>0</v>
      </c>
      <c r="AM152" s="119">
        <v>0</v>
      </c>
      <c r="AN152" s="119">
        <v>0</v>
      </c>
      <c r="AO152" s="119">
        <v>0</v>
      </c>
      <c r="AP152" s="119">
        <v>0</v>
      </c>
      <c r="AQ152" s="119"/>
      <c r="AR152" s="119"/>
      <c r="AS152" s="119"/>
    </row>
    <row r="153" spans="4:45" ht="14.25" customHeight="1" outlineLevel="2" x14ac:dyDescent="0.35">
      <c r="D153" s="118"/>
      <c r="E153" s="139" t="s">
        <v>51</v>
      </c>
      <c r="G153" s="93" t="s">
        <v>204</v>
      </c>
      <c r="H153" s="119">
        <v>0</v>
      </c>
      <c r="I153" s="119"/>
      <c r="J153" s="119">
        <v>0</v>
      </c>
      <c r="K153" s="119">
        <v>0</v>
      </c>
      <c r="L153" s="119">
        <v>0</v>
      </c>
      <c r="M153" s="119">
        <v>0</v>
      </c>
      <c r="N153" s="119">
        <v>0</v>
      </c>
      <c r="O153" s="119">
        <v>0</v>
      </c>
      <c r="P153" s="119">
        <v>0</v>
      </c>
      <c r="Q153" s="119">
        <v>0</v>
      </c>
      <c r="R153" s="119">
        <v>0</v>
      </c>
      <c r="S153" s="119">
        <v>0</v>
      </c>
      <c r="T153" s="119">
        <v>0</v>
      </c>
      <c r="U153" s="119">
        <v>0</v>
      </c>
      <c r="V153" s="119">
        <v>0</v>
      </c>
      <c r="W153" s="119">
        <v>0</v>
      </c>
      <c r="X153" s="119">
        <v>0</v>
      </c>
      <c r="Y153" s="119">
        <v>0</v>
      </c>
      <c r="Z153" s="119">
        <v>0</v>
      </c>
      <c r="AA153" s="119">
        <v>0</v>
      </c>
      <c r="AB153" s="119">
        <v>0</v>
      </c>
      <c r="AC153" s="119">
        <v>0</v>
      </c>
      <c r="AD153" s="119">
        <v>0</v>
      </c>
      <c r="AE153" s="119">
        <v>0</v>
      </c>
      <c r="AF153" s="119">
        <v>0</v>
      </c>
      <c r="AG153" s="119">
        <v>0</v>
      </c>
      <c r="AH153" s="119">
        <v>0</v>
      </c>
      <c r="AI153" s="119">
        <v>0</v>
      </c>
      <c r="AJ153" s="119">
        <v>0</v>
      </c>
      <c r="AK153" s="119">
        <v>0</v>
      </c>
      <c r="AL153" s="119">
        <v>0</v>
      </c>
      <c r="AM153" s="119">
        <v>0</v>
      </c>
      <c r="AN153" s="119">
        <v>0</v>
      </c>
      <c r="AO153" s="119">
        <v>0</v>
      </c>
      <c r="AP153" s="119">
        <v>0</v>
      </c>
      <c r="AQ153" s="119"/>
      <c r="AR153" s="119"/>
      <c r="AS153" s="119"/>
    </row>
    <row r="154" spans="4:45" ht="14.25" customHeight="1" outlineLevel="2" x14ac:dyDescent="0.35">
      <c r="D154" s="118"/>
      <c r="E154" s="139" t="s">
        <v>52</v>
      </c>
      <c r="G154" s="93" t="s">
        <v>204</v>
      </c>
      <c r="H154" s="119">
        <v>0</v>
      </c>
      <c r="I154" s="119"/>
      <c r="J154" s="119">
        <v>0</v>
      </c>
      <c r="K154" s="119">
        <v>0</v>
      </c>
      <c r="L154" s="119">
        <v>0</v>
      </c>
      <c r="M154" s="119">
        <v>0</v>
      </c>
      <c r="N154" s="119">
        <v>0</v>
      </c>
      <c r="O154" s="119">
        <v>0</v>
      </c>
      <c r="P154" s="119">
        <v>0</v>
      </c>
      <c r="Q154" s="119">
        <v>0</v>
      </c>
      <c r="R154" s="119">
        <v>0</v>
      </c>
      <c r="S154" s="119">
        <v>0</v>
      </c>
      <c r="T154" s="119">
        <v>0</v>
      </c>
      <c r="U154" s="119">
        <v>0</v>
      </c>
      <c r="V154" s="119">
        <v>0</v>
      </c>
      <c r="W154" s="119">
        <v>0</v>
      </c>
      <c r="X154" s="119">
        <v>0</v>
      </c>
      <c r="Y154" s="119">
        <v>0</v>
      </c>
      <c r="Z154" s="119">
        <v>0</v>
      </c>
      <c r="AA154" s="119">
        <v>0</v>
      </c>
      <c r="AB154" s="119">
        <v>0</v>
      </c>
      <c r="AC154" s="119">
        <v>0</v>
      </c>
      <c r="AD154" s="119">
        <v>0</v>
      </c>
      <c r="AE154" s="119">
        <v>0</v>
      </c>
      <c r="AF154" s="119">
        <v>0</v>
      </c>
      <c r="AG154" s="119">
        <v>0</v>
      </c>
      <c r="AH154" s="119">
        <v>0</v>
      </c>
      <c r="AI154" s="119">
        <v>0</v>
      </c>
      <c r="AJ154" s="119">
        <v>0</v>
      </c>
      <c r="AK154" s="119">
        <v>0</v>
      </c>
      <c r="AL154" s="119">
        <v>0</v>
      </c>
      <c r="AM154" s="119">
        <v>0</v>
      </c>
      <c r="AN154" s="119">
        <v>0</v>
      </c>
      <c r="AO154" s="119">
        <v>0</v>
      </c>
      <c r="AP154" s="119">
        <v>0</v>
      </c>
      <c r="AQ154" s="119"/>
      <c r="AR154" s="119"/>
      <c r="AS154" s="119"/>
    </row>
    <row r="155" spans="4:45" ht="14.25" customHeight="1" outlineLevel="2" x14ac:dyDescent="0.35">
      <c r="D155" s="118"/>
      <c r="E155" s="139" t="s">
        <v>53</v>
      </c>
      <c r="G155" s="93" t="s">
        <v>204</v>
      </c>
      <c r="H155" s="119">
        <v>0</v>
      </c>
      <c r="I155" s="119"/>
      <c r="J155" s="119">
        <v>0</v>
      </c>
      <c r="K155" s="119">
        <v>0</v>
      </c>
      <c r="L155" s="119">
        <v>0</v>
      </c>
      <c r="M155" s="119">
        <v>0</v>
      </c>
      <c r="N155" s="119">
        <v>0</v>
      </c>
      <c r="O155" s="119">
        <v>0</v>
      </c>
      <c r="P155" s="119">
        <v>0</v>
      </c>
      <c r="Q155" s="119">
        <v>0</v>
      </c>
      <c r="R155" s="119">
        <v>0</v>
      </c>
      <c r="S155" s="119">
        <v>0</v>
      </c>
      <c r="T155" s="119">
        <v>0</v>
      </c>
      <c r="U155" s="119">
        <v>0</v>
      </c>
      <c r="V155" s="119">
        <v>0</v>
      </c>
      <c r="W155" s="119">
        <v>0</v>
      </c>
      <c r="X155" s="119">
        <v>0</v>
      </c>
      <c r="Y155" s="119">
        <v>0</v>
      </c>
      <c r="Z155" s="119">
        <v>0</v>
      </c>
      <c r="AA155" s="119">
        <v>0</v>
      </c>
      <c r="AB155" s="119">
        <v>0</v>
      </c>
      <c r="AC155" s="119">
        <v>0</v>
      </c>
      <c r="AD155" s="119">
        <v>0</v>
      </c>
      <c r="AE155" s="119">
        <v>0</v>
      </c>
      <c r="AF155" s="119">
        <v>0</v>
      </c>
      <c r="AG155" s="119">
        <v>0</v>
      </c>
      <c r="AH155" s="119">
        <v>0</v>
      </c>
      <c r="AI155" s="119">
        <v>0</v>
      </c>
      <c r="AJ155" s="119">
        <v>0</v>
      </c>
      <c r="AK155" s="119">
        <v>0</v>
      </c>
      <c r="AL155" s="119">
        <v>0</v>
      </c>
      <c r="AM155" s="119">
        <v>0</v>
      </c>
      <c r="AN155" s="119">
        <v>0</v>
      </c>
      <c r="AO155" s="119">
        <v>0</v>
      </c>
      <c r="AP155" s="119">
        <v>0</v>
      </c>
      <c r="AQ155" s="119"/>
      <c r="AR155" s="119"/>
      <c r="AS155" s="119"/>
    </row>
    <row r="156" spans="4:45" ht="14.25" customHeight="1" outlineLevel="2" x14ac:dyDescent="0.35">
      <c r="D156" s="118"/>
      <c r="E156" s="139" t="s">
        <v>54</v>
      </c>
      <c r="G156" s="93" t="s">
        <v>204</v>
      </c>
      <c r="H156" s="119">
        <v>0</v>
      </c>
      <c r="I156" s="119"/>
      <c r="J156" s="119">
        <v>0</v>
      </c>
      <c r="K156" s="119">
        <v>0</v>
      </c>
      <c r="L156" s="119">
        <v>0</v>
      </c>
      <c r="M156" s="119">
        <v>0</v>
      </c>
      <c r="N156" s="119">
        <v>0</v>
      </c>
      <c r="O156" s="119">
        <v>0</v>
      </c>
      <c r="P156" s="119">
        <v>0</v>
      </c>
      <c r="Q156" s="119">
        <v>0</v>
      </c>
      <c r="R156" s="119">
        <v>0</v>
      </c>
      <c r="S156" s="119">
        <v>0</v>
      </c>
      <c r="T156" s="119">
        <v>0</v>
      </c>
      <c r="U156" s="119">
        <v>0</v>
      </c>
      <c r="V156" s="119">
        <v>0</v>
      </c>
      <c r="W156" s="119">
        <v>0</v>
      </c>
      <c r="X156" s="119">
        <v>0</v>
      </c>
      <c r="Y156" s="119">
        <v>0</v>
      </c>
      <c r="Z156" s="119">
        <v>0</v>
      </c>
      <c r="AA156" s="119">
        <v>0</v>
      </c>
      <c r="AB156" s="119">
        <v>0</v>
      </c>
      <c r="AC156" s="119">
        <v>0</v>
      </c>
      <c r="AD156" s="119">
        <v>0</v>
      </c>
      <c r="AE156" s="119">
        <v>0</v>
      </c>
      <c r="AF156" s="119">
        <v>0</v>
      </c>
      <c r="AG156" s="119">
        <v>0</v>
      </c>
      <c r="AH156" s="119">
        <v>0</v>
      </c>
      <c r="AI156" s="119">
        <v>0</v>
      </c>
      <c r="AJ156" s="119">
        <v>0</v>
      </c>
      <c r="AK156" s="119">
        <v>0</v>
      </c>
      <c r="AL156" s="119">
        <v>0</v>
      </c>
      <c r="AM156" s="119">
        <v>0</v>
      </c>
      <c r="AN156" s="119">
        <v>0</v>
      </c>
      <c r="AO156" s="119">
        <v>0</v>
      </c>
      <c r="AP156" s="119">
        <v>0</v>
      </c>
      <c r="AQ156" s="119"/>
      <c r="AR156" s="119"/>
      <c r="AS156" s="119"/>
    </row>
    <row r="157" spans="4:45" ht="14.25" customHeight="1" outlineLevel="2" x14ac:dyDescent="0.35">
      <c r="D157" s="118"/>
      <c r="E157" s="139" t="s">
        <v>55</v>
      </c>
      <c r="G157" s="93" t="s">
        <v>204</v>
      </c>
      <c r="H157" s="119">
        <v>0</v>
      </c>
      <c r="I157" s="119"/>
      <c r="J157" s="119">
        <v>0</v>
      </c>
      <c r="K157" s="119">
        <v>0</v>
      </c>
      <c r="L157" s="119">
        <v>0</v>
      </c>
      <c r="M157" s="119">
        <v>0</v>
      </c>
      <c r="N157" s="119">
        <v>0</v>
      </c>
      <c r="O157" s="119">
        <v>0</v>
      </c>
      <c r="P157" s="119">
        <v>0</v>
      </c>
      <c r="Q157" s="119">
        <v>0</v>
      </c>
      <c r="R157" s="119">
        <v>0</v>
      </c>
      <c r="S157" s="119">
        <v>0</v>
      </c>
      <c r="T157" s="119">
        <v>0</v>
      </c>
      <c r="U157" s="119">
        <v>0</v>
      </c>
      <c r="V157" s="119">
        <v>0</v>
      </c>
      <c r="W157" s="119">
        <v>0</v>
      </c>
      <c r="X157" s="119">
        <v>0</v>
      </c>
      <c r="Y157" s="119">
        <v>0</v>
      </c>
      <c r="Z157" s="119">
        <v>0</v>
      </c>
      <c r="AA157" s="119">
        <v>0</v>
      </c>
      <c r="AB157" s="119">
        <v>0</v>
      </c>
      <c r="AC157" s="119">
        <v>0</v>
      </c>
      <c r="AD157" s="119">
        <v>0</v>
      </c>
      <c r="AE157" s="119">
        <v>0</v>
      </c>
      <c r="AF157" s="119">
        <v>0</v>
      </c>
      <c r="AG157" s="119">
        <v>0</v>
      </c>
      <c r="AH157" s="119">
        <v>0</v>
      </c>
      <c r="AI157" s="119">
        <v>0</v>
      </c>
      <c r="AJ157" s="119">
        <v>0</v>
      </c>
      <c r="AK157" s="119">
        <v>0</v>
      </c>
      <c r="AL157" s="119">
        <v>0</v>
      </c>
      <c r="AM157" s="119">
        <v>0</v>
      </c>
      <c r="AN157" s="119">
        <v>0</v>
      </c>
      <c r="AO157" s="119">
        <v>0</v>
      </c>
      <c r="AP157" s="119">
        <v>0</v>
      </c>
      <c r="AQ157" s="119"/>
      <c r="AR157" s="119"/>
      <c r="AS157" s="119"/>
    </row>
    <row r="158" spans="4:45" ht="14.25" customHeight="1" outlineLevel="2" x14ac:dyDescent="0.3">
      <c r="D158" s="117" t="s">
        <v>210</v>
      </c>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row>
    <row r="159" spans="4:45" ht="14.25" customHeight="1" outlineLevel="2" x14ac:dyDescent="0.35">
      <c r="D159" s="118"/>
      <c r="E159" s="93" t="s">
        <v>38</v>
      </c>
      <c r="G159" s="93" t="s">
        <v>204</v>
      </c>
      <c r="H159" s="119">
        <v>425.72928509019999</v>
      </c>
      <c r="I159" s="119"/>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G159" s="120"/>
      <c r="AH159" s="120"/>
      <c r="AI159" s="120"/>
      <c r="AJ159" s="119">
        <v>150.32424756543168</v>
      </c>
      <c r="AK159" s="119">
        <v>93.608710411518274</v>
      </c>
      <c r="AL159" s="119">
        <v>42.785933001144905</v>
      </c>
      <c r="AM159" s="119">
        <v>35.749709705107293</v>
      </c>
      <c r="AN159" s="119">
        <v>17.329866964354459</v>
      </c>
      <c r="AO159" s="119">
        <v>53.025978232643396</v>
      </c>
      <c r="AP159" s="119">
        <v>32.904839209999999</v>
      </c>
      <c r="AQ159" s="119"/>
      <c r="AR159" s="119"/>
      <c r="AS159" s="119"/>
    </row>
    <row r="160" spans="4:45" ht="14.25" customHeight="1" outlineLevel="2" x14ac:dyDescent="0.3">
      <c r="D160" s="121" t="s">
        <v>211</v>
      </c>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row>
    <row r="161" spans="2:45" ht="14.25" customHeight="1" outlineLevel="2" x14ac:dyDescent="0.35">
      <c r="D161" s="118"/>
      <c r="E161" s="93" t="s">
        <v>211</v>
      </c>
      <c r="G161" s="93" t="s">
        <v>204</v>
      </c>
      <c r="H161" s="119">
        <v>3546.7073200090244</v>
      </c>
      <c r="I161" s="119"/>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19">
        <v>176.01468655541674</v>
      </c>
      <c r="AK161" s="119">
        <v>390.26742043845127</v>
      </c>
      <c r="AL161" s="119">
        <v>572.48906370081988</v>
      </c>
      <c r="AM161" s="119">
        <v>624.84134249337751</v>
      </c>
      <c r="AN161" s="119">
        <v>632.09724450781459</v>
      </c>
      <c r="AO161" s="119">
        <v>562.10056231314445</v>
      </c>
      <c r="AP161" s="119">
        <v>588.89700000000005</v>
      </c>
      <c r="AQ161" s="119"/>
      <c r="AR161" s="119"/>
      <c r="AS161" s="119"/>
    </row>
    <row r="162" spans="2:45" ht="14.25" customHeight="1" outlineLevel="2" x14ac:dyDescent="0.35">
      <c r="D162" s="118"/>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row>
    <row r="163" spans="2:45" ht="14.25" customHeight="1" outlineLevel="2" x14ac:dyDescent="0.3">
      <c r="E163" s="93" t="s">
        <v>198</v>
      </c>
      <c r="H163" s="119">
        <v>101386.08994094533</v>
      </c>
      <c r="I163" s="119"/>
      <c r="J163" s="119">
        <v>2401.1138672040961</v>
      </c>
      <c r="K163" s="119">
        <v>3126.5597968289976</v>
      </c>
      <c r="L163" s="119">
        <v>3650.4915134057183</v>
      </c>
      <c r="M163" s="119">
        <v>2998.515722178829</v>
      </c>
      <c r="N163" s="119">
        <v>2564.4518184727967</v>
      </c>
      <c r="O163" s="119">
        <v>2264.2995494199936</v>
      </c>
      <c r="P163" s="119">
        <v>2403.9138722605417</v>
      </c>
      <c r="Q163" s="119">
        <v>2946.0090153839287</v>
      </c>
      <c r="R163" s="119">
        <v>3508.5412564681151</v>
      </c>
      <c r="S163" s="119">
        <v>3682.0498081011415</v>
      </c>
      <c r="T163" s="119">
        <v>3650.7951771003127</v>
      </c>
      <c r="U163" s="119">
        <v>2576.9937817929444</v>
      </c>
      <c r="V163" s="119">
        <v>2481.1098094154177</v>
      </c>
      <c r="W163" s="119">
        <v>2828.6156110431393</v>
      </c>
      <c r="X163" s="119">
        <v>3193.0143992884678</v>
      </c>
      <c r="Y163" s="119">
        <v>2935.0658958695763</v>
      </c>
      <c r="Z163" s="119">
        <v>2570.6193562763951</v>
      </c>
      <c r="AA163" s="119">
        <v>3082.2838256932673</v>
      </c>
      <c r="AB163" s="119">
        <v>3415.2819014690231</v>
      </c>
      <c r="AC163" s="119">
        <v>3229.2770499708854</v>
      </c>
      <c r="AD163" s="119">
        <v>2739.0653537084736</v>
      </c>
      <c r="AE163" s="119">
        <v>2813.5340851061524</v>
      </c>
      <c r="AF163" s="119">
        <v>3211.2244705552212</v>
      </c>
      <c r="AG163" s="119">
        <v>3269.4792852660639</v>
      </c>
      <c r="AH163" s="119">
        <v>3303.5069580250511</v>
      </c>
      <c r="AI163" s="119">
        <v>3056.2147682902855</v>
      </c>
      <c r="AJ163" s="119">
        <v>2953.9601097233267</v>
      </c>
      <c r="AK163" s="119">
        <v>3250.0727882973988</v>
      </c>
      <c r="AL163" s="119">
        <v>3549.0845948586084</v>
      </c>
      <c r="AM163" s="119">
        <v>3651.7016175427402</v>
      </c>
      <c r="AN163" s="119">
        <v>3539.0152883460723</v>
      </c>
      <c r="AO163" s="119">
        <v>3079.6586027540552</v>
      </c>
      <c r="AP163" s="119">
        <v>3460.5689908282734</v>
      </c>
      <c r="AQ163" s="119"/>
      <c r="AR163" s="119"/>
      <c r="AS163" s="119"/>
    </row>
    <row r="164" spans="2:45" ht="14.25" customHeight="1" outlineLevel="2" x14ac:dyDescent="0.3">
      <c r="E164" s="93" t="s">
        <v>213</v>
      </c>
      <c r="H164" s="119"/>
      <c r="I164" s="119"/>
      <c r="J164" s="119"/>
      <c r="K164" s="119"/>
      <c r="L164" s="119"/>
      <c r="M164" s="119"/>
      <c r="N164" s="119"/>
      <c r="O164" s="119"/>
      <c r="P164" s="119"/>
      <c r="Q164" s="119"/>
      <c r="R164" s="119"/>
      <c r="S164" s="119"/>
      <c r="T164" s="119"/>
      <c r="U164" s="119"/>
      <c r="V164" s="119"/>
      <c r="W164" s="119">
        <f>SUM(W139:W157)</f>
        <v>2828.6156110431393</v>
      </c>
      <c r="X164" s="119">
        <f t="shared" ref="X164:AP164" si="1">SUM(X139:X157)</f>
        <v>3193.0143992884678</v>
      </c>
      <c r="Y164" s="119">
        <f t="shared" si="1"/>
        <v>2935.0658958695763</v>
      </c>
      <c r="Z164" s="119">
        <f t="shared" si="1"/>
        <v>2570.6193562763951</v>
      </c>
      <c r="AA164" s="119">
        <f t="shared" si="1"/>
        <v>3082.2838256932673</v>
      </c>
      <c r="AB164" s="119">
        <f t="shared" si="1"/>
        <v>3415.2819014690231</v>
      </c>
      <c r="AC164" s="119">
        <f t="shared" si="1"/>
        <v>3229.2770499708854</v>
      </c>
      <c r="AD164" s="119">
        <f t="shared" si="1"/>
        <v>2739.0653537084736</v>
      </c>
      <c r="AE164" s="119">
        <f t="shared" si="1"/>
        <v>2813.5340851061524</v>
      </c>
      <c r="AF164" s="119">
        <f t="shared" si="1"/>
        <v>3211.2244705552212</v>
      </c>
      <c r="AG164" s="119">
        <f t="shared" si="1"/>
        <v>3269.4792852660639</v>
      </c>
      <c r="AH164" s="119">
        <f t="shared" si="1"/>
        <v>3303.5069580250511</v>
      </c>
      <c r="AI164" s="119">
        <f t="shared" si="1"/>
        <v>3056.2147682902855</v>
      </c>
      <c r="AJ164" s="119">
        <f t="shared" si="1"/>
        <v>2627.6211756024786</v>
      </c>
      <c r="AK164" s="119">
        <f t="shared" si="1"/>
        <v>2766.1966574474295</v>
      </c>
      <c r="AL164" s="119">
        <f t="shared" si="1"/>
        <v>2933.8095981566439</v>
      </c>
      <c r="AM164" s="119">
        <f t="shared" si="1"/>
        <v>2991.1105653442555</v>
      </c>
      <c r="AN164" s="119">
        <f t="shared" si="1"/>
        <v>2889.5881768739032</v>
      </c>
      <c r="AO164" s="119">
        <f t="shared" si="1"/>
        <v>2464.5320622082672</v>
      </c>
      <c r="AP164" s="119">
        <f t="shared" si="1"/>
        <v>2838.7671516182736</v>
      </c>
      <c r="AQ164" s="119"/>
      <c r="AR164" s="119"/>
      <c r="AS164" s="119"/>
    </row>
    <row r="165" spans="2:45" ht="14.25" customHeight="1" x14ac:dyDescent="0.3">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row>
    <row r="166" spans="2:45" ht="15" customHeight="1" collapsed="1" x14ac:dyDescent="0.3">
      <c r="B166" s="117" t="s">
        <v>198</v>
      </c>
      <c r="C166" s="117"/>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row>
    <row r="167" spans="2:45" ht="15" hidden="1" customHeight="1" outlineLevel="1" x14ac:dyDescent="0.3">
      <c r="B167" s="117"/>
      <c r="C167" s="117"/>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row>
    <row r="168" spans="2:45" ht="14.25" hidden="1" customHeight="1" outlineLevel="1" x14ac:dyDescent="0.3">
      <c r="C168" s="117" t="s">
        <v>203</v>
      </c>
    </row>
    <row r="169" spans="2:45" ht="14.25" hidden="1" customHeight="1" outlineLevel="2" x14ac:dyDescent="0.35">
      <c r="D169" s="118"/>
      <c r="E169" s="93" t="s">
        <v>21</v>
      </c>
      <c r="G169" s="93" t="s">
        <v>204</v>
      </c>
      <c r="H169" s="119">
        <v>8450.05043372213</v>
      </c>
      <c r="I169" s="119"/>
      <c r="J169" s="119">
        <v>137.53002914796306</v>
      </c>
      <c r="K169" s="119">
        <v>136.24383387941415</v>
      </c>
      <c r="L169" s="119">
        <v>137.64081836749205</v>
      </c>
      <c r="M169" s="119">
        <v>203.66427123653403</v>
      </c>
      <c r="N169" s="119">
        <v>227.8786645305143</v>
      </c>
      <c r="O169" s="119">
        <v>218.26980862889999</v>
      </c>
      <c r="P169" s="119">
        <v>201.23973817543933</v>
      </c>
      <c r="Q169" s="119">
        <v>285.50203157919395</v>
      </c>
      <c r="R169" s="119">
        <v>272.09682315510554</v>
      </c>
      <c r="S169" s="119">
        <v>246.46945268570244</v>
      </c>
      <c r="T169" s="119">
        <v>239.31182219291344</v>
      </c>
      <c r="U169" s="119">
        <v>207.80675179107737</v>
      </c>
      <c r="V169" s="119">
        <v>210.46000679150723</v>
      </c>
      <c r="W169" s="119">
        <v>233.42791112701497</v>
      </c>
      <c r="X169" s="119">
        <v>232.98208216775458</v>
      </c>
      <c r="Y169" s="119">
        <v>228.09743659790794</v>
      </c>
      <c r="Z169" s="119">
        <v>264.93048684793553</v>
      </c>
      <c r="AA169" s="119">
        <v>349.8725894561552</v>
      </c>
      <c r="AB169" s="119">
        <v>308.65106499932915</v>
      </c>
      <c r="AC169" s="119">
        <v>285.02184835870491</v>
      </c>
      <c r="AD169" s="119">
        <v>286.15820304223877</v>
      </c>
      <c r="AE169" s="119">
        <v>280.52389895906435</v>
      </c>
      <c r="AF169" s="119">
        <v>325.62317973393658</v>
      </c>
      <c r="AG169" s="119">
        <v>360.94295451857306</v>
      </c>
      <c r="AH169" s="119">
        <v>274.58670349254703</v>
      </c>
      <c r="AI169" s="119">
        <v>257.41034958032969</v>
      </c>
      <c r="AJ169" s="119">
        <v>254.59013323454079</v>
      </c>
      <c r="AK169" s="119">
        <v>292.54823657307554</v>
      </c>
      <c r="AL169" s="119">
        <v>302.70666429408368</v>
      </c>
      <c r="AM169" s="119">
        <v>310.78780013943162</v>
      </c>
      <c r="AN169" s="119">
        <v>304.23044930325671</v>
      </c>
      <c r="AO169" s="119">
        <v>267.69590926449246</v>
      </c>
      <c r="AP169" s="119">
        <v>305.14847986999996</v>
      </c>
      <c r="AQ169" s="119"/>
      <c r="AR169" s="119"/>
      <c r="AS169" s="119"/>
    </row>
    <row r="170" spans="2:45" ht="14.25" hidden="1" customHeight="1" outlineLevel="2" x14ac:dyDescent="0.35">
      <c r="D170" s="118"/>
      <c r="E170" s="93" t="s">
        <v>23</v>
      </c>
      <c r="G170" s="93" t="s">
        <v>204</v>
      </c>
      <c r="H170" s="119">
        <v>7251.5262897772791</v>
      </c>
      <c r="I170" s="119"/>
      <c r="J170" s="119">
        <v>132.4591322027685</v>
      </c>
      <c r="K170" s="119">
        <v>169.59817732582698</v>
      </c>
      <c r="L170" s="119">
        <v>159.87003323399506</v>
      </c>
      <c r="M170" s="119">
        <v>152.27276044508164</v>
      </c>
      <c r="N170" s="119">
        <v>107.89620046447149</v>
      </c>
      <c r="O170" s="119">
        <v>99.865145276061071</v>
      </c>
      <c r="P170" s="119">
        <v>177.56114152379769</v>
      </c>
      <c r="Q170" s="119">
        <v>173.58691701111059</v>
      </c>
      <c r="R170" s="119">
        <v>156.39920443030076</v>
      </c>
      <c r="S170" s="119">
        <v>148.93996439489086</v>
      </c>
      <c r="T170" s="119">
        <v>123.05112372334008</v>
      </c>
      <c r="U170" s="119">
        <v>129.01180707773506</v>
      </c>
      <c r="V170" s="119">
        <v>165.76594681767295</v>
      </c>
      <c r="W170" s="119">
        <v>233.46555361484567</v>
      </c>
      <c r="X170" s="119">
        <v>184.4465064448886</v>
      </c>
      <c r="Y170" s="119">
        <v>136.94595704758967</v>
      </c>
      <c r="Z170" s="119">
        <v>164.92155193169793</v>
      </c>
      <c r="AA170" s="119">
        <v>220.23494627715195</v>
      </c>
      <c r="AB170" s="119">
        <v>244.37126825225812</v>
      </c>
      <c r="AC170" s="119">
        <v>267.01310018154186</v>
      </c>
      <c r="AD170" s="119">
        <v>284.58865867424447</v>
      </c>
      <c r="AE170" s="119">
        <v>230.54026970737874</v>
      </c>
      <c r="AF170" s="119">
        <v>265.53231704931727</v>
      </c>
      <c r="AG170" s="119">
        <v>320.96385312051251</v>
      </c>
      <c r="AH170" s="119">
        <v>342.56845062498292</v>
      </c>
      <c r="AI170" s="119">
        <v>352.83801379248803</v>
      </c>
      <c r="AJ170" s="119">
        <v>321.06523113965994</v>
      </c>
      <c r="AK170" s="119">
        <v>303.32252716504092</v>
      </c>
      <c r="AL170" s="119">
        <v>336.42409194808721</v>
      </c>
      <c r="AM170" s="119">
        <v>339.33706788131303</v>
      </c>
      <c r="AN170" s="119">
        <v>330.03348525675585</v>
      </c>
      <c r="AO170" s="119">
        <v>251.12988574047199</v>
      </c>
      <c r="AP170" s="119">
        <v>225.50599999999997</v>
      </c>
      <c r="AQ170" s="119"/>
      <c r="AR170" s="119"/>
      <c r="AS170" s="119"/>
    </row>
    <row r="171" spans="2:45" ht="14.25" hidden="1" customHeight="1" outlineLevel="2" x14ac:dyDescent="0.35">
      <c r="D171" s="118"/>
      <c r="E171" s="93" t="s">
        <v>24</v>
      </c>
      <c r="G171" s="93" t="s">
        <v>204</v>
      </c>
      <c r="H171" s="119">
        <v>51.249406740401106</v>
      </c>
      <c r="I171" s="119"/>
      <c r="J171" s="119">
        <v>0</v>
      </c>
      <c r="K171" s="119">
        <v>0</v>
      </c>
      <c r="L171" s="119">
        <v>0</v>
      </c>
      <c r="M171" s="119">
        <v>0</v>
      </c>
      <c r="N171" s="119">
        <v>0</v>
      </c>
      <c r="O171" s="119">
        <v>0</v>
      </c>
      <c r="P171" s="119">
        <v>0</v>
      </c>
      <c r="Q171" s="119">
        <v>0</v>
      </c>
      <c r="R171" s="119">
        <v>0</v>
      </c>
      <c r="S171" s="119">
        <v>0</v>
      </c>
      <c r="T171" s="119">
        <v>0</v>
      </c>
      <c r="U171" s="119">
        <v>0</v>
      </c>
      <c r="V171" s="119">
        <v>0</v>
      </c>
      <c r="W171" s="119">
        <v>0</v>
      </c>
      <c r="X171" s="119">
        <v>0</v>
      </c>
      <c r="Y171" s="119">
        <v>0</v>
      </c>
      <c r="Z171" s="119">
        <v>0</v>
      </c>
      <c r="AA171" s="119">
        <v>0</v>
      </c>
      <c r="AB171" s="119">
        <v>0</v>
      </c>
      <c r="AC171" s="119">
        <v>0</v>
      </c>
      <c r="AD171" s="119">
        <v>0</v>
      </c>
      <c r="AE171" s="119">
        <v>0</v>
      </c>
      <c r="AF171" s="119">
        <v>0</v>
      </c>
      <c r="AG171" s="119">
        <v>0</v>
      </c>
      <c r="AH171" s="119">
        <v>0</v>
      </c>
      <c r="AI171" s="119">
        <v>0</v>
      </c>
      <c r="AJ171" s="119">
        <v>0</v>
      </c>
      <c r="AK171" s="119">
        <v>0</v>
      </c>
      <c r="AL171" s="119">
        <v>0</v>
      </c>
      <c r="AM171" s="119">
        <v>14.541746009718565</v>
      </c>
      <c r="AN171" s="119">
        <v>17.241038725075072</v>
      </c>
      <c r="AO171" s="119">
        <v>9.06315649583747</v>
      </c>
      <c r="AP171" s="119">
        <v>10.403465509769999</v>
      </c>
      <c r="AQ171" s="119"/>
      <c r="AR171" s="119"/>
      <c r="AS171" s="119"/>
    </row>
    <row r="172" spans="2:45" ht="14.25" hidden="1" customHeight="1" outlineLevel="2" x14ac:dyDescent="0.35">
      <c r="D172" s="118"/>
      <c r="E172" s="93" t="s">
        <v>28</v>
      </c>
      <c r="G172" s="93" t="s">
        <v>204</v>
      </c>
      <c r="H172" s="119">
        <v>5555.2057442657097</v>
      </c>
      <c r="I172" s="119"/>
      <c r="J172" s="119">
        <v>79.572177611654581</v>
      </c>
      <c r="K172" s="119">
        <v>132.86877926127832</v>
      </c>
      <c r="L172" s="119">
        <v>127.25105979205918</v>
      </c>
      <c r="M172" s="119">
        <v>180.1268413885561</v>
      </c>
      <c r="N172" s="119">
        <v>142.61361697683586</v>
      </c>
      <c r="O172" s="119">
        <v>99.194362442128977</v>
      </c>
      <c r="P172" s="119">
        <v>111.47559493724154</v>
      </c>
      <c r="Q172" s="119">
        <v>178.5659626183315</v>
      </c>
      <c r="R172" s="119">
        <v>204.42979142443266</v>
      </c>
      <c r="S172" s="119">
        <v>114.38130783270216</v>
      </c>
      <c r="T172" s="119">
        <v>111.91146669907798</v>
      </c>
      <c r="U172" s="119">
        <v>118.15252583278713</v>
      </c>
      <c r="V172" s="119">
        <v>169.31198534447992</v>
      </c>
      <c r="W172" s="119">
        <v>207.2304506190053</v>
      </c>
      <c r="X172" s="119">
        <v>139.33983040956684</v>
      </c>
      <c r="Y172" s="119">
        <v>148.30094699104029</v>
      </c>
      <c r="Z172" s="119">
        <v>151.57759024530395</v>
      </c>
      <c r="AA172" s="119">
        <v>199.44567709707599</v>
      </c>
      <c r="AB172" s="119">
        <v>210.62386533451098</v>
      </c>
      <c r="AC172" s="119">
        <v>226.7716438111037</v>
      </c>
      <c r="AD172" s="119">
        <v>186.37980415839593</v>
      </c>
      <c r="AE172" s="119">
        <v>171.25595709480129</v>
      </c>
      <c r="AF172" s="119">
        <v>238.05180688363998</v>
      </c>
      <c r="AG172" s="119">
        <v>202.30926656217329</v>
      </c>
      <c r="AH172" s="119">
        <v>195.07497463070132</v>
      </c>
      <c r="AI172" s="119">
        <v>158.90203196127723</v>
      </c>
      <c r="AJ172" s="119">
        <v>185.2943768353569</v>
      </c>
      <c r="AK172" s="119">
        <v>175.50329403801754</v>
      </c>
      <c r="AL172" s="119">
        <v>196.88091914659458</v>
      </c>
      <c r="AM172" s="119">
        <v>215.29803281950029</v>
      </c>
      <c r="AN172" s="119">
        <v>206.53715174378326</v>
      </c>
      <c r="AO172" s="119">
        <v>180.99565172229433</v>
      </c>
      <c r="AP172" s="119">
        <v>189.577</v>
      </c>
      <c r="AQ172" s="119"/>
      <c r="AR172" s="119"/>
      <c r="AS172" s="119"/>
    </row>
    <row r="173" spans="2:45" ht="14.25" hidden="1" customHeight="1" outlineLevel="2" x14ac:dyDescent="0.35">
      <c r="D173" s="118"/>
      <c r="E173" s="93" t="s">
        <v>30</v>
      </c>
      <c r="G173" s="93" t="s">
        <v>204</v>
      </c>
      <c r="H173" s="119">
        <v>2063.776716375291</v>
      </c>
      <c r="I173" s="119"/>
      <c r="J173" s="119">
        <v>0</v>
      </c>
      <c r="K173" s="119">
        <v>0</v>
      </c>
      <c r="L173" s="119">
        <v>0</v>
      </c>
      <c r="M173" s="119">
        <v>0</v>
      </c>
      <c r="N173" s="119">
        <v>0</v>
      </c>
      <c r="O173" s="119">
        <v>0</v>
      </c>
      <c r="P173" s="119">
        <v>0</v>
      </c>
      <c r="Q173" s="119">
        <v>0</v>
      </c>
      <c r="R173" s="119">
        <v>0</v>
      </c>
      <c r="S173" s="119">
        <v>0</v>
      </c>
      <c r="T173" s="119">
        <v>0</v>
      </c>
      <c r="U173" s="119">
        <v>0</v>
      </c>
      <c r="V173" s="119">
        <v>0</v>
      </c>
      <c r="W173" s="119">
        <v>0</v>
      </c>
      <c r="X173" s="119">
        <v>0</v>
      </c>
      <c r="Y173" s="119">
        <v>0</v>
      </c>
      <c r="Z173" s="119">
        <v>0</v>
      </c>
      <c r="AA173" s="119">
        <v>0</v>
      </c>
      <c r="AB173" s="119">
        <v>0</v>
      </c>
      <c r="AC173" s="119">
        <v>0</v>
      </c>
      <c r="AD173" s="119">
        <v>0</v>
      </c>
      <c r="AE173" s="119">
        <v>0</v>
      </c>
      <c r="AF173" s="119">
        <v>0</v>
      </c>
      <c r="AG173" s="119">
        <v>0</v>
      </c>
      <c r="AH173" s="119">
        <v>0</v>
      </c>
      <c r="AI173" s="119">
        <v>0</v>
      </c>
      <c r="AJ173" s="119">
        <v>0</v>
      </c>
      <c r="AK173" s="119">
        <v>0</v>
      </c>
      <c r="AL173" s="119">
        <v>0</v>
      </c>
      <c r="AM173" s="119">
        <v>511.95436858691585</v>
      </c>
      <c r="AN173" s="119">
        <v>618.78064993456019</v>
      </c>
      <c r="AO173" s="119">
        <v>451.29169785381498</v>
      </c>
      <c r="AP173" s="119">
        <v>481.75</v>
      </c>
      <c r="AQ173" s="119"/>
      <c r="AR173" s="119"/>
      <c r="AS173" s="119"/>
    </row>
    <row r="174" spans="2:45" ht="14.25" hidden="1" customHeight="1" outlineLevel="2" x14ac:dyDescent="0.35">
      <c r="D174" s="118"/>
      <c r="E174" s="93" t="s">
        <v>33</v>
      </c>
      <c r="G174" s="93" t="s">
        <v>204</v>
      </c>
      <c r="H174" s="119">
        <v>13073.062320632422</v>
      </c>
      <c r="I174" s="119"/>
      <c r="J174" s="119">
        <v>309.8956211005152</v>
      </c>
      <c r="K174" s="119">
        <v>394.43378572138431</v>
      </c>
      <c r="L174" s="119">
        <v>605.16614438630609</v>
      </c>
      <c r="M174" s="119">
        <v>704.43728358009469</v>
      </c>
      <c r="N174" s="119">
        <v>501.00246079579176</v>
      </c>
      <c r="O174" s="119">
        <v>423.24934054811706</v>
      </c>
      <c r="P174" s="119">
        <v>265.2913540239698</v>
      </c>
      <c r="Q174" s="119">
        <v>352.35441242782963</v>
      </c>
      <c r="R174" s="119">
        <v>531.7829236165893</v>
      </c>
      <c r="S174" s="119">
        <v>514.7984157628955</v>
      </c>
      <c r="T174" s="119">
        <v>528.12673916402639</v>
      </c>
      <c r="U174" s="119">
        <v>358.41478823121417</v>
      </c>
      <c r="V174" s="119">
        <v>337.97415476187996</v>
      </c>
      <c r="W174" s="119">
        <v>381.92752561922049</v>
      </c>
      <c r="X174" s="119">
        <v>336.66634937009508</v>
      </c>
      <c r="Y174" s="119">
        <v>345.05351015534279</v>
      </c>
      <c r="Z174" s="119">
        <v>434.64447763612122</v>
      </c>
      <c r="AA174" s="119">
        <v>459.40630731544223</v>
      </c>
      <c r="AB174" s="119">
        <v>462.01631738404126</v>
      </c>
      <c r="AC174" s="119">
        <v>542.26765967808228</v>
      </c>
      <c r="AD174" s="119">
        <v>604.73207218866912</v>
      </c>
      <c r="AE174" s="119">
        <v>409.55596060551386</v>
      </c>
      <c r="AF174" s="119">
        <v>438.04501395693995</v>
      </c>
      <c r="AG174" s="119">
        <v>489.34077544904869</v>
      </c>
      <c r="AH174" s="119">
        <v>509.88795323437876</v>
      </c>
      <c r="AI174" s="119">
        <v>458.90831095161838</v>
      </c>
      <c r="AJ174" s="119">
        <v>451.34033102764744</v>
      </c>
      <c r="AK174" s="119">
        <v>453.44602652506933</v>
      </c>
      <c r="AL174" s="119">
        <v>468.89630541457683</v>
      </c>
      <c r="AM174" s="119">
        <v>0</v>
      </c>
      <c r="AN174" s="119">
        <v>0</v>
      </c>
      <c r="AO174" s="119">
        <v>0</v>
      </c>
      <c r="AP174" s="119">
        <v>0</v>
      </c>
      <c r="AQ174" s="119"/>
      <c r="AR174" s="119"/>
      <c r="AS174" s="119"/>
    </row>
    <row r="175" spans="2:45" ht="14.25" hidden="1" customHeight="1" outlineLevel="2" x14ac:dyDescent="0.35">
      <c r="D175" s="118"/>
      <c r="E175" s="93" t="s">
        <v>34</v>
      </c>
      <c r="G175" s="93" t="s">
        <v>204</v>
      </c>
      <c r="H175" s="119">
        <v>3780.604823460576</v>
      </c>
      <c r="I175" s="119"/>
      <c r="J175" s="119">
        <v>59.254404657527346</v>
      </c>
      <c r="K175" s="119">
        <v>65.373761256447054</v>
      </c>
      <c r="L175" s="119">
        <v>100.57948652824091</v>
      </c>
      <c r="M175" s="119">
        <v>143.73552939632532</v>
      </c>
      <c r="N175" s="119">
        <v>152.90733526627358</v>
      </c>
      <c r="O175" s="119">
        <v>109.52149255207443</v>
      </c>
      <c r="P175" s="119">
        <v>77.319725220168351</v>
      </c>
      <c r="Q175" s="119">
        <v>90.873509767027997</v>
      </c>
      <c r="R175" s="119">
        <v>112.25306462229088</v>
      </c>
      <c r="S175" s="119">
        <v>82.28296870138557</v>
      </c>
      <c r="T175" s="119">
        <v>77.696387192029363</v>
      </c>
      <c r="U175" s="119">
        <v>94.262107093901648</v>
      </c>
      <c r="V175" s="119">
        <v>103.48842683849915</v>
      </c>
      <c r="W175" s="119">
        <v>115.45340788534264</v>
      </c>
      <c r="X175" s="119">
        <v>99.2932781849901</v>
      </c>
      <c r="Y175" s="119">
        <v>87.193214645379271</v>
      </c>
      <c r="Z175" s="119">
        <v>115.36141134491412</v>
      </c>
      <c r="AA175" s="119">
        <v>142.26343593390743</v>
      </c>
      <c r="AB175" s="119">
        <v>124.91941110235854</v>
      </c>
      <c r="AC175" s="119">
        <v>118.18744769554458</v>
      </c>
      <c r="AD175" s="119">
        <v>121.2166857549131</v>
      </c>
      <c r="AE175" s="119">
        <v>124.50175041456882</v>
      </c>
      <c r="AF175" s="119">
        <v>143.64242079056581</v>
      </c>
      <c r="AG175" s="119">
        <v>130.15322583531673</v>
      </c>
      <c r="AH175" s="119">
        <v>144.42039360694616</v>
      </c>
      <c r="AI175" s="119">
        <v>123.41984086990172</v>
      </c>
      <c r="AJ175" s="119">
        <v>104.59987046493018</v>
      </c>
      <c r="AK175" s="119">
        <v>156.96929891925458</v>
      </c>
      <c r="AL175" s="119">
        <v>133.78917964263394</v>
      </c>
      <c r="AM175" s="119">
        <v>115.27046084967122</v>
      </c>
      <c r="AN175" s="119">
        <v>122.85259003772428</v>
      </c>
      <c r="AO175" s="119">
        <v>129.96330038952112</v>
      </c>
      <c r="AP175" s="119">
        <v>157.58600000000001</v>
      </c>
      <c r="AQ175" s="119"/>
      <c r="AR175" s="119"/>
      <c r="AS175" s="119"/>
    </row>
    <row r="176" spans="2:45" ht="14.25" hidden="1" customHeight="1" outlineLevel="2" x14ac:dyDescent="0.35">
      <c r="D176" s="118"/>
      <c r="E176" s="93" t="s">
        <v>35</v>
      </c>
      <c r="G176" s="93" t="s">
        <v>204</v>
      </c>
      <c r="H176" s="119">
        <v>7582.9044086177846</v>
      </c>
      <c r="I176" s="119"/>
      <c r="J176" s="119">
        <v>102.89957580088641</v>
      </c>
      <c r="K176" s="119">
        <v>86.164779321191247</v>
      </c>
      <c r="L176" s="119">
        <v>63.808958373721254</v>
      </c>
      <c r="M176" s="119">
        <v>109.52546901987648</v>
      </c>
      <c r="N176" s="119">
        <v>134.66416153871532</v>
      </c>
      <c r="O176" s="119">
        <v>120.30208021642261</v>
      </c>
      <c r="P176" s="119">
        <v>96.906174655603223</v>
      </c>
      <c r="Q176" s="119">
        <v>130.54385806138555</v>
      </c>
      <c r="R176" s="119">
        <v>175.7411120586867</v>
      </c>
      <c r="S176" s="119">
        <v>250.79647172501907</v>
      </c>
      <c r="T176" s="119">
        <v>255.38681652853117</v>
      </c>
      <c r="U176" s="119">
        <v>245.68215182957908</v>
      </c>
      <c r="V176" s="119">
        <v>179.78764694313088</v>
      </c>
      <c r="W176" s="119">
        <v>216.44601604883616</v>
      </c>
      <c r="X176" s="119">
        <v>193.626303423921</v>
      </c>
      <c r="Y176" s="119">
        <v>136.50848160336517</v>
      </c>
      <c r="Z176" s="119">
        <v>288.43341229345475</v>
      </c>
      <c r="AA176" s="119">
        <v>433.21313212137829</v>
      </c>
      <c r="AB176" s="119">
        <v>326.32779069383025</v>
      </c>
      <c r="AC176" s="119">
        <v>219.94854134115377</v>
      </c>
      <c r="AD176" s="119">
        <v>138.89974974661249</v>
      </c>
      <c r="AE176" s="119">
        <v>274.91666649592247</v>
      </c>
      <c r="AF176" s="119">
        <v>307.24065212055473</v>
      </c>
      <c r="AG176" s="119">
        <v>254.19031265328829</v>
      </c>
      <c r="AH176" s="119">
        <v>312.0342943720193</v>
      </c>
      <c r="AI176" s="119">
        <v>259.50977176635172</v>
      </c>
      <c r="AJ176" s="119">
        <v>246.82150865486489</v>
      </c>
      <c r="AK176" s="119">
        <v>301.01752628787131</v>
      </c>
      <c r="AL176" s="119">
        <v>319.0814593415962</v>
      </c>
      <c r="AM176" s="119">
        <v>314.38002679017194</v>
      </c>
      <c r="AN176" s="119">
        <v>351.45781153283559</v>
      </c>
      <c r="AO176" s="119">
        <v>290.71769525700756</v>
      </c>
      <c r="AP176" s="119">
        <v>445.92400000000004</v>
      </c>
      <c r="AQ176" s="119"/>
      <c r="AR176" s="119"/>
      <c r="AS176" s="119"/>
    </row>
    <row r="177" spans="4:45" ht="14.25" hidden="1" customHeight="1" outlineLevel="2" x14ac:dyDescent="0.35">
      <c r="D177" s="118"/>
      <c r="E177" s="93" t="s">
        <v>38</v>
      </c>
      <c r="G177" s="93" t="s">
        <v>204</v>
      </c>
      <c r="H177" s="119">
        <v>17990.604129174379</v>
      </c>
      <c r="I177" s="119"/>
      <c r="J177" s="119">
        <v>420.66490802840872</v>
      </c>
      <c r="K177" s="119">
        <v>524.12216753166615</v>
      </c>
      <c r="L177" s="119">
        <v>577.29626147783222</v>
      </c>
      <c r="M177" s="119">
        <v>520.34314070417531</v>
      </c>
      <c r="N177" s="119">
        <v>471.75499093650103</v>
      </c>
      <c r="O177" s="119">
        <v>324.77591292750395</v>
      </c>
      <c r="P177" s="119">
        <v>322.10986692951172</v>
      </c>
      <c r="Q177" s="119">
        <v>407.62972191497715</v>
      </c>
      <c r="R177" s="119">
        <v>401.61473501970238</v>
      </c>
      <c r="S177" s="119">
        <v>384.82092514083399</v>
      </c>
      <c r="T177" s="119">
        <v>422.9929166010017</v>
      </c>
      <c r="U177" s="119">
        <v>359.73208553162181</v>
      </c>
      <c r="V177" s="119">
        <v>407.37344768380842</v>
      </c>
      <c r="W177" s="119">
        <v>387.58531302275264</v>
      </c>
      <c r="X177" s="119">
        <v>376.55295008230559</v>
      </c>
      <c r="Y177" s="119">
        <v>351.2038918677668</v>
      </c>
      <c r="Z177" s="119">
        <v>375.02064011710337</v>
      </c>
      <c r="AA177" s="119">
        <v>545.50945288680634</v>
      </c>
      <c r="AB177" s="119">
        <v>665.49523126388647</v>
      </c>
      <c r="AC177" s="119">
        <v>498.68364530508501</v>
      </c>
      <c r="AD177" s="119">
        <v>344.8383318065205</v>
      </c>
      <c r="AE177" s="119">
        <v>548.5586235779308</v>
      </c>
      <c r="AF177" s="119">
        <v>627.55961765299571</v>
      </c>
      <c r="AG177" s="119">
        <v>563.56461698687076</v>
      </c>
      <c r="AH177" s="119">
        <v>541.79364848350519</v>
      </c>
      <c r="AI177" s="119">
        <v>609.24441729860087</v>
      </c>
      <c r="AJ177" s="119">
        <v>797.33927677185181</v>
      </c>
      <c r="AK177" s="119">
        <v>860.27767695655689</v>
      </c>
      <c r="AL177" s="119">
        <v>850.50831654836327</v>
      </c>
      <c r="AM177" s="119">
        <v>870.55356788643985</v>
      </c>
      <c r="AN177" s="119">
        <v>818.17914635460806</v>
      </c>
      <c r="AO177" s="119">
        <v>851.00468387688079</v>
      </c>
      <c r="AP177" s="119">
        <v>961.9</v>
      </c>
      <c r="AQ177" s="119"/>
      <c r="AR177" s="119"/>
      <c r="AS177" s="119"/>
    </row>
    <row r="178" spans="4:45" ht="14.25" hidden="1" customHeight="1" outlineLevel="2" x14ac:dyDescent="0.35">
      <c r="D178" s="118"/>
      <c r="E178" s="93" t="s">
        <v>41</v>
      </c>
      <c r="G178" s="93" t="s">
        <v>204</v>
      </c>
      <c r="H178" s="119">
        <v>14601.143320249414</v>
      </c>
      <c r="I178" s="119"/>
      <c r="J178" s="119">
        <v>296.23760268243257</v>
      </c>
      <c r="K178" s="119">
        <v>326.90138264274776</v>
      </c>
      <c r="L178" s="119">
        <v>461.91791350014432</v>
      </c>
      <c r="M178" s="119">
        <v>441.96873955453088</v>
      </c>
      <c r="N178" s="119">
        <v>234.703217281739</v>
      </c>
      <c r="O178" s="119">
        <v>279.87943570933749</v>
      </c>
      <c r="P178" s="119">
        <v>322.14831935142456</v>
      </c>
      <c r="Q178" s="119">
        <v>424.52093655629903</v>
      </c>
      <c r="R178" s="119">
        <v>452.43577422680909</v>
      </c>
      <c r="S178" s="119">
        <v>428.50471401053994</v>
      </c>
      <c r="T178" s="119">
        <v>368.02680693727655</v>
      </c>
      <c r="U178" s="119">
        <v>323.45765381380386</v>
      </c>
      <c r="V178" s="119">
        <v>344.94744825893093</v>
      </c>
      <c r="W178" s="119">
        <v>382.74368319627752</v>
      </c>
      <c r="X178" s="119">
        <v>597.98212875208083</v>
      </c>
      <c r="Y178" s="119">
        <v>391.91504030439421</v>
      </c>
      <c r="Z178" s="119">
        <v>368.03791357489877</v>
      </c>
      <c r="AA178" s="119">
        <v>468.2581600959312</v>
      </c>
      <c r="AB178" s="119">
        <v>557.12240755031098</v>
      </c>
      <c r="AC178" s="119">
        <v>510.70576377990801</v>
      </c>
      <c r="AD178" s="119">
        <v>414.87691954582016</v>
      </c>
      <c r="AE178" s="119">
        <v>439.26182022249361</v>
      </c>
      <c r="AF178" s="119">
        <v>465.05459054056593</v>
      </c>
      <c r="AG178" s="119">
        <v>522.45258631746049</v>
      </c>
      <c r="AH178" s="119">
        <v>569.41756961756505</v>
      </c>
      <c r="AI178" s="119">
        <v>586.49846620171138</v>
      </c>
      <c r="AJ178" s="119">
        <v>584.93747818639099</v>
      </c>
      <c r="AK178" s="119">
        <v>659.00377189135202</v>
      </c>
      <c r="AL178" s="119">
        <v>555.74419207265555</v>
      </c>
      <c r="AM178" s="119">
        <v>477.38071463597737</v>
      </c>
      <c r="AN178" s="119">
        <v>432.09557794547663</v>
      </c>
      <c r="AO178" s="119">
        <v>479.85318035466753</v>
      </c>
      <c r="AP178" s="119">
        <v>432.15141093746041</v>
      </c>
      <c r="AQ178" s="119"/>
      <c r="AR178" s="119"/>
      <c r="AS178" s="119"/>
    </row>
    <row r="179" spans="4:45" ht="14.25" hidden="1" customHeight="1" outlineLevel="2" x14ac:dyDescent="0.35">
      <c r="D179" s="118"/>
      <c r="E179" s="93" t="s">
        <v>44</v>
      </c>
      <c r="G179" s="93" t="s">
        <v>204</v>
      </c>
      <c r="H179" s="119">
        <v>4044.1158602887222</v>
      </c>
      <c r="I179" s="119"/>
      <c r="J179" s="119">
        <v>89.165044349003495</v>
      </c>
      <c r="K179" s="119">
        <v>77.788147452751431</v>
      </c>
      <c r="L179" s="119">
        <v>107.49086535981222</v>
      </c>
      <c r="M179" s="119">
        <v>101.95331626358822</v>
      </c>
      <c r="N179" s="119">
        <v>98.74026542704668</v>
      </c>
      <c r="O179" s="119">
        <v>101.93391476388908</v>
      </c>
      <c r="P179" s="119">
        <v>100.89713128782864</v>
      </c>
      <c r="Q179" s="119">
        <v>84.276274337460293</v>
      </c>
      <c r="R179" s="119">
        <v>92.880555735914783</v>
      </c>
      <c r="S179" s="119">
        <v>95.031205116375503</v>
      </c>
      <c r="T179" s="119">
        <v>99.223468557527795</v>
      </c>
      <c r="U179" s="119">
        <v>83.156386650088749</v>
      </c>
      <c r="V179" s="119">
        <v>103.72774076863342</v>
      </c>
      <c r="W179" s="119">
        <v>102.38414485522057</v>
      </c>
      <c r="X179" s="119">
        <v>100.98109579817938</v>
      </c>
      <c r="Y179" s="119">
        <v>91.558283284431099</v>
      </c>
      <c r="Z179" s="119">
        <v>86.965385380020592</v>
      </c>
      <c r="AA179" s="119">
        <v>131.33129161268016</v>
      </c>
      <c r="AB179" s="119">
        <v>207.78161092300635</v>
      </c>
      <c r="AC179" s="119">
        <v>158.03436612005197</v>
      </c>
      <c r="AD179" s="119">
        <v>81.590261145175333</v>
      </c>
      <c r="AE179" s="119">
        <v>106.17263152584367</v>
      </c>
      <c r="AF179" s="119">
        <v>148.72415245992897</v>
      </c>
      <c r="AG179" s="119">
        <v>173.03571464274287</v>
      </c>
      <c r="AH179" s="119">
        <v>145.99856076934691</v>
      </c>
      <c r="AI179" s="119">
        <v>119.88655609324228</v>
      </c>
      <c r="AJ179" s="119">
        <v>155.84544444684929</v>
      </c>
      <c r="AK179" s="119">
        <v>152.04255340693038</v>
      </c>
      <c r="AL179" s="119">
        <v>171.76383870048863</v>
      </c>
      <c r="AM179" s="119">
        <v>167.16311379149857</v>
      </c>
      <c r="AN179" s="119">
        <v>175.96541940869352</v>
      </c>
      <c r="AO179" s="119">
        <v>173.30474744811119</v>
      </c>
      <c r="AP179" s="119">
        <v>157.32237240635988</v>
      </c>
      <c r="AQ179" s="119"/>
      <c r="AR179" s="119"/>
      <c r="AS179" s="119"/>
    </row>
    <row r="180" spans="4:45" ht="14.25" hidden="1" customHeight="1" outlineLevel="2" x14ac:dyDescent="0.35">
      <c r="D180" s="118"/>
      <c r="E180" s="93" t="s">
        <v>46</v>
      </c>
      <c r="G180" s="93" t="s">
        <v>204</v>
      </c>
      <c r="H180" s="119">
        <v>8451.7951203989196</v>
      </c>
      <c r="I180" s="119"/>
      <c r="J180" s="119">
        <v>159.21567488874334</v>
      </c>
      <c r="K180" s="119">
        <v>165.02562551187327</v>
      </c>
      <c r="L180" s="119">
        <v>157.81761972893838</v>
      </c>
      <c r="M180" s="119">
        <v>212.01809374102038</v>
      </c>
      <c r="N180" s="119">
        <v>178.68349282649859</v>
      </c>
      <c r="O180" s="119">
        <v>168.35186365391471</v>
      </c>
      <c r="P180" s="119">
        <v>186.41936524552722</v>
      </c>
      <c r="Q180" s="119">
        <v>277.16291853598676</v>
      </c>
      <c r="R180" s="119">
        <v>329.83567837239207</v>
      </c>
      <c r="S180" s="119">
        <v>300.35829246808316</v>
      </c>
      <c r="T180" s="119">
        <v>374.37537069294928</v>
      </c>
      <c r="U180" s="119">
        <v>187.25833225982075</v>
      </c>
      <c r="V180" s="119">
        <v>248.8428169144284</v>
      </c>
      <c r="W180" s="119">
        <v>255.9945825815339</v>
      </c>
      <c r="X180" s="119">
        <v>210.07337032325356</v>
      </c>
      <c r="Y180" s="119">
        <v>232.95163829821445</v>
      </c>
      <c r="Z180" s="119">
        <v>284.01216331886098</v>
      </c>
      <c r="AA180" s="119">
        <v>281.04101891434732</v>
      </c>
      <c r="AB180" s="119">
        <v>263.67463711391383</v>
      </c>
      <c r="AC180" s="119">
        <v>249.62797649955971</v>
      </c>
      <c r="AD180" s="119">
        <v>206.5446640810195</v>
      </c>
      <c r="AE180" s="119">
        <v>278.14608906737556</v>
      </c>
      <c r="AF180" s="119">
        <v>362.80441624850204</v>
      </c>
      <c r="AG180" s="119">
        <v>291.29431006113214</v>
      </c>
      <c r="AH180" s="119">
        <v>210.448832416107</v>
      </c>
      <c r="AI180" s="119">
        <v>178.9590949064758</v>
      </c>
      <c r="AJ180" s="119">
        <v>212.66864703750585</v>
      </c>
      <c r="AK180" s="119">
        <v>303.57024375551055</v>
      </c>
      <c r="AL180" s="119">
        <v>342.61118136621485</v>
      </c>
      <c r="AM180" s="119">
        <v>344.1260666593588</v>
      </c>
      <c r="AN180" s="119">
        <v>323.87194056509367</v>
      </c>
      <c r="AO180" s="119">
        <v>361.53410234476439</v>
      </c>
      <c r="AP180" s="119">
        <v>312.47499999999997</v>
      </c>
      <c r="AQ180" s="119"/>
      <c r="AR180" s="119"/>
      <c r="AS180" s="119"/>
    </row>
    <row r="181" spans="4:45" ht="14.25" hidden="1" customHeight="1" outlineLevel="2" x14ac:dyDescent="0.35">
      <c r="D181" s="118"/>
      <c r="E181" s="93" t="s">
        <v>48</v>
      </c>
      <c r="G181" s="93" t="s">
        <v>204</v>
      </c>
      <c r="H181" s="119">
        <v>2538.1687368280654</v>
      </c>
      <c r="I181" s="119"/>
      <c r="J181" s="119">
        <v>29.339137685444676</v>
      </c>
      <c r="K181" s="119">
        <v>40.365980884532696</v>
      </c>
      <c r="L181" s="119">
        <v>54.500594588787095</v>
      </c>
      <c r="M181" s="119">
        <v>63.629664251370372</v>
      </c>
      <c r="N181" s="119">
        <v>49.117888313312925</v>
      </c>
      <c r="O181" s="119">
        <v>55.265400651098275</v>
      </c>
      <c r="P181" s="119">
        <v>52.730413312694324</v>
      </c>
      <c r="Q181" s="119">
        <v>51.267695436012886</v>
      </c>
      <c r="R181" s="119">
        <v>61.009295812151166</v>
      </c>
      <c r="S181" s="119">
        <v>59.454317327189436</v>
      </c>
      <c r="T181" s="119">
        <v>53.034959463927258</v>
      </c>
      <c r="U181" s="119">
        <v>50.409696605144887</v>
      </c>
      <c r="V181" s="119">
        <v>61.422783202035632</v>
      </c>
      <c r="W181" s="119">
        <v>74.529870777607698</v>
      </c>
      <c r="X181" s="119">
        <v>53.504447524547601</v>
      </c>
      <c r="Y181" s="119">
        <v>49.793293631579097</v>
      </c>
      <c r="Z181" s="119">
        <v>46.971040829741462</v>
      </c>
      <c r="AA181" s="119">
        <v>113.48884789115637</v>
      </c>
      <c r="AB181" s="119">
        <v>109.69968766825602</v>
      </c>
      <c r="AC181" s="119">
        <v>101.48027171732012</v>
      </c>
      <c r="AD181" s="119">
        <v>103.1133231194008</v>
      </c>
      <c r="AE181" s="119">
        <v>81.398078717515574</v>
      </c>
      <c r="AF181" s="119">
        <v>93.420169628602324</v>
      </c>
      <c r="AG181" s="119">
        <v>101.00008501486795</v>
      </c>
      <c r="AH181" s="119">
        <v>106.89790080610386</v>
      </c>
      <c r="AI181" s="119">
        <v>111.20530083304648</v>
      </c>
      <c r="AJ181" s="119">
        <v>77.658774498295514</v>
      </c>
      <c r="AK181" s="119">
        <v>106.93324308038775</v>
      </c>
      <c r="AL181" s="119">
        <v>96.540691670713244</v>
      </c>
      <c r="AM181" s="119">
        <v>93.512518113956205</v>
      </c>
      <c r="AN181" s="119">
        <v>111.86610439602745</v>
      </c>
      <c r="AO181" s="119">
        <v>128.1842593752387</v>
      </c>
      <c r="AP181" s="119">
        <v>95.423000000000016</v>
      </c>
      <c r="AQ181" s="119"/>
      <c r="AR181" s="119"/>
      <c r="AS181" s="119"/>
    </row>
    <row r="182" spans="4:45" ht="14.25" hidden="1" customHeight="1" outlineLevel="2" x14ac:dyDescent="0.35">
      <c r="D182" s="118"/>
      <c r="E182" s="93" t="s">
        <v>50</v>
      </c>
      <c r="G182" s="93" t="s">
        <v>204</v>
      </c>
      <c r="H182" s="119">
        <v>933.28148189381147</v>
      </c>
      <c r="I182" s="119"/>
      <c r="J182" s="119">
        <v>9.0373947952660689</v>
      </c>
      <c r="K182" s="119">
        <v>9.8399044624182359</v>
      </c>
      <c r="L182" s="119">
        <v>10.096383697919229</v>
      </c>
      <c r="M182" s="119">
        <v>18.074475350794177</v>
      </c>
      <c r="N182" s="119">
        <v>20.063626930778963</v>
      </c>
      <c r="O182" s="119">
        <v>15.237845560850328</v>
      </c>
      <c r="P182" s="119">
        <v>16.000255139134957</v>
      </c>
      <c r="Q182" s="119">
        <v>27.0409595954068</v>
      </c>
      <c r="R182" s="119">
        <v>34.843357379010676</v>
      </c>
      <c r="S182" s="119">
        <v>32.71508308380006</v>
      </c>
      <c r="T182" s="119">
        <v>25.701001847814094</v>
      </c>
      <c r="U182" s="119">
        <v>18.504215241391304</v>
      </c>
      <c r="V182" s="119">
        <v>23.510410114431167</v>
      </c>
      <c r="W182" s="119">
        <v>23.452980940715072</v>
      </c>
      <c r="X182" s="119">
        <v>29.630021037852394</v>
      </c>
      <c r="Y182" s="119">
        <v>21.035950235016333</v>
      </c>
      <c r="Z182" s="119">
        <v>20.896732079847965</v>
      </c>
      <c r="AA182" s="119">
        <v>29.165020252261737</v>
      </c>
      <c r="AB182" s="119">
        <v>32.690293951173203</v>
      </c>
      <c r="AC182" s="119">
        <v>28.519861267139795</v>
      </c>
      <c r="AD182" s="119">
        <v>19.120288027324701</v>
      </c>
      <c r="AE182" s="119">
        <v>20.403835133757568</v>
      </c>
      <c r="AF182" s="119">
        <v>48.179832691980224</v>
      </c>
      <c r="AG182" s="119">
        <v>68.594603170379315</v>
      </c>
      <c r="AH182" s="119">
        <v>62.875724133814366</v>
      </c>
      <c r="AI182" s="119">
        <v>52.306787555318692</v>
      </c>
      <c r="AJ182" s="119">
        <v>16.229984937661055</v>
      </c>
      <c r="AK182" s="119">
        <v>23.00530711371001</v>
      </c>
      <c r="AL182" s="119">
        <v>31.863510503357407</v>
      </c>
      <c r="AM182" s="119">
        <v>37.214176311512162</v>
      </c>
      <c r="AN182" s="119">
        <v>53.755583357167055</v>
      </c>
      <c r="AO182" s="119">
        <v>26.501075994806385</v>
      </c>
      <c r="AP182" s="119">
        <v>27.175000000000001</v>
      </c>
      <c r="AQ182" s="119"/>
      <c r="AR182" s="119"/>
      <c r="AS182" s="119"/>
    </row>
    <row r="183" spans="4:45" ht="14.25" hidden="1" customHeight="1" outlineLevel="2" x14ac:dyDescent="0.35">
      <c r="D183" s="118"/>
      <c r="E183" s="93" t="s">
        <v>51</v>
      </c>
      <c r="G183" s="93" t="s">
        <v>204</v>
      </c>
      <c r="H183" s="119">
        <v>201.55145863262308</v>
      </c>
      <c r="I183" s="119"/>
      <c r="J183" s="119">
        <v>1.4855834192731676</v>
      </c>
      <c r="K183" s="119">
        <v>2.107496923028648</v>
      </c>
      <c r="L183" s="119">
        <v>5.2613394080980003</v>
      </c>
      <c r="M183" s="119">
        <v>8.443343341570559</v>
      </c>
      <c r="N183" s="119">
        <v>6.1934050604854791</v>
      </c>
      <c r="O183" s="119">
        <v>7.0749826817568513</v>
      </c>
      <c r="P183" s="119">
        <v>6.8033404613847219</v>
      </c>
      <c r="Q183" s="119">
        <v>6.1828741170242134</v>
      </c>
      <c r="R183" s="119">
        <v>7.248858506538383</v>
      </c>
      <c r="S183" s="119">
        <v>7.5260252039906801</v>
      </c>
      <c r="T183" s="119">
        <v>6.424233450158324</v>
      </c>
      <c r="U183" s="119">
        <v>3.2579758514230708</v>
      </c>
      <c r="V183" s="119">
        <v>5.1252659113119776</v>
      </c>
      <c r="W183" s="119">
        <v>4.4970385157174322</v>
      </c>
      <c r="X183" s="119">
        <v>9.6915635864272183</v>
      </c>
      <c r="Y183" s="119">
        <v>8.8568049836627392</v>
      </c>
      <c r="Z183" s="119">
        <v>7.2551044192676786</v>
      </c>
      <c r="AA183" s="119">
        <v>13.196015525445949</v>
      </c>
      <c r="AB183" s="119">
        <v>11.345781633775221</v>
      </c>
      <c r="AC183" s="119">
        <v>4.2483351077751026</v>
      </c>
      <c r="AD183" s="119">
        <v>4.8884254670840859</v>
      </c>
      <c r="AE183" s="119">
        <v>2.8590568875847646</v>
      </c>
      <c r="AF183" s="119">
        <v>9.4941745794523431</v>
      </c>
      <c r="AG183" s="119">
        <v>15.244164759625068</v>
      </c>
      <c r="AH183" s="119">
        <v>5.4801492749421401</v>
      </c>
      <c r="AI183" s="119">
        <v>4.9535590243514038</v>
      </c>
      <c r="AJ183" s="119">
        <v>6.1853264318174723</v>
      </c>
      <c r="AK183" s="119">
        <v>6.2141055919678712</v>
      </c>
      <c r="AL183" s="119">
        <v>14.00712850768257</v>
      </c>
      <c r="AM183" s="119">
        <v>0</v>
      </c>
      <c r="AN183" s="119">
        <v>0</v>
      </c>
      <c r="AO183" s="119">
        <v>0</v>
      </c>
      <c r="AP183" s="119">
        <v>0</v>
      </c>
      <c r="AQ183" s="119"/>
      <c r="AR183" s="119"/>
      <c r="AS183" s="119"/>
    </row>
    <row r="184" spans="4:45" ht="14.25" hidden="1" customHeight="1" outlineLevel="2" x14ac:dyDescent="0.35">
      <c r="D184" s="118"/>
      <c r="E184" s="93" t="s">
        <v>52</v>
      </c>
      <c r="G184" s="93" t="s">
        <v>204</v>
      </c>
      <c r="H184" s="119">
        <v>326.38027299858823</v>
      </c>
      <c r="I184" s="119"/>
      <c r="J184" s="119">
        <v>6.441134028055628</v>
      </c>
      <c r="K184" s="119">
        <v>9.6197284832252556</v>
      </c>
      <c r="L184" s="119">
        <v>9.0734235282030653</v>
      </c>
      <c r="M184" s="119">
        <v>12.79492939788039</v>
      </c>
      <c r="N184" s="119">
        <v>14.211556845897359</v>
      </c>
      <c r="O184" s="119">
        <v>13.927624885225926</v>
      </c>
      <c r="P184" s="119">
        <v>10.884059213036656</v>
      </c>
      <c r="Q184" s="119">
        <v>11.924023904594478</v>
      </c>
      <c r="R184" s="119">
        <v>12.334219548646386</v>
      </c>
      <c r="S184" s="119">
        <v>12.997749433146483</v>
      </c>
      <c r="T184" s="119">
        <v>10.511556382343402</v>
      </c>
      <c r="U184" s="119">
        <v>9.5455298322938358</v>
      </c>
      <c r="V184" s="119">
        <v>6.7287391158918837</v>
      </c>
      <c r="W184" s="119">
        <v>8.9007373497920614</v>
      </c>
      <c r="X184" s="119">
        <v>8.5306363585749967</v>
      </c>
      <c r="Y184" s="119">
        <v>11.024058334350897</v>
      </c>
      <c r="Z184" s="119">
        <v>6.3935884317764557</v>
      </c>
      <c r="AA184" s="119">
        <v>7.949685530678881</v>
      </c>
      <c r="AB184" s="119">
        <v>8.9111664950861886</v>
      </c>
      <c r="AC184" s="119">
        <v>9.8889027092973318</v>
      </c>
      <c r="AD184" s="119">
        <v>13.113789535636968</v>
      </c>
      <c r="AE184" s="119">
        <v>9.6440106774583079</v>
      </c>
      <c r="AF184" s="119">
        <v>7.5157416505086418</v>
      </c>
      <c r="AG184" s="119">
        <v>15.506963386376245</v>
      </c>
      <c r="AH184" s="119">
        <v>9.4400457787642669</v>
      </c>
      <c r="AI184" s="119">
        <v>8.3249612365771934</v>
      </c>
      <c r="AJ184" s="119">
        <v>5.5130202028021298</v>
      </c>
      <c r="AK184" s="119">
        <v>11.359952110207761</v>
      </c>
      <c r="AL184" s="119">
        <v>6.4367826696449466</v>
      </c>
      <c r="AM184" s="119">
        <v>12.275360646658624</v>
      </c>
      <c r="AN184" s="119">
        <v>11.351203941796911</v>
      </c>
      <c r="AO184" s="119">
        <v>6.5863913541587102</v>
      </c>
      <c r="AP184" s="119">
        <v>6.7189999999999994</v>
      </c>
      <c r="AQ184" s="119"/>
      <c r="AR184" s="119"/>
      <c r="AS184" s="119"/>
    </row>
    <row r="185" spans="4:45" ht="14.25" hidden="1" customHeight="1" outlineLevel="2" x14ac:dyDescent="0.35">
      <c r="D185" s="118"/>
      <c r="E185" s="93" t="s">
        <v>53</v>
      </c>
      <c r="G185" s="93" t="s">
        <v>204</v>
      </c>
      <c r="H185" s="119">
        <v>1636.8413777547551</v>
      </c>
      <c r="I185" s="119"/>
      <c r="J185" s="119">
        <v>24.343048396552028</v>
      </c>
      <c r="K185" s="119">
        <v>20.177294086665388</v>
      </c>
      <c r="L185" s="119">
        <v>34.022443371121852</v>
      </c>
      <c r="M185" s="119">
        <v>51.760511315043097</v>
      </c>
      <c r="N185" s="119">
        <v>44.61613080487686</v>
      </c>
      <c r="O185" s="119">
        <v>46.187890898446909</v>
      </c>
      <c r="P185" s="119">
        <v>38.976635685614504</v>
      </c>
      <c r="Q185" s="119">
        <v>41.559817069827936</v>
      </c>
      <c r="R185" s="119">
        <v>39.236167963493706</v>
      </c>
      <c r="S185" s="119">
        <v>43.509446910985062</v>
      </c>
      <c r="T185" s="119">
        <v>48.612917317566193</v>
      </c>
      <c r="U185" s="119">
        <v>34.331941218160438</v>
      </c>
      <c r="V185" s="119">
        <v>42.502506848881104</v>
      </c>
      <c r="W185" s="119">
        <v>48.570481894905612</v>
      </c>
      <c r="X185" s="119">
        <v>50.380689947935352</v>
      </c>
      <c r="Y185" s="119">
        <v>57.850546861749997</v>
      </c>
      <c r="Z185" s="119">
        <v>55.789486932853031</v>
      </c>
      <c r="AA185" s="119">
        <v>52.305585949929096</v>
      </c>
      <c r="AB185" s="119">
        <v>60.305648005862729</v>
      </c>
      <c r="AC185" s="119">
        <v>61.80956751496462</v>
      </c>
      <c r="AD185" s="119">
        <v>42.929164035941611</v>
      </c>
      <c r="AE185" s="119">
        <v>64.06675484256165</v>
      </c>
      <c r="AF185" s="119">
        <v>63.237130688241464</v>
      </c>
      <c r="AG185" s="119">
        <v>67.180703770997127</v>
      </c>
      <c r="AH185" s="119">
        <v>71.898303675429801</v>
      </c>
      <c r="AI185" s="119">
        <v>67.366509349803337</v>
      </c>
      <c r="AJ185" s="119">
        <v>37.230740171864618</v>
      </c>
      <c r="AK185" s="119">
        <v>44.930897257607128</v>
      </c>
      <c r="AL185" s="119">
        <v>50.139730709548054</v>
      </c>
      <c r="AM185" s="119">
        <v>54.583007563609655</v>
      </c>
      <c r="AN185" s="119">
        <v>61.402259142351248</v>
      </c>
      <c r="AO185" s="119">
        <v>59.895417551363316</v>
      </c>
      <c r="AP185" s="119">
        <v>55.131999999999998</v>
      </c>
      <c r="AQ185" s="119"/>
      <c r="AR185" s="119"/>
      <c r="AS185" s="119"/>
    </row>
    <row r="186" spans="4:45" ht="14.25" hidden="1" customHeight="1" outlineLevel="2" x14ac:dyDescent="0.35">
      <c r="D186" s="118"/>
      <c r="E186" s="93" t="s">
        <v>54</v>
      </c>
      <c r="G186" s="93" t="s">
        <v>204</v>
      </c>
      <c r="H186" s="119">
        <v>964.56745666394988</v>
      </c>
      <c r="I186" s="119"/>
      <c r="J186" s="119">
        <v>18.370630463220515</v>
      </c>
      <c r="K186" s="119">
        <v>23.533081484335444</v>
      </c>
      <c r="L186" s="119">
        <v>27.738077142177744</v>
      </c>
      <c r="M186" s="119">
        <v>27.140097681852097</v>
      </c>
      <c r="N186" s="119">
        <v>26.379397359877149</v>
      </c>
      <c r="O186" s="119">
        <v>22.505704428189532</v>
      </c>
      <c r="P186" s="119">
        <v>21.015260481251882</v>
      </c>
      <c r="Q186" s="119">
        <v>32.357869011689111</v>
      </c>
      <c r="R186" s="119">
        <v>35.10346807192677</v>
      </c>
      <c r="S186" s="119">
        <v>26.203225455407178</v>
      </c>
      <c r="T186" s="119">
        <v>28.675350527132728</v>
      </c>
      <c r="U186" s="119">
        <v>22.363914061024229</v>
      </c>
      <c r="V186" s="119">
        <v>26.368342485336772</v>
      </c>
      <c r="W186" s="119">
        <v>21.642719480492079</v>
      </c>
      <c r="X186" s="119">
        <v>28.940912071520678</v>
      </c>
      <c r="Y186" s="119">
        <v>22.254747136822594</v>
      </c>
      <c r="Z186" s="119">
        <v>25.118074856141511</v>
      </c>
      <c r="AA186" s="119">
        <v>42.056156315933656</v>
      </c>
      <c r="AB186" s="119">
        <v>32.783337013107193</v>
      </c>
      <c r="AC186" s="119">
        <v>32.87250570289229</v>
      </c>
      <c r="AD186" s="119">
        <v>22.552074969166107</v>
      </c>
      <c r="AE186" s="119">
        <v>34.69751693049664</v>
      </c>
      <c r="AF186" s="119">
        <v>32.317817068269242</v>
      </c>
      <c r="AG186" s="119">
        <v>37.10275605630801</v>
      </c>
      <c r="AH186" s="119">
        <v>32.786484344982334</v>
      </c>
      <c r="AI186" s="119">
        <v>28.498905363222139</v>
      </c>
      <c r="AJ186" s="119">
        <v>27.370720675404293</v>
      </c>
      <c r="AK186" s="119">
        <v>27.397542208077024</v>
      </c>
      <c r="AL186" s="119">
        <v>38.44675963036282</v>
      </c>
      <c r="AM186" s="119">
        <v>38.253025609906238</v>
      </c>
      <c r="AN186" s="119">
        <v>35.639979675109721</v>
      </c>
      <c r="AO186" s="119">
        <v>31.748002902314209</v>
      </c>
      <c r="AP186" s="119">
        <v>34.332999999999998</v>
      </c>
      <c r="AQ186" s="119"/>
      <c r="AR186" s="119"/>
      <c r="AS186" s="119"/>
    </row>
    <row r="187" spans="4:45" ht="14.25" hidden="1" customHeight="1" outlineLevel="2" x14ac:dyDescent="0.35">
      <c r="D187" s="118"/>
      <c r="E187" s="93" t="s">
        <v>55</v>
      </c>
      <c r="G187" s="93" t="s">
        <v>204</v>
      </c>
      <c r="H187" s="119">
        <v>572.63520283764785</v>
      </c>
      <c r="I187" s="119"/>
      <c r="J187" s="119">
        <v>7.8918083984532306</v>
      </c>
      <c r="K187" s="119">
        <v>14.160491811844475</v>
      </c>
      <c r="L187" s="119">
        <v>16.536942533321948</v>
      </c>
      <c r="M187" s="119">
        <v>17.565734983950129</v>
      </c>
      <c r="N187" s="119">
        <v>16.61378224024164</v>
      </c>
      <c r="O187" s="119">
        <v>12.48993457449293</v>
      </c>
      <c r="P187" s="119">
        <v>10.928583069988457</v>
      </c>
      <c r="Q187" s="119">
        <v>9.9363572852039166</v>
      </c>
      <c r="R187" s="119">
        <v>11.259350361743104</v>
      </c>
      <c r="S187" s="119">
        <v>13.971894401007718</v>
      </c>
      <c r="T187" s="119">
        <v>27.850055497634862</v>
      </c>
      <c r="U187" s="119">
        <v>11.765255565955034</v>
      </c>
      <c r="V187" s="119">
        <v>14.212103179360424</v>
      </c>
      <c r="W187" s="119">
        <v>15.044333568201017</v>
      </c>
      <c r="X187" s="119">
        <v>20.724868936705811</v>
      </c>
      <c r="Y187" s="119">
        <v>25.179133265918125</v>
      </c>
      <c r="Z187" s="119">
        <v>12.54653257571483</v>
      </c>
      <c r="AA187" s="119">
        <v>27.537783458150624</v>
      </c>
      <c r="AB187" s="119">
        <v>25.566791907232794</v>
      </c>
      <c r="AC187" s="119">
        <v>20.137058379482919</v>
      </c>
      <c r="AD187" s="119">
        <v>20.497728610655191</v>
      </c>
      <c r="AE187" s="119">
        <v>13.176526895567774</v>
      </c>
      <c r="AF187" s="119">
        <v>22.426932134371526</v>
      </c>
      <c r="AG187" s="119">
        <v>19.202466908729921</v>
      </c>
      <c r="AH187" s="119">
        <v>15.34731368940203</v>
      </c>
      <c r="AI187" s="119">
        <v>15.304438332999691</v>
      </c>
      <c r="AJ187" s="119">
        <v>15.757005502126534</v>
      </c>
      <c r="AK187" s="119">
        <v>22.122735917578449</v>
      </c>
      <c r="AL187" s="119">
        <v>20.902418696706619</v>
      </c>
      <c r="AM187" s="119">
        <v>13.792359364127792</v>
      </c>
      <c r="AN187" s="119">
        <v>25.743468781276476</v>
      </c>
      <c r="AO187" s="119">
        <v>17.980434388091659</v>
      </c>
      <c r="AP187" s="119">
        <v>18.46257762141013</v>
      </c>
      <c r="AQ187" s="119"/>
      <c r="AR187" s="119"/>
      <c r="AS187" s="119"/>
    </row>
    <row r="188" spans="4:45" ht="14.25" hidden="1" customHeight="1" outlineLevel="2" x14ac:dyDescent="0.3">
      <c r="D188" s="121" t="s">
        <v>214</v>
      </c>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row>
    <row r="189" spans="4:45" ht="14.25" hidden="1" customHeight="1" outlineLevel="2" x14ac:dyDescent="0.3">
      <c r="D189" s="121"/>
      <c r="E189" s="93" t="s">
        <v>52</v>
      </c>
      <c r="G189" s="93" t="s">
        <v>204</v>
      </c>
      <c r="H189" s="119">
        <v>0</v>
      </c>
      <c r="I189" s="119"/>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19"/>
      <c r="AK189" s="119"/>
      <c r="AL189" s="119"/>
      <c r="AM189" s="119"/>
      <c r="AN189" s="119"/>
      <c r="AO189" s="119"/>
      <c r="AP189" s="119"/>
      <c r="AQ189" s="119"/>
      <c r="AR189" s="119"/>
      <c r="AS189" s="119"/>
    </row>
    <row r="190" spans="4:45" ht="14.25" hidden="1" customHeight="1" outlineLevel="2" x14ac:dyDescent="0.35">
      <c r="D190" s="118"/>
      <c r="E190" s="93" t="s">
        <v>38</v>
      </c>
      <c r="G190" s="93" t="s">
        <v>204</v>
      </c>
      <c r="H190" s="119">
        <v>1.8106618524282636E-2</v>
      </c>
      <c r="I190" s="119"/>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c r="AH190" s="120"/>
      <c r="AI190" s="120"/>
      <c r="AJ190" s="119">
        <v>0</v>
      </c>
      <c r="AK190" s="119">
        <v>5.3871228854784056E-2</v>
      </c>
      <c r="AL190" s="119">
        <v>-7.6233780330501447E-2</v>
      </c>
      <c r="AM190" s="119">
        <v>0</v>
      </c>
      <c r="AN190" s="119">
        <v>0</v>
      </c>
      <c r="AO190" s="119">
        <v>-0.70499999999999996</v>
      </c>
      <c r="AP190" s="119">
        <v>0.74546917000000001</v>
      </c>
      <c r="AQ190" s="119"/>
      <c r="AR190" s="119"/>
      <c r="AS190" s="119"/>
    </row>
    <row r="191" spans="4:45" ht="14.25" hidden="1" customHeight="1" outlineLevel="2" x14ac:dyDescent="0.35">
      <c r="D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row>
    <row r="192" spans="4:45" ht="14.25" hidden="1" customHeight="1" outlineLevel="2" x14ac:dyDescent="0.35">
      <c r="D192" s="118"/>
      <c r="E192" s="93" t="s">
        <v>198</v>
      </c>
      <c r="H192" s="119">
        <v>100069.48266793096</v>
      </c>
      <c r="I192" s="119"/>
      <c r="J192" s="119">
        <v>1883.8029076561681</v>
      </c>
      <c r="K192" s="119">
        <v>2198.3244180406309</v>
      </c>
      <c r="L192" s="119">
        <v>2656.0683650181704</v>
      </c>
      <c r="M192" s="119">
        <v>2969.4542016522441</v>
      </c>
      <c r="N192" s="119">
        <v>2428.040193599858</v>
      </c>
      <c r="O192" s="119">
        <v>2118.0327403984097</v>
      </c>
      <c r="P192" s="119">
        <v>2018.7069587136177</v>
      </c>
      <c r="Q192" s="119">
        <v>2585.2861392293617</v>
      </c>
      <c r="R192" s="119">
        <v>2930.5043803057342</v>
      </c>
      <c r="S192" s="119">
        <v>2762.7614596539547</v>
      </c>
      <c r="T192" s="119">
        <v>2800.9129927752506</v>
      </c>
      <c r="U192" s="119">
        <v>2257.1131184870223</v>
      </c>
      <c r="V192" s="119">
        <v>2451.5497719802202</v>
      </c>
      <c r="W192" s="119">
        <v>2713.2967510974813</v>
      </c>
      <c r="X192" s="119">
        <v>2673.3470344205998</v>
      </c>
      <c r="Y192" s="119">
        <v>2345.7229352445306</v>
      </c>
      <c r="Z192" s="119">
        <v>2708.8755928156543</v>
      </c>
      <c r="AA192" s="119">
        <v>3516.2751066344317</v>
      </c>
      <c r="AB192" s="119">
        <v>3652.286311291939</v>
      </c>
      <c r="AC192" s="119">
        <v>3335.2184951696076</v>
      </c>
      <c r="AD192" s="119">
        <v>2896.0401439088182</v>
      </c>
      <c r="AE192" s="119">
        <v>3089.679447755836</v>
      </c>
      <c r="AF192" s="119">
        <v>3598.8699658783721</v>
      </c>
      <c r="AG192" s="119">
        <v>3632.0793592144028</v>
      </c>
      <c r="AH192" s="119">
        <v>3550.9573029515391</v>
      </c>
      <c r="AI192" s="119">
        <v>3393.5373151173162</v>
      </c>
      <c r="AJ192" s="119">
        <v>3500.4478702195688</v>
      </c>
      <c r="AK192" s="119">
        <v>3899.7188100270705</v>
      </c>
      <c r="AL192" s="119">
        <v>3936.66693708298</v>
      </c>
      <c r="AM192" s="119">
        <v>3930.4234136597679</v>
      </c>
      <c r="AN192" s="119">
        <v>4001.0038601015913</v>
      </c>
      <c r="AO192" s="119">
        <v>3716.7445923138366</v>
      </c>
      <c r="AP192" s="119">
        <v>3917.7337755150006</v>
      </c>
      <c r="AQ192" s="119"/>
      <c r="AR192" s="119"/>
      <c r="AS192" s="119"/>
    </row>
    <row r="193" spans="3:45" ht="14.25" hidden="1" customHeight="1" outlineLevel="1" x14ac:dyDescent="0.3">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c r="AG193" s="119"/>
      <c r="AH193" s="119"/>
      <c r="AI193" s="119"/>
      <c r="AJ193" s="119"/>
      <c r="AK193" s="119"/>
      <c r="AL193" s="119"/>
      <c r="AM193" s="119"/>
      <c r="AN193" s="119"/>
      <c r="AO193" s="119"/>
      <c r="AP193" s="119"/>
      <c r="AQ193" s="119"/>
      <c r="AR193" s="119"/>
      <c r="AS193" s="119"/>
    </row>
    <row r="194" spans="3:45" ht="14.25" hidden="1" customHeight="1" outlineLevel="1" x14ac:dyDescent="0.3">
      <c r="C194" s="117" t="s">
        <v>205</v>
      </c>
    </row>
    <row r="195" spans="3:45" ht="14.25" hidden="1" customHeight="1" outlineLevel="2" x14ac:dyDescent="0.35">
      <c r="D195" s="118"/>
      <c r="E195" s="93" t="s">
        <v>21</v>
      </c>
      <c r="G195" s="93" t="s">
        <v>204</v>
      </c>
      <c r="H195" s="119">
        <v>8779.4274619985699</v>
      </c>
      <c r="I195" s="119"/>
      <c r="J195" s="119">
        <v>362.73846097885752</v>
      </c>
      <c r="K195" s="119">
        <v>406.26556136817737</v>
      </c>
      <c r="L195" s="119">
        <v>526.60171526234899</v>
      </c>
      <c r="M195" s="119">
        <v>447.49719710323961</v>
      </c>
      <c r="N195" s="119">
        <v>496.38048467959584</v>
      </c>
      <c r="O195" s="119">
        <v>333.13457752478871</v>
      </c>
      <c r="P195" s="119">
        <v>336.30488205041888</v>
      </c>
      <c r="Q195" s="119">
        <v>362.91907784918283</v>
      </c>
      <c r="R195" s="119">
        <v>406.76148409791716</v>
      </c>
      <c r="S195" s="119">
        <v>370.26151688595388</v>
      </c>
      <c r="T195" s="119">
        <v>356.84515481195587</v>
      </c>
      <c r="U195" s="119">
        <v>233.22722109557753</v>
      </c>
      <c r="V195" s="119">
        <v>212.70816028116272</v>
      </c>
      <c r="W195" s="119">
        <v>185.33449985674292</v>
      </c>
      <c r="X195" s="119">
        <v>197.03689345293955</v>
      </c>
      <c r="Y195" s="119">
        <v>209.94122093926666</v>
      </c>
      <c r="Z195" s="119">
        <v>159.27978029460513</v>
      </c>
      <c r="AA195" s="119">
        <v>256.13513782967601</v>
      </c>
      <c r="AB195" s="119">
        <v>258.79221481554799</v>
      </c>
      <c r="AC195" s="119">
        <v>292.523725789396</v>
      </c>
      <c r="AD195" s="119">
        <v>178.81403723941909</v>
      </c>
      <c r="AE195" s="119">
        <v>75.510876225525848</v>
      </c>
      <c r="AF195" s="119">
        <v>167.4356273715625</v>
      </c>
      <c r="AG195" s="119">
        <v>229.33274021579928</v>
      </c>
      <c r="AH195" s="119">
        <v>209.69275453063989</v>
      </c>
      <c r="AI195" s="119">
        <v>231.06928194059321</v>
      </c>
      <c r="AJ195" s="119">
        <v>88.373503328239664</v>
      </c>
      <c r="AK195" s="119">
        <v>164.22161685313691</v>
      </c>
      <c r="AL195" s="119">
        <v>209.995339038233</v>
      </c>
      <c r="AM195" s="119">
        <v>159.10540384160419</v>
      </c>
      <c r="AN195" s="119">
        <v>208.52690430364163</v>
      </c>
      <c r="AO195" s="119">
        <v>194.25241014282443</v>
      </c>
      <c r="AP195" s="119">
        <v>252.40799999999999</v>
      </c>
      <c r="AQ195" s="119"/>
      <c r="AR195" s="119"/>
      <c r="AS195" s="119"/>
    </row>
    <row r="196" spans="3:45" ht="14.25" hidden="1" customHeight="1" outlineLevel="2" x14ac:dyDescent="0.35">
      <c r="D196" s="118"/>
      <c r="E196" s="93" t="s">
        <v>23</v>
      </c>
      <c r="G196" s="93" t="s">
        <v>204</v>
      </c>
      <c r="H196" s="119">
        <v>6104.9176516203388</v>
      </c>
      <c r="I196" s="119"/>
      <c r="J196" s="119">
        <v>141.70897759049552</v>
      </c>
      <c r="K196" s="119">
        <v>207.85865725374686</v>
      </c>
      <c r="L196" s="119">
        <v>266.95400214370716</v>
      </c>
      <c r="M196" s="119">
        <v>266.68475710872201</v>
      </c>
      <c r="N196" s="119">
        <v>246.233469822421</v>
      </c>
      <c r="O196" s="119">
        <v>284.42445958411122</v>
      </c>
      <c r="P196" s="119">
        <v>247.64978761265701</v>
      </c>
      <c r="Q196" s="119">
        <v>313.50600182101329</v>
      </c>
      <c r="R196" s="119">
        <v>337.3042787748218</v>
      </c>
      <c r="S196" s="119">
        <v>351.9834317455917</v>
      </c>
      <c r="T196" s="119">
        <v>327.75715677007418</v>
      </c>
      <c r="U196" s="119">
        <v>225.83049924187588</v>
      </c>
      <c r="V196" s="119">
        <v>175.09569645889275</v>
      </c>
      <c r="W196" s="119">
        <v>207.23216164117943</v>
      </c>
      <c r="X196" s="119">
        <v>242.86763325723302</v>
      </c>
      <c r="Y196" s="119">
        <v>224.98183657077408</v>
      </c>
      <c r="Z196" s="119">
        <v>181.50713530357268</v>
      </c>
      <c r="AA196" s="119">
        <v>154.61024066898349</v>
      </c>
      <c r="AB196" s="119">
        <v>169.84217396288125</v>
      </c>
      <c r="AC196" s="119">
        <v>215.28337760056007</v>
      </c>
      <c r="AD196" s="119">
        <v>206.71110475951929</v>
      </c>
      <c r="AE196" s="119">
        <v>75.573584436858994</v>
      </c>
      <c r="AF196" s="119">
        <v>58.531413521362893</v>
      </c>
      <c r="AG196" s="119">
        <v>82.075680850178088</v>
      </c>
      <c r="AH196" s="119">
        <v>66.915252925647536</v>
      </c>
      <c r="AI196" s="119">
        <v>77.54569533470152</v>
      </c>
      <c r="AJ196" s="119">
        <v>59.003013841754438</v>
      </c>
      <c r="AK196" s="119">
        <v>98.654266782130179</v>
      </c>
      <c r="AL196" s="119">
        <v>101.89362885478978</v>
      </c>
      <c r="AM196" s="119">
        <v>124.15696429073265</v>
      </c>
      <c r="AN196" s="119">
        <v>156.93232781584422</v>
      </c>
      <c r="AO196" s="119">
        <v>106.72898327350491</v>
      </c>
      <c r="AP196" s="119">
        <v>100.88</v>
      </c>
      <c r="AQ196" s="119"/>
      <c r="AR196" s="119"/>
      <c r="AS196" s="119"/>
    </row>
    <row r="197" spans="3:45" ht="14.25" hidden="1" customHeight="1" outlineLevel="2" x14ac:dyDescent="0.35">
      <c r="D197" s="118"/>
      <c r="E197" s="93" t="s">
        <v>24</v>
      </c>
      <c r="G197" s="93" t="s">
        <v>204</v>
      </c>
      <c r="H197" s="119">
        <v>134.34569953188793</v>
      </c>
      <c r="I197" s="119"/>
      <c r="J197" s="119">
        <v>0</v>
      </c>
      <c r="K197" s="119">
        <v>0</v>
      </c>
      <c r="L197" s="119">
        <v>0</v>
      </c>
      <c r="M197" s="119">
        <v>0</v>
      </c>
      <c r="N197" s="119">
        <v>0</v>
      </c>
      <c r="O197" s="119">
        <v>0</v>
      </c>
      <c r="P197" s="119">
        <v>0</v>
      </c>
      <c r="Q197" s="119">
        <v>0</v>
      </c>
      <c r="R197" s="119">
        <v>0</v>
      </c>
      <c r="S197" s="119">
        <v>0</v>
      </c>
      <c r="T197" s="119">
        <v>0</v>
      </c>
      <c r="U197" s="119">
        <v>0</v>
      </c>
      <c r="V197" s="119">
        <v>0</v>
      </c>
      <c r="W197" s="119">
        <v>0</v>
      </c>
      <c r="X197" s="119">
        <v>0</v>
      </c>
      <c r="Y197" s="119">
        <v>0</v>
      </c>
      <c r="Z197" s="119">
        <v>0</v>
      </c>
      <c r="AA197" s="119">
        <v>0</v>
      </c>
      <c r="AB197" s="119">
        <v>0</v>
      </c>
      <c r="AC197" s="119">
        <v>0</v>
      </c>
      <c r="AD197" s="119">
        <v>0</v>
      </c>
      <c r="AE197" s="119">
        <v>0</v>
      </c>
      <c r="AF197" s="119">
        <v>0</v>
      </c>
      <c r="AG197" s="119">
        <v>0</v>
      </c>
      <c r="AH197" s="119">
        <v>0</v>
      </c>
      <c r="AI197" s="119">
        <v>0</v>
      </c>
      <c r="AJ197" s="119">
        <v>0</v>
      </c>
      <c r="AK197" s="119">
        <v>0</v>
      </c>
      <c r="AL197" s="119">
        <v>0</v>
      </c>
      <c r="AM197" s="119">
        <v>116.77352247644987</v>
      </c>
      <c r="AN197" s="119">
        <v>2.7703960274078079</v>
      </c>
      <c r="AO197" s="119">
        <v>9.0807810280302448</v>
      </c>
      <c r="AP197" s="119">
        <v>5.7210000000000001</v>
      </c>
      <c r="AQ197" s="119"/>
      <c r="AR197" s="119"/>
      <c r="AS197" s="119"/>
    </row>
    <row r="198" spans="3:45" ht="14.25" hidden="1" customHeight="1" outlineLevel="2" x14ac:dyDescent="0.35">
      <c r="D198" s="118"/>
      <c r="E198" s="93" t="s">
        <v>28</v>
      </c>
      <c r="G198" s="93" t="s">
        <v>204</v>
      </c>
      <c r="H198" s="119">
        <v>4727.2142187487843</v>
      </c>
      <c r="I198" s="119"/>
      <c r="J198" s="119">
        <v>141.11061493931612</v>
      </c>
      <c r="K198" s="119">
        <v>200.35058128698921</v>
      </c>
      <c r="L198" s="119">
        <v>233.38634542938337</v>
      </c>
      <c r="M198" s="119">
        <v>154.29462130215285</v>
      </c>
      <c r="N198" s="119">
        <v>126.35619703816806</v>
      </c>
      <c r="O198" s="119">
        <v>168.0864760529509</v>
      </c>
      <c r="P198" s="119">
        <v>182.38388475635</v>
      </c>
      <c r="Q198" s="119">
        <v>215.37928712378374</v>
      </c>
      <c r="R198" s="119">
        <v>348.7453241058812</v>
      </c>
      <c r="S198" s="119">
        <v>284.31278593825965</v>
      </c>
      <c r="T198" s="119">
        <v>381.72816512610837</v>
      </c>
      <c r="U198" s="119">
        <v>247.95861176729557</v>
      </c>
      <c r="V198" s="119">
        <v>149.79305209396699</v>
      </c>
      <c r="W198" s="119">
        <v>132.20383930585035</v>
      </c>
      <c r="X198" s="119">
        <v>150.25738043413142</v>
      </c>
      <c r="Y198" s="119">
        <v>157.96899287834844</v>
      </c>
      <c r="Z198" s="119">
        <v>170.59635317692533</v>
      </c>
      <c r="AA198" s="119">
        <v>138.12862905956808</v>
      </c>
      <c r="AB198" s="119">
        <v>125.58046822470644</v>
      </c>
      <c r="AC198" s="119">
        <v>104.10145314566458</v>
      </c>
      <c r="AD198" s="119">
        <v>108.04518203175346</v>
      </c>
      <c r="AE198" s="119">
        <v>109.27330635358439</v>
      </c>
      <c r="AF198" s="119">
        <v>123.43962606272996</v>
      </c>
      <c r="AG198" s="119">
        <v>71.079788945237254</v>
      </c>
      <c r="AH198" s="119">
        <v>61.354264812875996</v>
      </c>
      <c r="AI198" s="119">
        <v>112.68209763537834</v>
      </c>
      <c r="AJ198" s="119">
        <v>46.156470905813116</v>
      </c>
      <c r="AK198" s="119">
        <v>42.691229572878441</v>
      </c>
      <c r="AL198" s="119">
        <v>50.268996684891079</v>
      </c>
      <c r="AM198" s="119">
        <v>48.666176523530268</v>
      </c>
      <c r="AN198" s="119">
        <v>43.88010516590964</v>
      </c>
      <c r="AO198" s="119">
        <v>42.694910868402964</v>
      </c>
      <c r="AP198" s="119">
        <v>54.259</v>
      </c>
      <c r="AQ198" s="119"/>
      <c r="AR198" s="119"/>
      <c r="AS198" s="119"/>
    </row>
    <row r="199" spans="3:45" ht="14.25" hidden="1" customHeight="1" outlineLevel="2" x14ac:dyDescent="0.35">
      <c r="D199" s="118"/>
      <c r="E199" s="93" t="s">
        <v>30</v>
      </c>
      <c r="G199" s="93" t="s">
        <v>204</v>
      </c>
      <c r="H199" s="119">
        <v>1348.80133825914</v>
      </c>
      <c r="I199" s="119"/>
      <c r="J199" s="119">
        <v>0</v>
      </c>
      <c r="K199" s="119">
        <v>0</v>
      </c>
      <c r="L199" s="119">
        <v>0</v>
      </c>
      <c r="M199" s="119">
        <v>0</v>
      </c>
      <c r="N199" s="119">
        <v>0</v>
      </c>
      <c r="O199" s="119">
        <v>0</v>
      </c>
      <c r="P199" s="119">
        <v>0</v>
      </c>
      <c r="Q199" s="119">
        <v>0</v>
      </c>
      <c r="R199" s="119">
        <v>0</v>
      </c>
      <c r="S199" s="119">
        <v>0</v>
      </c>
      <c r="T199" s="119">
        <v>0</v>
      </c>
      <c r="U199" s="119">
        <v>0</v>
      </c>
      <c r="V199" s="119">
        <v>0</v>
      </c>
      <c r="W199" s="119">
        <v>0</v>
      </c>
      <c r="X199" s="119">
        <v>0</v>
      </c>
      <c r="Y199" s="119">
        <v>0</v>
      </c>
      <c r="Z199" s="119">
        <v>0</v>
      </c>
      <c r="AA199" s="119">
        <v>0</v>
      </c>
      <c r="AB199" s="119">
        <v>0</v>
      </c>
      <c r="AC199" s="119">
        <v>0</v>
      </c>
      <c r="AD199" s="119">
        <v>0</v>
      </c>
      <c r="AE199" s="119">
        <v>0</v>
      </c>
      <c r="AF199" s="119">
        <v>0</v>
      </c>
      <c r="AG199" s="119">
        <v>0</v>
      </c>
      <c r="AH199" s="119">
        <v>0</v>
      </c>
      <c r="AI199" s="119">
        <v>0</v>
      </c>
      <c r="AJ199" s="119">
        <v>0</v>
      </c>
      <c r="AK199" s="119">
        <v>0</v>
      </c>
      <c r="AL199" s="119">
        <v>0</v>
      </c>
      <c r="AM199" s="119">
        <v>464.20375171336343</v>
      </c>
      <c r="AN199" s="119">
        <v>391.36886196012028</v>
      </c>
      <c r="AO199" s="119">
        <v>262.18772458565644</v>
      </c>
      <c r="AP199" s="119">
        <v>231.041</v>
      </c>
      <c r="AQ199" s="119"/>
      <c r="AR199" s="119"/>
      <c r="AS199" s="119"/>
    </row>
    <row r="200" spans="3:45" ht="14.25" hidden="1" customHeight="1" outlineLevel="2" x14ac:dyDescent="0.35">
      <c r="D200" s="118"/>
      <c r="E200" s="93" t="s">
        <v>33</v>
      </c>
      <c r="G200" s="93" t="s">
        <v>204</v>
      </c>
      <c r="H200" s="119">
        <v>8934.1614961403793</v>
      </c>
      <c r="I200" s="119"/>
      <c r="J200" s="119">
        <v>358.33740772917145</v>
      </c>
      <c r="K200" s="119">
        <v>535.03873004920945</v>
      </c>
      <c r="L200" s="119">
        <v>702.72933655225029</v>
      </c>
      <c r="M200" s="119">
        <v>420.92260909955326</v>
      </c>
      <c r="N200" s="119">
        <v>370.41499811664744</v>
      </c>
      <c r="O200" s="119">
        <v>302.63590007544553</v>
      </c>
      <c r="P200" s="119">
        <v>334.52797741951764</v>
      </c>
      <c r="Q200" s="119">
        <v>411.3877158613796</v>
      </c>
      <c r="R200" s="119">
        <v>405.51639541344377</v>
      </c>
      <c r="S200" s="119">
        <v>472.21075930050813</v>
      </c>
      <c r="T200" s="119">
        <v>399.46287889051712</v>
      </c>
      <c r="U200" s="119">
        <v>151.57960968458281</v>
      </c>
      <c r="V200" s="119">
        <v>223.93495319337381</v>
      </c>
      <c r="W200" s="119">
        <v>288.45780629118497</v>
      </c>
      <c r="X200" s="119">
        <v>337.3537938220154</v>
      </c>
      <c r="Y200" s="119">
        <v>322.75517690415097</v>
      </c>
      <c r="Z200" s="119">
        <v>194.43272038075611</v>
      </c>
      <c r="AA200" s="119">
        <v>235.04565164882297</v>
      </c>
      <c r="AB200" s="119">
        <v>295.21005553590754</v>
      </c>
      <c r="AC200" s="119">
        <v>309.86784015083339</v>
      </c>
      <c r="AD200" s="119">
        <v>272.8501559973792</v>
      </c>
      <c r="AE200" s="119">
        <v>131.41657714978993</v>
      </c>
      <c r="AF200" s="119">
        <v>168.40994401616501</v>
      </c>
      <c r="AG200" s="119">
        <v>196.00940751751597</v>
      </c>
      <c r="AH200" s="119">
        <v>213.07669792047159</v>
      </c>
      <c r="AI200" s="119">
        <v>187.94295217546934</v>
      </c>
      <c r="AJ200" s="119">
        <v>162.17575081184157</v>
      </c>
      <c r="AK200" s="119">
        <v>213.25556350163504</v>
      </c>
      <c r="AL200" s="119">
        <v>317.20213093083993</v>
      </c>
      <c r="AM200" s="119">
        <v>0</v>
      </c>
      <c r="AN200" s="119">
        <v>0</v>
      </c>
      <c r="AO200" s="119">
        <v>0</v>
      </c>
      <c r="AP200" s="119">
        <v>0</v>
      </c>
      <c r="AQ200" s="119"/>
      <c r="AR200" s="119"/>
      <c r="AS200" s="119"/>
    </row>
    <row r="201" spans="3:45" ht="14.25" hidden="1" customHeight="1" outlineLevel="2" x14ac:dyDescent="0.35">
      <c r="D201" s="118"/>
      <c r="E201" s="93" t="s">
        <v>34</v>
      </c>
      <c r="G201" s="93" t="s">
        <v>204</v>
      </c>
      <c r="H201" s="119">
        <v>4563.4004171382903</v>
      </c>
      <c r="I201" s="119"/>
      <c r="J201" s="119">
        <v>150.1373361187994</v>
      </c>
      <c r="K201" s="119">
        <v>229.01547347689956</v>
      </c>
      <c r="L201" s="119">
        <v>304.8509932999541</v>
      </c>
      <c r="M201" s="119">
        <v>293.18947519078176</v>
      </c>
      <c r="N201" s="119">
        <v>275.68917548443875</v>
      </c>
      <c r="O201" s="119">
        <v>212.31843943563317</v>
      </c>
      <c r="P201" s="119">
        <v>152.82409136371083</v>
      </c>
      <c r="Q201" s="119">
        <v>234.65530654602463</v>
      </c>
      <c r="R201" s="119">
        <v>218.24625940697592</v>
      </c>
      <c r="S201" s="119">
        <v>122.17211210444762</v>
      </c>
      <c r="T201" s="119">
        <v>166.95739261704975</v>
      </c>
      <c r="U201" s="119">
        <v>182.37387187944009</v>
      </c>
      <c r="V201" s="119">
        <v>199.12316440777457</v>
      </c>
      <c r="W201" s="119">
        <v>210.01599471847885</v>
      </c>
      <c r="X201" s="119">
        <v>140.39846157523587</v>
      </c>
      <c r="Y201" s="119">
        <v>140.67014837536055</v>
      </c>
      <c r="Z201" s="119">
        <v>201.75742919423288</v>
      </c>
      <c r="AA201" s="119">
        <v>158.06879965158754</v>
      </c>
      <c r="AB201" s="119">
        <v>140.63480652416655</v>
      </c>
      <c r="AC201" s="119">
        <v>113.20891618140871</v>
      </c>
      <c r="AD201" s="119">
        <v>102.26813262704607</v>
      </c>
      <c r="AE201" s="119">
        <v>60.632140554566824</v>
      </c>
      <c r="AF201" s="119">
        <v>44.339420518784848</v>
      </c>
      <c r="AG201" s="119">
        <v>42.630494445639854</v>
      </c>
      <c r="AH201" s="119">
        <v>57.098763603558318</v>
      </c>
      <c r="AI201" s="119">
        <v>68.656573926126811</v>
      </c>
      <c r="AJ201" s="119">
        <v>31.586596957231134</v>
      </c>
      <c r="AK201" s="119">
        <v>56.278241207870153</v>
      </c>
      <c r="AL201" s="119">
        <v>62.906126821416812</v>
      </c>
      <c r="AM201" s="119">
        <v>42.132897241369776</v>
      </c>
      <c r="AN201" s="119">
        <v>38.951705443067226</v>
      </c>
      <c r="AO201" s="119">
        <v>53.750676239211785</v>
      </c>
      <c r="AP201" s="119">
        <v>55.861000000000004</v>
      </c>
      <c r="AQ201" s="119"/>
      <c r="AR201" s="119"/>
      <c r="AS201" s="119"/>
    </row>
    <row r="202" spans="3:45" ht="14.25" hidden="1" customHeight="1" outlineLevel="2" x14ac:dyDescent="0.35">
      <c r="D202" s="118"/>
      <c r="E202" s="93" t="s">
        <v>35</v>
      </c>
      <c r="G202" s="93" t="s">
        <v>204</v>
      </c>
      <c r="H202" s="119">
        <v>6706.6757305426299</v>
      </c>
      <c r="I202" s="119"/>
      <c r="J202" s="119">
        <v>259.88482357430865</v>
      </c>
      <c r="K202" s="119">
        <v>265.33742354860914</v>
      </c>
      <c r="L202" s="119">
        <v>328.36567248012318</v>
      </c>
      <c r="M202" s="119">
        <v>98.968560549099763</v>
      </c>
      <c r="N202" s="119">
        <v>152.54882620384686</v>
      </c>
      <c r="O202" s="119">
        <v>179.71337850777419</v>
      </c>
      <c r="P202" s="119">
        <v>168.33660788805557</v>
      </c>
      <c r="Q202" s="119">
        <v>229.80864032597981</v>
      </c>
      <c r="R202" s="119">
        <v>356.003559985415</v>
      </c>
      <c r="S202" s="119">
        <v>364.61395024441123</v>
      </c>
      <c r="T202" s="119">
        <v>341.4000869922159</v>
      </c>
      <c r="U202" s="119">
        <v>257.95978817590799</v>
      </c>
      <c r="V202" s="119">
        <v>233.83067154527606</v>
      </c>
      <c r="W202" s="119">
        <v>151.07812490861011</v>
      </c>
      <c r="X202" s="119">
        <v>113.38505719215028</v>
      </c>
      <c r="Y202" s="119">
        <v>118.78991896200691</v>
      </c>
      <c r="Z202" s="119">
        <v>187.8079246920372</v>
      </c>
      <c r="AA202" s="119">
        <v>347.17366894411845</v>
      </c>
      <c r="AB202" s="119">
        <v>231.34669565445645</v>
      </c>
      <c r="AC202" s="119">
        <v>149.21736220292499</v>
      </c>
      <c r="AD202" s="119">
        <v>178.84922881717682</v>
      </c>
      <c r="AE202" s="119">
        <v>268.68983551616458</v>
      </c>
      <c r="AF202" s="119">
        <v>252.5918812294733</v>
      </c>
      <c r="AG202" s="119">
        <v>211.44933792095398</v>
      </c>
      <c r="AH202" s="119">
        <v>185.24280016097356</v>
      </c>
      <c r="AI202" s="119">
        <v>117.88247323591156</v>
      </c>
      <c r="AJ202" s="119">
        <v>61.925183819710298</v>
      </c>
      <c r="AK202" s="119">
        <v>102.89290091627892</v>
      </c>
      <c r="AL202" s="119">
        <v>163.15133828123402</v>
      </c>
      <c r="AM202" s="119">
        <v>152.32704082799046</v>
      </c>
      <c r="AN202" s="119">
        <v>167.28238524905697</v>
      </c>
      <c r="AO202" s="119">
        <v>126.55658199037651</v>
      </c>
      <c r="AP202" s="119">
        <v>182.26400000000001</v>
      </c>
      <c r="AQ202" s="119"/>
      <c r="AR202" s="119"/>
      <c r="AS202" s="119"/>
    </row>
    <row r="203" spans="3:45" ht="14.25" hidden="1" customHeight="1" outlineLevel="2" x14ac:dyDescent="0.35">
      <c r="D203" s="118"/>
      <c r="E203" s="93" t="s">
        <v>38</v>
      </c>
      <c r="G203" s="93" t="s">
        <v>204</v>
      </c>
      <c r="H203" s="119">
        <v>14205.513203391105</v>
      </c>
      <c r="I203" s="119"/>
      <c r="J203" s="119">
        <v>259.16160693381937</v>
      </c>
      <c r="K203" s="119">
        <v>459.50056752874309</v>
      </c>
      <c r="L203" s="119">
        <v>379.11114669145775</v>
      </c>
      <c r="M203" s="119">
        <v>353.90425364929024</v>
      </c>
      <c r="N203" s="119">
        <v>311.87712318100847</v>
      </c>
      <c r="O203" s="119">
        <v>269.71320989288978</v>
      </c>
      <c r="P203" s="119">
        <v>388.14279441239751</v>
      </c>
      <c r="Q203" s="119">
        <v>408.91597536350923</v>
      </c>
      <c r="R203" s="119">
        <v>500.16034864103972</v>
      </c>
      <c r="S203" s="119">
        <v>478.18846284260724</v>
      </c>
      <c r="T203" s="119">
        <v>380.8553973736748</v>
      </c>
      <c r="U203" s="119">
        <v>201.85852508466098</v>
      </c>
      <c r="V203" s="119">
        <v>275.7368115738966</v>
      </c>
      <c r="W203" s="119">
        <v>452.41565061551205</v>
      </c>
      <c r="X203" s="119">
        <v>505.01150522987621</v>
      </c>
      <c r="Y203" s="119">
        <v>533.53037455575839</v>
      </c>
      <c r="Z203" s="119">
        <v>413.5938307280428</v>
      </c>
      <c r="AA203" s="119">
        <v>538.60582649166349</v>
      </c>
      <c r="AB203" s="119">
        <v>721.63339752956733</v>
      </c>
      <c r="AC203" s="119">
        <v>843.92108969610263</v>
      </c>
      <c r="AD203" s="119">
        <v>729.59892551736755</v>
      </c>
      <c r="AE203" s="119">
        <v>636.5741294766184</v>
      </c>
      <c r="AF203" s="119">
        <v>650.94835570393889</v>
      </c>
      <c r="AG203" s="119">
        <v>496.52307583382867</v>
      </c>
      <c r="AH203" s="119">
        <v>560.37842124550491</v>
      </c>
      <c r="AI203" s="119">
        <v>565.3671084315755</v>
      </c>
      <c r="AJ203" s="119">
        <v>366.78820325671262</v>
      </c>
      <c r="AK203" s="119">
        <v>282.8056123458785</v>
      </c>
      <c r="AL203" s="119">
        <v>248.8144786366903</v>
      </c>
      <c r="AM203" s="119">
        <v>245.67874635705601</v>
      </c>
      <c r="AN203" s="119">
        <v>316.1815051197168</v>
      </c>
      <c r="AO203" s="119">
        <v>163.13474345069881</v>
      </c>
      <c r="AP203" s="119">
        <v>266.88200000000001</v>
      </c>
      <c r="AQ203" s="119"/>
      <c r="AR203" s="119"/>
      <c r="AS203" s="119"/>
    </row>
    <row r="204" spans="3:45" ht="14.25" hidden="1" customHeight="1" outlineLevel="2" x14ac:dyDescent="0.35">
      <c r="D204" s="118"/>
      <c r="E204" s="93" t="s">
        <v>41</v>
      </c>
      <c r="G204" s="93" t="s">
        <v>204</v>
      </c>
      <c r="H204" s="119">
        <v>15468.383926011618</v>
      </c>
      <c r="I204" s="119"/>
      <c r="J204" s="119">
        <v>388.46386031154447</v>
      </c>
      <c r="K204" s="119">
        <v>634.89492290100975</v>
      </c>
      <c r="L204" s="119">
        <v>690.36992119282525</v>
      </c>
      <c r="M204" s="119">
        <v>560.93101486410694</v>
      </c>
      <c r="N204" s="119">
        <v>623.05440232398655</v>
      </c>
      <c r="O204" s="119">
        <v>445.83236262383139</v>
      </c>
      <c r="P204" s="119">
        <v>540.91021904907882</v>
      </c>
      <c r="Q204" s="119">
        <v>541.42774192679622</v>
      </c>
      <c r="R204" s="119">
        <v>473.05534175364159</v>
      </c>
      <c r="S204" s="119">
        <v>516.18796197733786</v>
      </c>
      <c r="T204" s="119">
        <v>492.72669484565336</v>
      </c>
      <c r="U204" s="119">
        <v>313.18521699205223</v>
      </c>
      <c r="V204" s="119">
        <v>353.62214152204604</v>
      </c>
      <c r="W204" s="119">
        <v>596.41567032487205</v>
      </c>
      <c r="X204" s="119">
        <v>811.26768564456847</v>
      </c>
      <c r="Y204" s="119">
        <v>715.77068588134171</v>
      </c>
      <c r="Z204" s="119">
        <v>309.76424779450076</v>
      </c>
      <c r="AA204" s="119">
        <v>357.77982005743115</v>
      </c>
      <c r="AB204" s="119">
        <v>610.71917902309519</v>
      </c>
      <c r="AC204" s="119">
        <v>521.52005453432866</v>
      </c>
      <c r="AD204" s="119">
        <v>437.70972758440126</v>
      </c>
      <c r="AE204" s="119">
        <v>376.6582298423304</v>
      </c>
      <c r="AF204" s="119">
        <v>415.47091507817737</v>
      </c>
      <c r="AG204" s="119">
        <v>453.49054309245673</v>
      </c>
      <c r="AH204" s="119">
        <v>439.05591983979411</v>
      </c>
      <c r="AI204" s="119">
        <v>450.73072048529514</v>
      </c>
      <c r="AJ204" s="119">
        <v>321.29734117373948</v>
      </c>
      <c r="AK204" s="119">
        <v>251.23472569170991</v>
      </c>
      <c r="AL204" s="119">
        <v>340.21525904675389</v>
      </c>
      <c r="AM204" s="119">
        <v>389.54053256508962</v>
      </c>
      <c r="AN204" s="119">
        <v>422.48488048066713</v>
      </c>
      <c r="AO204" s="119">
        <v>312.04878310228816</v>
      </c>
      <c r="AP204" s="119">
        <v>360.54720248486507</v>
      </c>
      <c r="AQ204" s="119"/>
      <c r="AR204" s="119"/>
      <c r="AS204" s="119"/>
    </row>
    <row r="205" spans="3:45" ht="14.25" hidden="1" customHeight="1" outlineLevel="2" x14ac:dyDescent="0.35">
      <c r="D205" s="118"/>
      <c r="E205" s="93" t="s">
        <v>44</v>
      </c>
      <c r="G205" s="93" t="s">
        <v>204</v>
      </c>
      <c r="H205" s="119">
        <v>3836.797435788726</v>
      </c>
      <c r="I205" s="119"/>
      <c r="J205" s="119">
        <v>169.9729878955776</v>
      </c>
      <c r="K205" s="119">
        <v>150.06155237803631</v>
      </c>
      <c r="L205" s="119">
        <v>202.85345898182226</v>
      </c>
      <c r="M205" s="119">
        <v>156.81212191576313</v>
      </c>
      <c r="N205" s="119">
        <v>121.78574318244065</v>
      </c>
      <c r="O205" s="119">
        <v>64.564415015577708</v>
      </c>
      <c r="P205" s="119">
        <v>67.216857315467905</v>
      </c>
      <c r="Q205" s="119">
        <v>99.740952896078511</v>
      </c>
      <c r="R205" s="119">
        <v>144.03247104503987</v>
      </c>
      <c r="S205" s="119">
        <v>164.89151173717391</v>
      </c>
      <c r="T205" s="119">
        <v>145.96401603566028</v>
      </c>
      <c r="U205" s="119">
        <v>133.40161611650913</v>
      </c>
      <c r="V205" s="119">
        <v>133.92661014556256</v>
      </c>
      <c r="W205" s="119">
        <v>178.36721756371077</v>
      </c>
      <c r="X205" s="119">
        <v>181.04756801674998</v>
      </c>
      <c r="Y205" s="119">
        <v>173.75362348213864</v>
      </c>
      <c r="Z205" s="119">
        <v>97.909195541964166</v>
      </c>
      <c r="AA205" s="119">
        <v>79.546891473585021</v>
      </c>
      <c r="AB205" s="119">
        <v>122.87508467113287</v>
      </c>
      <c r="AC205" s="119">
        <v>131.62436368921587</v>
      </c>
      <c r="AD205" s="119">
        <v>63.562875718378862</v>
      </c>
      <c r="AE205" s="119">
        <v>39.984221156687795</v>
      </c>
      <c r="AF205" s="119">
        <v>72.134739546376835</v>
      </c>
      <c r="AG205" s="119">
        <v>96.820454393515988</v>
      </c>
      <c r="AH205" s="119">
        <v>114.88646715339405</v>
      </c>
      <c r="AI205" s="119">
        <v>107.18990435439576</v>
      </c>
      <c r="AJ205" s="119">
        <v>86.724212674253565</v>
      </c>
      <c r="AK205" s="119">
        <v>77.75445909677326</v>
      </c>
      <c r="AL205" s="119">
        <v>88.572460054011373</v>
      </c>
      <c r="AM205" s="119">
        <v>80.520637269938078</v>
      </c>
      <c r="AN205" s="119">
        <v>99.258223468903537</v>
      </c>
      <c r="AO205" s="119">
        <v>93.187243559250149</v>
      </c>
      <c r="AP205" s="119">
        <v>95.85327824364002</v>
      </c>
      <c r="AQ205" s="119"/>
      <c r="AR205" s="119"/>
      <c r="AS205" s="119"/>
    </row>
    <row r="206" spans="3:45" ht="14.25" hidden="1" customHeight="1" outlineLevel="2" x14ac:dyDescent="0.35">
      <c r="D206" s="118"/>
      <c r="E206" s="93" t="s">
        <v>46</v>
      </c>
      <c r="G206" s="93" t="s">
        <v>204</v>
      </c>
      <c r="H206" s="119">
        <v>7924.4692702722705</v>
      </c>
      <c r="I206" s="119"/>
      <c r="J206" s="119">
        <v>334.73301200417035</v>
      </c>
      <c r="K206" s="119">
        <v>427.07886171063791</v>
      </c>
      <c r="L206" s="119">
        <v>499.60486182156097</v>
      </c>
      <c r="M206" s="119">
        <v>394.63186765247508</v>
      </c>
      <c r="N206" s="119">
        <v>246.37300927785657</v>
      </c>
      <c r="O206" s="119">
        <v>184.47572766207728</v>
      </c>
      <c r="P206" s="119">
        <v>256.86622802549226</v>
      </c>
      <c r="Q206" s="119">
        <v>410.43340076247398</v>
      </c>
      <c r="R206" s="119">
        <v>310.62189438605355</v>
      </c>
      <c r="S206" s="119">
        <v>383.61907844667326</v>
      </c>
      <c r="T206" s="119">
        <v>412.25312597377496</v>
      </c>
      <c r="U206" s="119">
        <v>255.14648083231884</v>
      </c>
      <c r="V206" s="119">
        <v>287.74967213983336</v>
      </c>
      <c r="W206" s="119">
        <v>266.29835811410743</v>
      </c>
      <c r="X206" s="119">
        <v>264.76764936840789</v>
      </c>
      <c r="Y206" s="119">
        <v>296.96412203559788</v>
      </c>
      <c r="Z206" s="119">
        <v>198.99237914181884</v>
      </c>
      <c r="AA206" s="119">
        <v>231.18376932064461</v>
      </c>
      <c r="AB206" s="119">
        <v>257.93009440289927</v>
      </c>
      <c r="AC206" s="119">
        <v>225.29248004248871</v>
      </c>
      <c r="AD206" s="119">
        <v>143.55887111601663</v>
      </c>
      <c r="AE206" s="119">
        <v>124.55807755244302</v>
      </c>
      <c r="AF206" s="119">
        <v>154.24994378410679</v>
      </c>
      <c r="AG206" s="119">
        <v>187.45525408367678</v>
      </c>
      <c r="AH206" s="119">
        <v>204.0311939323075</v>
      </c>
      <c r="AI206" s="119">
        <v>136.23446768682896</v>
      </c>
      <c r="AJ206" s="119">
        <v>63.899053444242966</v>
      </c>
      <c r="AK206" s="119">
        <v>103.54632843585145</v>
      </c>
      <c r="AL206" s="119">
        <v>112.03272163874647</v>
      </c>
      <c r="AM206" s="119">
        <v>198.70646239437463</v>
      </c>
      <c r="AN206" s="119">
        <v>193.43655400723696</v>
      </c>
      <c r="AO206" s="119">
        <v>66.043269075078271</v>
      </c>
      <c r="AP206" s="119">
        <v>91.700999999999993</v>
      </c>
      <c r="AQ206" s="119"/>
      <c r="AR206" s="119"/>
      <c r="AS206" s="119"/>
    </row>
    <row r="207" spans="3:45" ht="14.25" hidden="1" customHeight="1" outlineLevel="2" x14ac:dyDescent="0.35">
      <c r="D207" s="118"/>
      <c r="E207" s="93" t="s">
        <v>48</v>
      </c>
      <c r="G207" s="93" t="s">
        <v>204</v>
      </c>
      <c r="H207" s="119">
        <v>1213.740126149843</v>
      </c>
      <c r="I207" s="119"/>
      <c r="J207" s="119">
        <v>45.041295640231084</v>
      </c>
      <c r="K207" s="119">
        <v>69.294141027247221</v>
      </c>
      <c r="L207" s="119">
        <v>121.25074774105333</v>
      </c>
      <c r="M207" s="119">
        <v>72.802274899919112</v>
      </c>
      <c r="N207" s="119">
        <v>34.713122990658654</v>
      </c>
      <c r="O207" s="119">
        <v>33.449286052184753</v>
      </c>
      <c r="P207" s="119">
        <v>52.85791344851085</v>
      </c>
      <c r="Q207" s="119">
        <v>72.671182013749288</v>
      </c>
      <c r="R207" s="119">
        <v>83.019524120294761</v>
      </c>
      <c r="S207" s="119">
        <v>43.403749316458011</v>
      </c>
      <c r="T207" s="119">
        <v>32.350480587184684</v>
      </c>
      <c r="U207" s="119">
        <v>27.790065529948809</v>
      </c>
      <c r="V207" s="119">
        <v>59.349576929393365</v>
      </c>
      <c r="W207" s="119">
        <v>53.109791213434775</v>
      </c>
      <c r="X207" s="119">
        <v>41.458766199579209</v>
      </c>
      <c r="Y207" s="119">
        <v>42.452820509412284</v>
      </c>
      <c r="Z207" s="119">
        <v>23.648323353366372</v>
      </c>
      <c r="AA207" s="119">
        <v>30.05328806143477</v>
      </c>
      <c r="AB207" s="119">
        <v>48.215106895822935</v>
      </c>
      <c r="AC207" s="119">
        <v>22.699456482112712</v>
      </c>
      <c r="AD207" s="119">
        <v>25.222544209754304</v>
      </c>
      <c r="AE207" s="119">
        <v>16.275860600978167</v>
      </c>
      <c r="AF207" s="119">
        <v>15.741722806556583</v>
      </c>
      <c r="AG207" s="119">
        <v>14.779531386342905</v>
      </c>
      <c r="AH207" s="119">
        <v>20.026313884960292</v>
      </c>
      <c r="AI207" s="119">
        <v>14.388567279506656</v>
      </c>
      <c r="AJ207" s="119">
        <v>32.740947757817857</v>
      </c>
      <c r="AK207" s="119">
        <v>41.444167934708119</v>
      </c>
      <c r="AL207" s="119">
        <v>26.186855962225295</v>
      </c>
      <c r="AM207" s="119">
        <v>1.0720838992712823E-2</v>
      </c>
      <c r="AN207" s="119">
        <v>-22.936496420047742</v>
      </c>
      <c r="AO207" s="119">
        <v>-25.723523103948672</v>
      </c>
      <c r="AP207" s="119">
        <v>45.951999999999991</v>
      </c>
      <c r="AQ207" s="119"/>
      <c r="AR207" s="119"/>
      <c r="AS207" s="119"/>
    </row>
    <row r="208" spans="3:45" ht="14.25" hidden="1" customHeight="1" outlineLevel="2" x14ac:dyDescent="0.35">
      <c r="D208" s="118"/>
      <c r="E208" s="93" t="s">
        <v>50</v>
      </c>
      <c r="G208" s="93" t="s">
        <v>204</v>
      </c>
      <c r="H208" s="119">
        <v>546.88382256338321</v>
      </c>
      <c r="I208" s="119"/>
      <c r="J208" s="119">
        <v>16.490968946921281</v>
      </c>
      <c r="K208" s="119">
        <v>26.831993049997248</v>
      </c>
      <c r="L208" s="119">
        <v>30.687789821520699</v>
      </c>
      <c r="M208" s="119">
        <v>23.773240833467867</v>
      </c>
      <c r="N208" s="119">
        <v>26.770107835096685</v>
      </c>
      <c r="O208" s="119">
        <v>7.6419091080676989</v>
      </c>
      <c r="P208" s="119">
        <v>4.1994092352270469</v>
      </c>
      <c r="Q208" s="119">
        <v>3.0625082107906278</v>
      </c>
      <c r="R208" s="119">
        <v>12.871654142098029</v>
      </c>
      <c r="S208" s="119">
        <v>18.63789726793507</v>
      </c>
      <c r="T208" s="119">
        <v>6.0436428045087123</v>
      </c>
      <c r="U208" s="119">
        <v>13.142832958171287</v>
      </c>
      <c r="V208" s="119">
        <v>17.155489838311055</v>
      </c>
      <c r="W208" s="119">
        <v>10.243889756479254</v>
      </c>
      <c r="X208" s="119">
        <v>10.627924516975874</v>
      </c>
      <c r="Y208" s="119">
        <v>4.9898029450107817</v>
      </c>
      <c r="Z208" s="119">
        <v>8.0922539929864357</v>
      </c>
      <c r="AA208" s="119">
        <v>32.367334927217641</v>
      </c>
      <c r="AB208" s="119">
        <v>32.292786033990438</v>
      </c>
      <c r="AC208" s="119">
        <v>10.549294181518388</v>
      </c>
      <c r="AD208" s="119">
        <v>10.509612781565648</v>
      </c>
      <c r="AE208" s="119">
        <v>6.4910320788344054</v>
      </c>
      <c r="AF208" s="119">
        <v>23.892201024177826</v>
      </c>
      <c r="AG208" s="119">
        <v>36.36042783784395</v>
      </c>
      <c r="AH208" s="119">
        <v>24.007928285512708</v>
      </c>
      <c r="AI208" s="119">
        <v>13.608743744303915</v>
      </c>
      <c r="AJ208" s="119">
        <v>15.353099796038885</v>
      </c>
      <c r="AK208" s="119">
        <v>17.319026978633765</v>
      </c>
      <c r="AL208" s="119">
        <v>26.657516692961426</v>
      </c>
      <c r="AM208" s="119">
        <v>18.214705448622716</v>
      </c>
      <c r="AN208" s="119">
        <v>14.962937251487961</v>
      </c>
      <c r="AO208" s="119">
        <v>10.055860237107844</v>
      </c>
      <c r="AP208" s="119">
        <v>12.978</v>
      </c>
      <c r="AQ208" s="119"/>
      <c r="AR208" s="119"/>
      <c r="AS208" s="119"/>
    </row>
    <row r="209" spans="3:45" ht="14.25" hidden="1" customHeight="1" outlineLevel="2" x14ac:dyDescent="0.35">
      <c r="D209" s="118"/>
      <c r="E209" s="93" t="s">
        <v>51</v>
      </c>
      <c r="G209" s="93" t="s">
        <v>204</v>
      </c>
      <c r="H209" s="119">
        <v>78.713816438777201</v>
      </c>
      <c r="I209" s="119"/>
      <c r="J209" s="119">
        <v>5.5877845379749242</v>
      </c>
      <c r="K209" s="119">
        <v>11.481540489574677</v>
      </c>
      <c r="L209" s="119">
        <v>9.0477150560155462</v>
      </c>
      <c r="M209" s="119">
        <v>4.7511546706122418</v>
      </c>
      <c r="N209" s="119">
        <v>3.5700632982971756</v>
      </c>
      <c r="O209" s="119">
        <v>0.11432563502936399</v>
      </c>
      <c r="P209" s="119">
        <v>1.0058344047748635</v>
      </c>
      <c r="Q209" s="119">
        <v>3.0955832994671675</v>
      </c>
      <c r="R209" s="119">
        <v>2.5697406397210858</v>
      </c>
      <c r="S209" s="119">
        <v>1.796749679560272</v>
      </c>
      <c r="T209" s="119">
        <v>2.705324410189843</v>
      </c>
      <c r="U209" s="119">
        <v>2.3611641043709057</v>
      </c>
      <c r="V209" s="119">
        <v>3.1786671886127764</v>
      </c>
      <c r="W209" s="119">
        <v>3.9225371554227508</v>
      </c>
      <c r="X209" s="119">
        <v>4.8962140831082985</v>
      </c>
      <c r="Y209" s="119">
        <v>1.917579173176952</v>
      </c>
      <c r="Z209" s="119">
        <v>0.89352796912761911</v>
      </c>
      <c r="AA209" s="119">
        <v>0.77800022753406661</v>
      </c>
      <c r="AB209" s="119">
        <v>0.28084152759905945</v>
      </c>
      <c r="AC209" s="119">
        <v>0.63853067614168846</v>
      </c>
      <c r="AD209" s="119">
        <v>1.8652760878497834</v>
      </c>
      <c r="AE209" s="119">
        <v>0.55790688942047784</v>
      </c>
      <c r="AF209" s="119">
        <v>0.688484421585842</v>
      </c>
      <c r="AG209" s="119">
        <v>0.80067174065103086</v>
      </c>
      <c r="AH209" s="119">
        <v>0.88440101684997552</v>
      </c>
      <c r="AI209" s="119">
        <v>1.6739269409465363</v>
      </c>
      <c r="AJ209" s="119">
        <v>0.44758269188404659</v>
      </c>
      <c r="AK209" s="119">
        <v>4.2936515593621492</v>
      </c>
      <c r="AL209" s="119">
        <v>2.9090368639160911</v>
      </c>
      <c r="AM209" s="119">
        <v>0</v>
      </c>
      <c r="AN209" s="119">
        <v>0</v>
      </c>
      <c r="AO209" s="119">
        <v>0</v>
      </c>
      <c r="AP209" s="119">
        <v>0</v>
      </c>
      <c r="AQ209" s="119"/>
      <c r="AR209" s="119"/>
      <c r="AS209" s="119"/>
    </row>
    <row r="210" spans="3:45" ht="14.25" hidden="1" customHeight="1" outlineLevel="2" x14ac:dyDescent="0.35">
      <c r="D210" s="118"/>
      <c r="E210" s="93" t="s">
        <v>52</v>
      </c>
      <c r="G210" s="93" t="s">
        <v>204</v>
      </c>
      <c r="H210" s="119">
        <v>147.14817099706687</v>
      </c>
      <c r="I210" s="119"/>
      <c r="J210" s="119">
        <v>4.2967512819444806</v>
      </c>
      <c r="K210" s="119">
        <v>8.6925670919241256</v>
      </c>
      <c r="L210" s="119">
        <v>9.6781248366770924</v>
      </c>
      <c r="M210" s="119">
        <v>2.7816962547610267</v>
      </c>
      <c r="N210" s="119">
        <v>2.9767823222414305</v>
      </c>
      <c r="O210" s="119">
        <v>2.0566577828265413</v>
      </c>
      <c r="P210" s="119">
        <v>1.6758030946337876</v>
      </c>
      <c r="Q210" s="119">
        <v>4.9000131372650051</v>
      </c>
      <c r="R210" s="119">
        <v>4.2593125965010854</v>
      </c>
      <c r="S210" s="119">
        <v>1.4373938086028146</v>
      </c>
      <c r="T210" s="119">
        <v>1.0097082993635402</v>
      </c>
      <c r="U210" s="119">
        <v>1.3102055249006583</v>
      </c>
      <c r="V210" s="119">
        <v>2.4333160925330728</v>
      </c>
      <c r="W210" s="119">
        <v>7.8022611140045761</v>
      </c>
      <c r="X210" s="119">
        <v>6.6597221601284984</v>
      </c>
      <c r="Y210" s="119">
        <v>2.5070087264968439</v>
      </c>
      <c r="Z210" s="119">
        <v>2.746175990622802</v>
      </c>
      <c r="AA210" s="119">
        <v>13.094313225814004</v>
      </c>
      <c r="AB210" s="119">
        <v>7.9574387084388913</v>
      </c>
      <c r="AC210" s="119">
        <v>5.5122183270185907</v>
      </c>
      <c r="AD210" s="119">
        <v>5.8910701166424113</v>
      </c>
      <c r="AE210" s="119">
        <v>1.9902255382211274</v>
      </c>
      <c r="AF210" s="119">
        <v>1.7096936565774812</v>
      </c>
      <c r="AG210" s="119">
        <v>2.3051898021534334</v>
      </c>
      <c r="AH210" s="119">
        <v>1.7712151333366497</v>
      </c>
      <c r="AI210" s="119">
        <v>1.2413481644874875</v>
      </c>
      <c r="AJ210" s="119">
        <v>6.0784881913248352</v>
      </c>
      <c r="AK210" s="119">
        <v>3.8065181069518692</v>
      </c>
      <c r="AL210" s="119">
        <v>3.9122292195696464</v>
      </c>
      <c r="AM210" s="119">
        <v>4.8822700772823913</v>
      </c>
      <c r="AN210" s="119">
        <v>15.491644930325666</v>
      </c>
      <c r="AO210" s="119">
        <v>-1.8961923165050012</v>
      </c>
      <c r="AP210" s="119">
        <v>6.1769999999999996</v>
      </c>
      <c r="AQ210" s="119"/>
      <c r="AR210" s="119"/>
      <c r="AS210" s="119"/>
    </row>
    <row r="211" spans="3:45" ht="14.25" hidden="1" customHeight="1" outlineLevel="2" x14ac:dyDescent="0.35">
      <c r="D211" s="118"/>
      <c r="E211" s="93" t="s">
        <v>53</v>
      </c>
      <c r="G211" s="93" t="s">
        <v>204</v>
      </c>
      <c r="H211" s="119">
        <v>1449.3439303155164</v>
      </c>
      <c r="I211" s="119"/>
      <c r="J211" s="119">
        <v>37.561015602105265</v>
      </c>
      <c r="K211" s="119">
        <v>49.784087685958454</v>
      </c>
      <c r="L211" s="119">
        <v>70.515076020986953</v>
      </c>
      <c r="M211" s="119">
        <v>41.437230394705473</v>
      </c>
      <c r="N211" s="119">
        <v>56.469470853913442</v>
      </c>
      <c r="O211" s="119">
        <v>54.552824494179745</v>
      </c>
      <c r="P211" s="119">
        <v>56.051030897523432</v>
      </c>
      <c r="Q211" s="119">
        <v>41.55329689105659</v>
      </c>
      <c r="R211" s="119">
        <v>42.799684456444233</v>
      </c>
      <c r="S211" s="119">
        <v>48.800910828331943</v>
      </c>
      <c r="T211" s="119">
        <v>36.081588291073686</v>
      </c>
      <c r="U211" s="119">
        <v>36.515745335935279</v>
      </c>
      <c r="V211" s="119">
        <v>51.861363701909838</v>
      </c>
      <c r="W211" s="119">
        <v>47.389630207567109</v>
      </c>
      <c r="X211" s="119">
        <v>49.1211186025186</v>
      </c>
      <c r="Y211" s="119">
        <v>42.41830837833453</v>
      </c>
      <c r="Z211" s="119">
        <v>42.656356380859435</v>
      </c>
      <c r="AA211" s="119">
        <v>52.119915381175758</v>
      </c>
      <c r="AB211" s="119">
        <v>56.081207603760149</v>
      </c>
      <c r="AC211" s="119">
        <v>46.780477378172883</v>
      </c>
      <c r="AD211" s="119">
        <v>34.716435151466854</v>
      </c>
      <c r="AE211" s="119">
        <v>39.886319226573143</v>
      </c>
      <c r="AF211" s="119">
        <v>40.121840009738804</v>
      </c>
      <c r="AG211" s="119">
        <v>43.824674623168995</v>
      </c>
      <c r="AH211" s="119">
        <v>38.870208947938345</v>
      </c>
      <c r="AI211" s="119">
        <v>38.7610668520378</v>
      </c>
      <c r="AJ211" s="119">
        <v>48.98146936607251</v>
      </c>
      <c r="AK211" s="119">
        <v>39.156360002917708</v>
      </c>
      <c r="AL211" s="119">
        <v>38.331228620093</v>
      </c>
      <c r="AM211" s="119">
        <v>39.58884214839852</v>
      </c>
      <c r="AN211" s="119">
        <v>30.228772345831096</v>
      </c>
      <c r="AO211" s="119">
        <v>26.368373634766666</v>
      </c>
      <c r="AP211" s="119">
        <v>29.957999999999998</v>
      </c>
      <c r="AQ211" s="119"/>
      <c r="AR211" s="119"/>
      <c r="AS211" s="119"/>
    </row>
    <row r="212" spans="3:45" ht="14.25" hidden="1" customHeight="1" outlineLevel="2" x14ac:dyDescent="0.35">
      <c r="D212" s="118"/>
      <c r="E212" s="93" t="s">
        <v>54</v>
      </c>
      <c r="G212" s="93" t="s">
        <v>204</v>
      </c>
      <c r="H212" s="119">
        <v>398.24839856273695</v>
      </c>
      <c r="I212" s="119"/>
      <c r="J212" s="119">
        <v>17.886744947615494</v>
      </c>
      <c r="K212" s="119">
        <v>25.33124334474104</v>
      </c>
      <c r="L212" s="119">
        <v>39.075774312734374</v>
      </c>
      <c r="M212" s="119">
        <v>18.528629841367408</v>
      </c>
      <c r="N212" s="119">
        <v>4.3171360750905698</v>
      </c>
      <c r="O212" s="119">
        <v>-1.4105246507918245</v>
      </c>
      <c r="P212" s="119">
        <v>5.8569110008419614</v>
      </c>
      <c r="Q212" s="119">
        <v>5.2594607138713734</v>
      </c>
      <c r="R212" s="119">
        <v>12.313181183778172</v>
      </c>
      <c r="S212" s="119">
        <v>7.314943459521932</v>
      </c>
      <c r="T212" s="119">
        <v>8.8627921973067352</v>
      </c>
      <c r="U212" s="119">
        <v>9.2051246079624072</v>
      </c>
      <c r="V212" s="119">
        <v>17.880052065175228</v>
      </c>
      <c r="W212" s="119">
        <v>18.02732962656847</v>
      </c>
      <c r="X212" s="119">
        <v>17.509027093824464</v>
      </c>
      <c r="Y212" s="119">
        <v>8.1393032833207215</v>
      </c>
      <c r="Z212" s="119">
        <v>4.719819330907578</v>
      </c>
      <c r="AA212" s="119">
        <v>6.3102444606119317</v>
      </c>
      <c r="AB212" s="119">
        <v>9.1441381681603371</v>
      </c>
      <c r="AC212" s="119">
        <v>10.991639096402873</v>
      </c>
      <c r="AD212" s="119">
        <v>9.4346944849347363</v>
      </c>
      <c r="AE212" s="119">
        <v>6.3494471121759952</v>
      </c>
      <c r="AF212" s="119">
        <v>11.475166930037627</v>
      </c>
      <c r="AG212" s="119">
        <v>11.257817079014263</v>
      </c>
      <c r="AH212" s="119">
        <v>6.4271079452628168</v>
      </c>
      <c r="AI212" s="119">
        <v>9.0907675051544548</v>
      </c>
      <c r="AJ212" s="119">
        <v>10.846294709747967</v>
      </c>
      <c r="AK212" s="119">
        <v>15.547768152496531</v>
      </c>
      <c r="AL212" s="119">
        <v>11.470350475813639</v>
      </c>
      <c r="AM212" s="119">
        <v>8.9497563911184468</v>
      </c>
      <c r="AN212" s="119">
        <v>10.598817611859115</v>
      </c>
      <c r="AO212" s="119">
        <v>18.32744000611013</v>
      </c>
      <c r="AP212" s="119">
        <v>23.209999999999997</v>
      </c>
      <c r="AQ212" s="119"/>
      <c r="AR212" s="119"/>
      <c r="AS212" s="119"/>
    </row>
    <row r="213" spans="3:45" ht="14.25" hidden="1" customHeight="1" outlineLevel="2" x14ac:dyDescent="0.35">
      <c r="D213" s="118"/>
      <c r="E213" s="93" t="s">
        <v>55</v>
      </c>
      <c r="G213" s="93" t="s">
        <v>204</v>
      </c>
      <c r="H213" s="119">
        <v>235.0317844895537</v>
      </c>
      <c r="I213" s="119"/>
      <c r="J213" s="119">
        <v>11.276650491271274</v>
      </c>
      <c r="K213" s="119">
        <v>8.1903266045085363</v>
      </c>
      <c r="L213" s="119">
        <v>5.3359191585984691</v>
      </c>
      <c r="M213" s="119">
        <v>2.626672366151896</v>
      </c>
      <c r="N213" s="119">
        <v>1.1249026868958025</v>
      </c>
      <c r="O213" s="119">
        <v>4.0581316619818075</v>
      </c>
      <c r="P213" s="119">
        <v>6.5186974200801524</v>
      </c>
      <c r="Q213" s="119">
        <v>5.297151298793338</v>
      </c>
      <c r="R213" s="119">
        <v>3.8634088212537923</v>
      </c>
      <c r="S213" s="119">
        <v>10.186021673350526</v>
      </c>
      <c r="T213" s="119">
        <v>4.7801380248349892</v>
      </c>
      <c r="U213" s="119">
        <v>9.3593707252375875</v>
      </c>
      <c r="V213" s="119">
        <v>10.437231624468847</v>
      </c>
      <c r="W213" s="119">
        <v>12.402344229136441</v>
      </c>
      <c r="X213" s="119">
        <v>14.747597685263308</v>
      </c>
      <c r="Y213" s="119">
        <v>11.445568346312001</v>
      </c>
      <c r="Z213" s="119">
        <v>3.9792813609826396</v>
      </c>
      <c r="AA213" s="119">
        <v>6.418882076211327</v>
      </c>
      <c r="AB213" s="119">
        <v>4.7511660577559214</v>
      </c>
      <c r="AC213" s="119">
        <v>6.7744498605242747</v>
      </c>
      <c r="AD213" s="119">
        <v>5.5771612430435455</v>
      </c>
      <c r="AE213" s="119">
        <v>4.8186525329033092</v>
      </c>
      <c r="AF213" s="119">
        <v>10.421964924526202</v>
      </c>
      <c r="AG213" s="119">
        <v>6.7666072221531302</v>
      </c>
      <c r="AH213" s="119">
        <v>11.999137943482957</v>
      </c>
      <c r="AI213" s="119">
        <v>8.9024425561862426</v>
      </c>
      <c r="AJ213" s="119">
        <v>3.4302716488023428</v>
      </c>
      <c r="AK213" s="119">
        <v>2.3107318589626518</v>
      </c>
      <c r="AL213" s="119">
        <v>5.270074379369448</v>
      </c>
      <c r="AM213" s="119">
        <v>11.075698763373822</v>
      </c>
      <c r="AN213" s="119">
        <v>7.7573178843636956</v>
      </c>
      <c r="AO213" s="119">
        <v>6.2612780987733894</v>
      </c>
      <c r="AP213" s="119">
        <v>6.8665332599999997</v>
      </c>
      <c r="AQ213" s="119"/>
      <c r="AR213" s="119"/>
      <c r="AS213" s="119"/>
    </row>
    <row r="214" spans="3:45" ht="14.25" hidden="1" customHeight="1" outlineLevel="2" x14ac:dyDescent="0.3">
      <c r="D214" s="117" t="s">
        <v>215</v>
      </c>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c r="AG214" s="119"/>
      <c r="AH214" s="119"/>
      <c r="AI214" s="119"/>
      <c r="AJ214" s="119"/>
      <c r="AK214" s="119"/>
      <c r="AL214" s="119"/>
      <c r="AM214" s="119"/>
      <c r="AN214" s="119"/>
      <c r="AO214" s="119"/>
      <c r="AP214" s="119"/>
      <c r="AQ214" s="119"/>
      <c r="AR214" s="119"/>
      <c r="AS214" s="119"/>
    </row>
    <row r="215" spans="3:45" ht="14.25" hidden="1" customHeight="1" outlineLevel="2" x14ac:dyDescent="0.3">
      <c r="D215" s="117"/>
      <c r="E215" s="93" t="s">
        <v>52</v>
      </c>
      <c r="G215" s="93" t="s">
        <v>204</v>
      </c>
      <c r="H215" s="119">
        <v>12.859886351485525</v>
      </c>
      <c r="I215" s="119"/>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19">
        <v>0</v>
      </c>
      <c r="AK215" s="119">
        <v>0</v>
      </c>
      <c r="AL215" s="119">
        <v>0</v>
      </c>
      <c r="AM215" s="119">
        <v>0</v>
      </c>
      <c r="AN215" s="119">
        <v>0</v>
      </c>
      <c r="AO215" s="119">
        <v>7.0518863514855257</v>
      </c>
      <c r="AP215" s="119">
        <v>5.8079999999999998</v>
      </c>
      <c r="AQ215" s="119"/>
      <c r="AR215" s="119"/>
      <c r="AS215" s="119"/>
    </row>
    <row r="216" spans="3:45" ht="14.25" hidden="1" customHeight="1" outlineLevel="2" x14ac:dyDescent="0.35">
      <c r="D216" s="118"/>
      <c r="E216" s="93" t="s">
        <v>38</v>
      </c>
      <c r="G216" s="93" t="s">
        <v>204</v>
      </c>
      <c r="H216" s="119">
        <v>425.71117847167574</v>
      </c>
      <c r="I216" s="119"/>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19">
        <v>150.32424756543168</v>
      </c>
      <c r="AK216" s="119">
        <v>93.554839182663486</v>
      </c>
      <c r="AL216" s="119">
        <v>42.862166781475409</v>
      </c>
      <c r="AM216" s="119">
        <v>35.749709705107293</v>
      </c>
      <c r="AN216" s="119">
        <v>17.329866964354459</v>
      </c>
      <c r="AO216" s="119">
        <v>53.730978232643395</v>
      </c>
      <c r="AP216" s="119">
        <v>32.159370039999999</v>
      </c>
      <c r="AQ216" s="119"/>
      <c r="AR216" s="119"/>
      <c r="AS216" s="119"/>
    </row>
    <row r="217" spans="3:45" ht="14.25" hidden="1" customHeight="1" outlineLevel="2" x14ac:dyDescent="0.3">
      <c r="D217" s="121" t="s">
        <v>211</v>
      </c>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c r="AG217" s="119"/>
      <c r="AH217" s="119"/>
      <c r="AI217" s="119"/>
      <c r="AJ217" s="119"/>
      <c r="AK217" s="119"/>
      <c r="AL217" s="119"/>
      <c r="AM217" s="119"/>
      <c r="AN217" s="119"/>
      <c r="AO217" s="119"/>
      <c r="AP217" s="119"/>
      <c r="AQ217" s="119"/>
      <c r="AR217" s="119"/>
      <c r="AS217" s="119"/>
    </row>
    <row r="218" spans="3:45" ht="14.25" hidden="1" customHeight="1" outlineLevel="2" x14ac:dyDescent="0.35">
      <c r="D218" s="118"/>
      <c r="E218" s="93" t="s">
        <v>211</v>
      </c>
      <c r="G218" s="93" t="s">
        <v>204</v>
      </c>
      <c r="H218" s="119">
        <v>3546.7073200090244</v>
      </c>
      <c r="I218" s="119"/>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20"/>
      <c r="AH218" s="120"/>
      <c r="AI218" s="120"/>
      <c r="AJ218" s="119">
        <v>176.01468655541674</v>
      </c>
      <c r="AK218" s="119">
        <v>390.26742043845127</v>
      </c>
      <c r="AL218" s="119">
        <v>572.48906370081988</v>
      </c>
      <c r="AM218" s="119">
        <v>624.84134249337751</v>
      </c>
      <c r="AN218" s="119">
        <v>632.09724450781459</v>
      </c>
      <c r="AO218" s="119">
        <v>562.10056231314445</v>
      </c>
      <c r="AP218" s="119">
        <v>588.89700000000005</v>
      </c>
      <c r="AQ218" s="119"/>
      <c r="AR218" s="119"/>
      <c r="AS218" s="119"/>
    </row>
    <row r="219" spans="3:45" ht="14.25" hidden="1" customHeight="1" outlineLevel="2" x14ac:dyDescent="0.35">
      <c r="D219" s="118"/>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c r="AG219" s="119"/>
      <c r="AH219" s="119"/>
      <c r="AI219" s="119"/>
      <c r="AJ219" s="119"/>
      <c r="AK219" s="119"/>
      <c r="AL219" s="119"/>
      <c r="AM219" s="119"/>
      <c r="AN219" s="119"/>
      <c r="AO219" s="119"/>
      <c r="AP219" s="119"/>
      <c r="AQ219" s="119"/>
      <c r="AR219" s="119"/>
      <c r="AS219" s="119"/>
    </row>
    <row r="220" spans="3:45" ht="14.25" hidden="1" customHeight="1" outlineLevel="2" x14ac:dyDescent="0.35">
      <c r="D220" s="118"/>
      <c r="E220" s="93" t="s">
        <v>207</v>
      </c>
      <c r="G220" s="93" t="s">
        <v>204</v>
      </c>
      <c r="H220" s="119">
        <v>90788.496283792789</v>
      </c>
      <c r="I220" s="119"/>
      <c r="J220" s="119">
        <v>2704.3902995241247</v>
      </c>
      <c r="K220" s="119">
        <v>3715.0082307960101</v>
      </c>
      <c r="L220" s="119">
        <v>4420.4186008030201</v>
      </c>
      <c r="M220" s="119">
        <v>3314.5373776961701</v>
      </c>
      <c r="N220" s="119">
        <v>3100.6550153726034</v>
      </c>
      <c r="O220" s="119">
        <v>2545.361556458558</v>
      </c>
      <c r="P220" s="119">
        <v>2803.3289293947387</v>
      </c>
      <c r="Q220" s="119">
        <v>3364.0132960412157</v>
      </c>
      <c r="R220" s="119">
        <v>3662.1438635703207</v>
      </c>
      <c r="S220" s="119">
        <v>3640.0192372567244</v>
      </c>
      <c r="T220" s="119">
        <v>3497.7837440511471</v>
      </c>
      <c r="U220" s="119">
        <v>2302.2059496567472</v>
      </c>
      <c r="V220" s="119">
        <v>2407.81663080219</v>
      </c>
      <c r="W220" s="119">
        <v>2820.7171066428623</v>
      </c>
      <c r="X220" s="119">
        <v>3088.4139983347063</v>
      </c>
      <c r="Y220" s="119">
        <v>3008.9964919468084</v>
      </c>
      <c r="Z220" s="119">
        <v>2202.3767346273089</v>
      </c>
      <c r="AA220" s="119">
        <v>2637.4204135060809</v>
      </c>
      <c r="AB220" s="119">
        <v>3093.2868553398885</v>
      </c>
      <c r="AC220" s="119">
        <v>3010.5067290348147</v>
      </c>
      <c r="AD220" s="119">
        <v>2515.1850354837161</v>
      </c>
      <c r="AE220" s="119">
        <v>1975.2404222436774</v>
      </c>
      <c r="AF220" s="119">
        <v>2211.6029406058788</v>
      </c>
      <c r="AG220" s="119">
        <v>2182.9616969901308</v>
      </c>
      <c r="AH220" s="119">
        <v>2215.7188492825112</v>
      </c>
      <c r="AI220" s="119">
        <v>2142.9681382488989</v>
      </c>
      <c r="AJ220" s="119">
        <v>1732.1464184960757</v>
      </c>
      <c r="AK220" s="119">
        <v>2001.0354286192901</v>
      </c>
      <c r="AL220" s="119">
        <v>2425.1410026838507</v>
      </c>
      <c r="AM220" s="119">
        <v>2765.1251813677727</v>
      </c>
      <c r="AN220" s="119">
        <v>2746.603954117561</v>
      </c>
      <c r="AO220" s="119">
        <v>2085.9427707689006</v>
      </c>
      <c r="AP220" s="119">
        <v>2449.4233840285051</v>
      </c>
      <c r="AQ220" s="119"/>
      <c r="AR220" s="119"/>
      <c r="AS220" s="119"/>
    </row>
    <row r="221" spans="3:45" ht="14.25" hidden="1" customHeight="1" outlineLevel="1" x14ac:dyDescent="0.35">
      <c r="D221" s="118"/>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c r="AG221" s="119"/>
      <c r="AH221" s="119"/>
      <c r="AI221" s="119"/>
      <c r="AJ221" s="119"/>
      <c r="AK221" s="119"/>
      <c r="AL221" s="119"/>
      <c r="AM221" s="119"/>
      <c r="AN221" s="119"/>
      <c r="AO221" s="119"/>
      <c r="AP221" s="119"/>
      <c r="AQ221" s="119"/>
      <c r="AR221" s="119"/>
      <c r="AS221" s="119"/>
    </row>
    <row r="222" spans="3:45" ht="14.25" hidden="1" customHeight="1" outlineLevel="1" x14ac:dyDescent="0.35">
      <c r="C222" s="117" t="s">
        <v>198</v>
      </c>
      <c r="D222" s="118"/>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c r="AG222" s="119"/>
      <c r="AH222" s="119"/>
      <c r="AI222" s="119"/>
      <c r="AJ222" s="119"/>
      <c r="AK222" s="119"/>
      <c r="AL222" s="119"/>
      <c r="AM222" s="119"/>
      <c r="AN222" s="119"/>
      <c r="AO222" s="119"/>
      <c r="AP222" s="119"/>
      <c r="AQ222" s="119"/>
      <c r="AR222" s="119"/>
      <c r="AS222" s="119"/>
    </row>
    <row r="223" spans="3:45" ht="14.25" hidden="1" customHeight="1" outlineLevel="2" x14ac:dyDescent="0.35">
      <c r="D223" s="118"/>
      <c r="E223" s="93" t="s">
        <v>21</v>
      </c>
      <c r="G223" s="93" t="s">
        <v>204</v>
      </c>
      <c r="H223" s="119">
        <v>17229.477895720702</v>
      </c>
      <c r="I223" s="119"/>
      <c r="J223" s="119">
        <v>500.26849012682055</v>
      </c>
      <c r="K223" s="119">
        <v>542.50939524759156</v>
      </c>
      <c r="L223" s="119">
        <v>664.24253362984109</v>
      </c>
      <c r="M223" s="119">
        <v>651.16146833977359</v>
      </c>
      <c r="N223" s="119">
        <v>724.25914921011008</v>
      </c>
      <c r="O223" s="119">
        <v>551.40438615368873</v>
      </c>
      <c r="P223" s="119">
        <v>537.54462022585824</v>
      </c>
      <c r="Q223" s="119">
        <v>648.42110942837678</v>
      </c>
      <c r="R223" s="119">
        <v>678.85830725302276</v>
      </c>
      <c r="S223" s="119">
        <v>616.73096957165626</v>
      </c>
      <c r="T223" s="119">
        <v>596.1569770048693</v>
      </c>
      <c r="U223" s="119">
        <v>441.03397288665491</v>
      </c>
      <c r="V223" s="119">
        <v>423.16816707266992</v>
      </c>
      <c r="W223" s="119">
        <v>418.76241098375789</v>
      </c>
      <c r="X223" s="119">
        <v>430.01897562069416</v>
      </c>
      <c r="Y223" s="119">
        <v>438.03865753717457</v>
      </c>
      <c r="Z223" s="119">
        <v>424.21026714254066</v>
      </c>
      <c r="AA223" s="119">
        <v>606.00772728583115</v>
      </c>
      <c r="AB223" s="119">
        <v>567.44327981487709</v>
      </c>
      <c r="AC223" s="119">
        <v>577.54557414810097</v>
      </c>
      <c r="AD223" s="119">
        <v>464.97224028165783</v>
      </c>
      <c r="AE223" s="119">
        <v>356.03477518459022</v>
      </c>
      <c r="AF223" s="119">
        <v>493.05880710549911</v>
      </c>
      <c r="AG223" s="119">
        <v>590.27569473437234</v>
      </c>
      <c r="AH223" s="119">
        <v>484.27945802318692</v>
      </c>
      <c r="AI223" s="119">
        <v>488.47963152092291</v>
      </c>
      <c r="AJ223" s="119">
        <v>342.96363656278044</v>
      </c>
      <c r="AK223" s="119">
        <v>456.76985342621242</v>
      </c>
      <c r="AL223" s="119">
        <v>512.70200333231674</v>
      </c>
      <c r="AM223" s="119">
        <v>469.89320398103581</v>
      </c>
      <c r="AN223" s="119">
        <v>512.75735360689828</v>
      </c>
      <c r="AO223" s="119">
        <v>461.94831940731689</v>
      </c>
      <c r="AP223" s="119">
        <v>557.55647986999998</v>
      </c>
      <c r="AQ223" s="119"/>
      <c r="AR223" s="119"/>
      <c r="AS223" s="119"/>
    </row>
    <row r="224" spans="3:45" ht="14.25" hidden="1" customHeight="1" outlineLevel="2" x14ac:dyDescent="0.35">
      <c r="D224" s="118"/>
      <c r="E224" s="93" t="s">
        <v>23</v>
      </c>
      <c r="G224" s="93" t="s">
        <v>204</v>
      </c>
      <c r="H224" s="119">
        <v>13356.443941397616</v>
      </c>
      <c r="I224" s="119"/>
      <c r="J224" s="119">
        <v>274.16810979326402</v>
      </c>
      <c r="K224" s="119">
        <v>377.45683457957387</v>
      </c>
      <c r="L224" s="119">
        <v>426.82403537770222</v>
      </c>
      <c r="M224" s="119">
        <v>418.95751755380365</v>
      </c>
      <c r="N224" s="119">
        <v>354.12967028689252</v>
      </c>
      <c r="O224" s="119">
        <v>384.28960486017229</v>
      </c>
      <c r="P224" s="119">
        <v>425.21092913645469</v>
      </c>
      <c r="Q224" s="119">
        <v>487.09291883212387</v>
      </c>
      <c r="R224" s="119">
        <v>493.70348320512255</v>
      </c>
      <c r="S224" s="119">
        <v>500.92339614048257</v>
      </c>
      <c r="T224" s="119">
        <v>450.80828049341426</v>
      </c>
      <c r="U224" s="119">
        <v>354.84230631961094</v>
      </c>
      <c r="V224" s="119">
        <v>340.8616432765657</v>
      </c>
      <c r="W224" s="119">
        <v>440.69771525602511</v>
      </c>
      <c r="X224" s="119">
        <v>427.31413970212162</v>
      </c>
      <c r="Y224" s="119">
        <v>361.92779361836375</v>
      </c>
      <c r="Z224" s="119">
        <v>346.42868723527062</v>
      </c>
      <c r="AA224" s="119">
        <v>374.84518694613541</v>
      </c>
      <c r="AB224" s="119">
        <v>414.21344221513937</v>
      </c>
      <c r="AC224" s="119">
        <v>482.29647778210193</v>
      </c>
      <c r="AD224" s="119">
        <v>491.29976343376376</v>
      </c>
      <c r="AE224" s="119">
        <v>306.11385414423773</v>
      </c>
      <c r="AF224" s="119">
        <v>324.06373057068015</v>
      </c>
      <c r="AG224" s="119">
        <v>403.03953397069063</v>
      </c>
      <c r="AH224" s="119">
        <v>409.48370355063048</v>
      </c>
      <c r="AI224" s="119">
        <v>430.38370912718955</v>
      </c>
      <c r="AJ224" s="119">
        <v>380.06824498141441</v>
      </c>
      <c r="AK224" s="119">
        <v>401.97679394717113</v>
      </c>
      <c r="AL224" s="119">
        <v>438.31772080287698</v>
      </c>
      <c r="AM224" s="119">
        <v>463.49403217204565</v>
      </c>
      <c r="AN224" s="119">
        <v>486.9658130726001</v>
      </c>
      <c r="AO224" s="119">
        <v>357.85886901397691</v>
      </c>
      <c r="AP224" s="119">
        <v>326.38599999999997</v>
      </c>
      <c r="AQ224" s="119"/>
      <c r="AR224" s="119"/>
      <c r="AS224" s="119"/>
    </row>
    <row r="225" spans="4:45" ht="14.25" hidden="1" customHeight="1" outlineLevel="2" x14ac:dyDescent="0.35">
      <c r="D225" s="118"/>
      <c r="E225" s="93" t="s">
        <v>24</v>
      </c>
      <c r="G225" s="93" t="s">
        <v>204</v>
      </c>
      <c r="H225" s="119">
        <v>185.59510627228903</v>
      </c>
      <c r="I225" s="119"/>
      <c r="J225" s="119">
        <v>0</v>
      </c>
      <c r="K225" s="119">
        <v>0</v>
      </c>
      <c r="L225" s="119">
        <v>0</v>
      </c>
      <c r="M225" s="119">
        <v>0</v>
      </c>
      <c r="N225" s="119">
        <v>0</v>
      </c>
      <c r="O225" s="119">
        <v>0</v>
      </c>
      <c r="P225" s="119">
        <v>0</v>
      </c>
      <c r="Q225" s="119">
        <v>0</v>
      </c>
      <c r="R225" s="119">
        <v>0</v>
      </c>
      <c r="S225" s="119">
        <v>0</v>
      </c>
      <c r="T225" s="119">
        <v>0</v>
      </c>
      <c r="U225" s="119">
        <v>0</v>
      </c>
      <c r="V225" s="119">
        <v>0</v>
      </c>
      <c r="W225" s="119">
        <v>0</v>
      </c>
      <c r="X225" s="119">
        <v>0</v>
      </c>
      <c r="Y225" s="119">
        <v>0</v>
      </c>
      <c r="Z225" s="119">
        <v>0</v>
      </c>
      <c r="AA225" s="119">
        <v>0</v>
      </c>
      <c r="AB225" s="119">
        <v>0</v>
      </c>
      <c r="AC225" s="119">
        <v>0</v>
      </c>
      <c r="AD225" s="119">
        <v>0</v>
      </c>
      <c r="AE225" s="119">
        <v>0</v>
      </c>
      <c r="AF225" s="119">
        <v>0</v>
      </c>
      <c r="AG225" s="119">
        <v>0</v>
      </c>
      <c r="AH225" s="119">
        <v>0</v>
      </c>
      <c r="AI225" s="119">
        <v>0</v>
      </c>
      <c r="AJ225" s="119">
        <v>0</v>
      </c>
      <c r="AK225" s="119">
        <v>0</v>
      </c>
      <c r="AL225" s="119">
        <v>0</v>
      </c>
      <c r="AM225" s="119">
        <v>131.31526848616843</v>
      </c>
      <c r="AN225" s="119">
        <v>20.011434752482881</v>
      </c>
      <c r="AO225" s="119">
        <v>18.143937523867713</v>
      </c>
      <c r="AP225" s="119">
        <v>16.124465509769998</v>
      </c>
      <c r="AQ225" s="119"/>
      <c r="AR225" s="119"/>
      <c r="AS225" s="119"/>
    </row>
    <row r="226" spans="4:45" ht="14.25" hidden="1" customHeight="1" outlineLevel="2" x14ac:dyDescent="0.35">
      <c r="D226" s="118"/>
      <c r="E226" s="93" t="s">
        <v>28</v>
      </c>
      <c r="G226" s="93" t="s">
        <v>204</v>
      </c>
      <c r="H226" s="119">
        <v>10282.419963014492</v>
      </c>
      <c r="I226" s="119"/>
      <c r="J226" s="119">
        <v>220.6827925509707</v>
      </c>
      <c r="K226" s="119">
        <v>333.21936054826756</v>
      </c>
      <c r="L226" s="119">
        <v>360.63740522144258</v>
      </c>
      <c r="M226" s="119">
        <v>334.42146269070895</v>
      </c>
      <c r="N226" s="119">
        <v>268.96981401500392</v>
      </c>
      <c r="O226" s="119">
        <v>267.28083849507988</v>
      </c>
      <c r="P226" s="119">
        <v>293.85947969359154</v>
      </c>
      <c r="Q226" s="119">
        <v>393.94524974211527</v>
      </c>
      <c r="R226" s="119">
        <v>553.17511553031386</v>
      </c>
      <c r="S226" s="119">
        <v>398.69409377096179</v>
      </c>
      <c r="T226" s="119">
        <v>493.63963182518637</v>
      </c>
      <c r="U226" s="119">
        <v>366.11113760008271</v>
      </c>
      <c r="V226" s="119">
        <v>319.10503743844691</v>
      </c>
      <c r="W226" s="119">
        <v>339.43428992485565</v>
      </c>
      <c r="X226" s="119">
        <v>289.59721084369824</v>
      </c>
      <c r="Y226" s="119">
        <v>306.26993986938874</v>
      </c>
      <c r="Z226" s="119">
        <v>322.17394342222929</v>
      </c>
      <c r="AA226" s="119">
        <v>337.57430615664407</v>
      </c>
      <c r="AB226" s="119">
        <v>336.20433355921739</v>
      </c>
      <c r="AC226" s="119">
        <v>330.87309695676828</v>
      </c>
      <c r="AD226" s="119">
        <v>294.42498619014941</v>
      </c>
      <c r="AE226" s="119">
        <v>280.52926344838568</v>
      </c>
      <c r="AF226" s="119">
        <v>361.49143294636997</v>
      </c>
      <c r="AG226" s="119">
        <v>273.38905550741055</v>
      </c>
      <c r="AH226" s="119">
        <v>256.42923944357733</v>
      </c>
      <c r="AI226" s="119">
        <v>271.58412959665554</v>
      </c>
      <c r="AJ226" s="119">
        <v>231.45084774117001</v>
      </c>
      <c r="AK226" s="119">
        <v>218.194523610896</v>
      </c>
      <c r="AL226" s="119">
        <v>247.14991583148566</v>
      </c>
      <c r="AM226" s="119">
        <v>263.96420934303057</v>
      </c>
      <c r="AN226" s="119">
        <v>250.4172569096929</v>
      </c>
      <c r="AO226" s="119">
        <v>223.69056259069728</v>
      </c>
      <c r="AP226" s="119">
        <v>243.83600000000001</v>
      </c>
      <c r="AQ226" s="119"/>
      <c r="AR226" s="119"/>
      <c r="AS226" s="119"/>
    </row>
    <row r="227" spans="4:45" ht="14.25" hidden="1" customHeight="1" outlineLevel="2" x14ac:dyDescent="0.35">
      <c r="D227" s="118"/>
      <c r="E227" s="93" t="s">
        <v>30</v>
      </c>
      <c r="G227" s="93" t="s">
        <v>204</v>
      </c>
      <c r="H227" s="119">
        <v>3412.5780546344313</v>
      </c>
      <c r="I227" s="119"/>
      <c r="J227" s="119">
        <v>0</v>
      </c>
      <c r="K227" s="119">
        <v>0</v>
      </c>
      <c r="L227" s="119">
        <v>0</v>
      </c>
      <c r="M227" s="119">
        <v>0</v>
      </c>
      <c r="N227" s="119">
        <v>0</v>
      </c>
      <c r="O227" s="119">
        <v>0</v>
      </c>
      <c r="P227" s="119">
        <v>0</v>
      </c>
      <c r="Q227" s="119">
        <v>0</v>
      </c>
      <c r="R227" s="119">
        <v>0</v>
      </c>
      <c r="S227" s="119">
        <v>0</v>
      </c>
      <c r="T227" s="119">
        <v>0</v>
      </c>
      <c r="U227" s="119">
        <v>0</v>
      </c>
      <c r="V227" s="119">
        <v>0</v>
      </c>
      <c r="W227" s="119">
        <v>0</v>
      </c>
      <c r="X227" s="119">
        <v>0</v>
      </c>
      <c r="Y227" s="119">
        <v>0</v>
      </c>
      <c r="Z227" s="119">
        <v>0</v>
      </c>
      <c r="AA227" s="119">
        <v>0</v>
      </c>
      <c r="AB227" s="119">
        <v>0</v>
      </c>
      <c r="AC227" s="119">
        <v>0</v>
      </c>
      <c r="AD227" s="119">
        <v>0</v>
      </c>
      <c r="AE227" s="119">
        <v>0</v>
      </c>
      <c r="AF227" s="119">
        <v>0</v>
      </c>
      <c r="AG227" s="119">
        <v>0</v>
      </c>
      <c r="AH227" s="119">
        <v>0</v>
      </c>
      <c r="AI227" s="119">
        <v>0</v>
      </c>
      <c r="AJ227" s="119">
        <v>0</v>
      </c>
      <c r="AK227" s="119">
        <v>0</v>
      </c>
      <c r="AL227" s="119">
        <v>0</v>
      </c>
      <c r="AM227" s="119">
        <v>976.15812030027928</v>
      </c>
      <c r="AN227" s="119">
        <v>1010.1495118946805</v>
      </c>
      <c r="AO227" s="119">
        <v>713.47942243947136</v>
      </c>
      <c r="AP227" s="119">
        <v>712.79099999999994</v>
      </c>
      <c r="AQ227" s="119"/>
      <c r="AR227" s="119"/>
      <c r="AS227" s="119"/>
    </row>
    <row r="228" spans="4:45" ht="14.25" hidden="1" customHeight="1" outlineLevel="2" x14ac:dyDescent="0.35">
      <c r="D228" s="118"/>
      <c r="E228" s="93" t="s">
        <v>33</v>
      </c>
      <c r="G228" s="93" t="s">
        <v>204</v>
      </c>
      <c r="H228" s="119">
        <v>22007.223816772803</v>
      </c>
      <c r="I228" s="119"/>
      <c r="J228" s="119">
        <v>668.23302882968665</v>
      </c>
      <c r="K228" s="119">
        <v>929.47251577059376</v>
      </c>
      <c r="L228" s="119">
        <v>1307.8954809385564</v>
      </c>
      <c r="M228" s="119">
        <v>1125.3598926796481</v>
      </c>
      <c r="N228" s="119">
        <v>871.4174589124392</v>
      </c>
      <c r="O228" s="119">
        <v>725.88524062356259</v>
      </c>
      <c r="P228" s="119">
        <v>599.8193314434875</v>
      </c>
      <c r="Q228" s="119">
        <v>763.74212828920918</v>
      </c>
      <c r="R228" s="119">
        <v>937.29931903003308</v>
      </c>
      <c r="S228" s="119">
        <v>987.00917506340363</v>
      </c>
      <c r="T228" s="119">
        <v>927.58961805454351</v>
      </c>
      <c r="U228" s="119">
        <v>509.99439791579698</v>
      </c>
      <c r="V228" s="119">
        <v>561.90910795525383</v>
      </c>
      <c r="W228" s="119">
        <v>670.38533191040551</v>
      </c>
      <c r="X228" s="119">
        <v>674.02014319211048</v>
      </c>
      <c r="Y228" s="119">
        <v>667.80868705949376</v>
      </c>
      <c r="Z228" s="119">
        <v>629.07719801687733</v>
      </c>
      <c r="AA228" s="119">
        <v>694.45195896426526</v>
      </c>
      <c r="AB228" s="119">
        <v>757.22637291994874</v>
      </c>
      <c r="AC228" s="119">
        <v>852.13549982891573</v>
      </c>
      <c r="AD228" s="119">
        <v>877.58222818604827</v>
      </c>
      <c r="AE228" s="119">
        <v>540.97253775530385</v>
      </c>
      <c r="AF228" s="119">
        <v>606.45495797310491</v>
      </c>
      <c r="AG228" s="119">
        <v>685.35018296656472</v>
      </c>
      <c r="AH228" s="119">
        <v>722.96465115485034</v>
      </c>
      <c r="AI228" s="119">
        <v>646.85126312708769</v>
      </c>
      <c r="AJ228" s="119">
        <v>613.51608183948906</v>
      </c>
      <c r="AK228" s="119">
        <v>666.70159002670437</v>
      </c>
      <c r="AL228" s="119">
        <v>786.09843634541676</v>
      </c>
      <c r="AM228" s="119">
        <v>0</v>
      </c>
      <c r="AN228" s="119">
        <v>0</v>
      </c>
      <c r="AO228" s="119">
        <v>0</v>
      </c>
      <c r="AP228" s="119">
        <v>0</v>
      </c>
      <c r="AQ228" s="119"/>
      <c r="AR228" s="119"/>
      <c r="AS228" s="119"/>
    </row>
    <row r="229" spans="4:45" ht="14.25" hidden="1" customHeight="1" outlineLevel="2" x14ac:dyDescent="0.35">
      <c r="D229" s="118"/>
      <c r="E229" s="93" t="s">
        <v>34</v>
      </c>
      <c r="G229" s="93" t="s">
        <v>204</v>
      </c>
      <c r="H229" s="119">
        <v>8344.0052405988681</v>
      </c>
      <c r="I229" s="119"/>
      <c r="J229" s="119">
        <v>209.39174077632674</v>
      </c>
      <c r="K229" s="119">
        <v>294.3892347333466</v>
      </c>
      <c r="L229" s="119">
        <v>405.43047982819502</v>
      </c>
      <c r="M229" s="119">
        <v>436.92500458710708</v>
      </c>
      <c r="N229" s="119">
        <v>428.59651075071235</v>
      </c>
      <c r="O229" s="119">
        <v>321.83993198770759</v>
      </c>
      <c r="P229" s="119">
        <v>230.14381658387919</v>
      </c>
      <c r="Q229" s="119">
        <v>325.52881631305263</v>
      </c>
      <c r="R229" s="119">
        <v>330.4993240292668</v>
      </c>
      <c r="S229" s="119">
        <v>204.45508080583318</v>
      </c>
      <c r="T229" s="119">
        <v>244.65377980907911</v>
      </c>
      <c r="U229" s="119">
        <v>276.63597897334171</v>
      </c>
      <c r="V229" s="119">
        <v>302.61159124627375</v>
      </c>
      <c r="W229" s="119">
        <v>325.46940260382149</v>
      </c>
      <c r="X229" s="119">
        <v>239.69173976022597</v>
      </c>
      <c r="Y229" s="119">
        <v>227.86336302073983</v>
      </c>
      <c r="Z229" s="119">
        <v>317.11884053914702</v>
      </c>
      <c r="AA229" s="119">
        <v>300.33223558549497</v>
      </c>
      <c r="AB229" s="119">
        <v>265.55421762652509</v>
      </c>
      <c r="AC229" s="119">
        <v>231.39636387695327</v>
      </c>
      <c r="AD229" s="119">
        <v>223.48481838195917</v>
      </c>
      <c r="AE229" s="119">
        <v>185.13389096913565</v>
      </c>
      <c r="AF229" s="119">
        <v>187.98184130935067</v>
      </c>
      <c r="AG229" s="119">
        <v>172.78372028095657</v>
      </c>
      <c r="AH229" s="119">
        <v>201.51915721050449</v>
      </c>
      <c r="AI229" s="119">
        <v>192.07641479602853</v>
      </c>
      <c r="AJ229" s="119">
        <v>136.18646742216131</v>
      </c>
      <c r="AK229" s="119">
        <v>213.24754012712475</v>
      </c>
      <c r="AL229" s="119">
        <v>196.69530646405076</v>
      </c>
      <c r="AM229" s="119">
        <v>157.40335809104101</v>
      </c>
      <c r="AN229" s="119">
        <v>161.8042954807915</v>
      </c>
      <c r="AO229" s="119">
        <v>183.71397662873289</v>
      </c>
      <c r="AP229" s="119">
        <v>213.447</v>
      </c>
      <c r="AQ229" s="119"/>
      <c r="AR229" s="119"/>
      <c r="AS229" s="119"/>
    </row>
    <row r="230" spans="4:45" ht="14.25" hidden="1" customHeight="1" outlineLevel="2" x14ac:dyDescent="0.35">
      <c r="D230" s="118"/>
      <c r="E230" s="93" t="s">
        <v>35</v>
      </c>
      <c r="G230" s="93" t="s">
        <v>204</v>
      </c>
      <c r="H230" s="119">
        <v>14289.580139160416</v>
      </c>
      <c r="I230" s="119"/>
      <c r="J230" s="119">
        <v>362.78439937519505</v>
      </c>
      <c r="K230" s="119">
        <v>351.50220286980039</v>
      </c>
      <c r="L230" s="119">
        <v>392.17463085384441</v>
      </c>
      <c r="M230" s="119">
        <v>208.49402956897626</v>
      </c>
      <c r="N230" s="119">
        <v>287.21298774256218</v>
      </c>
      <c r="O230" s="119">
        <v>300.01545872419683</v>
      </c>
      <c r="P230" s="119">
        <v>265.24278254365879</v>
      </c>
      <c r="Q230" s="119">
        <v>360.35249838736536</v>
      </c>
      <c r="R230" s="119">
        <v>531.74467204410166</v>
      </c>
      <c r="S230" s="119">
        <v>615.41042196943033</v>
      </c>
      <c r="T230" s="119">
        <v>596.78690352074705</v>
      </c>
      <c r="U230" s="119">
        <v>503.64194000548707</v>
      </c>
      <c r="V230" s="119">
        <v>413.61831848840694</v>
      </c>
      <c r="W230" s="119">
        <v>367.52414095744626</v>
      </c>
      <c r="X230" s="119">
        <v>307.01136061607127</v>
      </c>
      <c r="Y230" s="119">
        <v>255.29840056537208</v>
      </c>
      <c r="Z230" s="119">
        <v>476.24133698549196</v>
      </c>
      <c r="AA230" s="119">
        <v>780.38680106549668</v>
      </c>
      <c r="AB230" s="119">
        <v>557.67448634828668</v>
      </c>
      <c r="AC230" s="119">
        <v>369.16590354407879</v>
      </c>
      <c r="AD230" s="119">
        <v>317.74897856378931</v>
      </c>
      <c r="AE230" s="119">
        <v>543.60650201208705</v>
      </c>
      <c r="AF230" s="119">
        <v>559.83253335002803</v>
      </c>
      <c r="AG230" s="119">
        <v>465.6396505742423</v>
      </c>
      <c r="AH230" s="119">
        <v>497.27709453299286</v>
      </c>
      <c r="AI230" s="119">
        <v>377.39224500226328</v>
      </c>
      <c r="AJ230" s="119">
        <v>308.74669247457518</v>
      </c>
      <c r="AK230" s="119">
        <v>403.91042720415021</v>
      </c>
      <c r="AL230" s="119">
        <v>482.23279762283022</v>
      </c>
      <c r="AM230" s="119">
        <v>466.7070676181624</v>
      </c>
      <c r="AN230" s="119">
        <v>518.74019678189256</v>
      </c>
      <c r="AO230" s="119">
        <v>417.27427724738408</v>
      </c>
      <c r="AP230" s="119">
        <v>628.1880000000001</v>
      </c>
      <c r="AQ230" s="119"/>
      <c r="AR230" s="119"/>
      <c r="AS230" s="119"/>
    </row>
    <row r="231" spans="4:45" ht="14.25" hidden="1" customHeight="1" outlineLevel="2" x14ac:dyDescent="0.35">
      <c r="D231" s="118"/>
      <c r="E231" s="93" t="s">
        <v>38</v>
      </c>
      <c r="G231" s="93" t="s">
        <v>204</v>
      </c>
      <c r="H231" s="119">
        <v>32196.117332565474</v>
      </c>
      <c r="I231" s="119"/>
      <c r="J231" s="119">
        <v>679.82651496222809</v>
      </c>
      <c r="K231" s="119">
        <v>983.62273506040924</v>
      </c>
      <c r="L231" s="119">
        <v>956.40740816928997</v>
      </c>
      <c r="M231" s="119">
        <v>874.24739435346555</v>
      </c>
      <c r="N231" s="119">
        <v>783.63211411750945</v>
      </c>
      <c r="O231" s="119">
        <v>594.48912282039373</v>
      </c>
      <c r="P231" s="119">
        <v>710.25266134190929</v>
      </c>
      <c r="Q231" s="119">
        <v>816.54569727848639</v>
      </c>
      <c r="R231" s="119">
        <v>901.7750836607421</v>
      </c>
      <c r="S231" s="119">
        <v>863.00938798344123</v>
      </c>
      <c r="T231" s="119">
        <v>803.84831397467656</v>
      </c>
      <c r="U231" s="119">
        <v>561.59061061628279</v>
      </c>
      <c r="V231" s="119">
        <v>683.11025925770502</v>
      </c>
      <c r="W231" s="119">
        <v>840.00096363826469</v>
      </c>
      <c r="X231" s="119">
        <v>881.56445531218174</v>
      </c>
      <c r="Y231" s="119">
        <v>884.73426642352524</v>
      </c>
      <c r="Z231" s="119">
        <v>788.61447084514612</v>
      </c>
      <c r="AA231" s="119">
        <v>1084.1152793784699</v>
      </c>
      <c r="AB231" s="119">
        <v>1387.1286287934538</v>
      </c>
      <c r="AC231" s="119">
        <v>1342.6047350011877</v>
      </c>
      <c r="AD231" s="119">
        <v>1074.4372573238879</v>
      </c>
      <c r="AE231" s="119">
        <v>1185.1327530545491</v>
      </c>
      <c r="AF231" s="119">
        <v>1278.5079733569346</v>
      </c>
      <c r="AG231" s="119">
        <v>1060.0876928206994</v>
      </c>
      <c r="AH231" s="119">
        <v>1102.1720697290102</v>
      </c>
      <c r="AI231" s="119">
        <v>1174.6115257301763</v>
      </c>
      <c r="AJ231" s="119">
        <v>1164.1274800285644</v>
      </c>
      <c r="AK231" s="119">
        <v>1143.0832893024353</v>
      </c>
      <c r="AL231" s="119">
        <v>1099.3227951850536</v>
      </c>
      <c r="AM231" s="119">
        <v>1116.2323142434959</v>
      </c>
      <c r="AN231" s="119">
        <v>1134.3606514743249</v>
      </c>
      <c r="AO231" s="119">
        <v>1014.1394273275796</v>
      </c>
      <c r="AP231" s="119">
        <v>1228.7819999999999</v>
      </c>
      <c r="AQ231" s="119"/>
      <c r="AR231" s="119"/>
      <c r="AS231" s="119"/>
    </row>
    <row r="232" spans="4:45" ht="14.25" hidden="1" customHeight="1" outlineLevel="2" x14ac:dyDescent="0.35">
      <c r="D232" s="118"/>
      <c r="E232" s="93" t="s">
        <v>41</v>
      </c>
      <c r="G232" s="93" t="s">
        <v>204</v>
      </c>
      <c r="H232" s="119">
        <v>30069.52724626103</v>
      </c>
      <c r="I232" s="119"/>
      <c r="J232" s="119">
        <v>684.70146299397697</v>
      </c>
      <c r="K232" s="119">
        <v>961.79630554375751</v>
      </c>
      <c r="L232" s="119">
        <v>1152.2878346929697</v>
      </c>
      <c r="M232" s="119">
        <v>1002.8997544186378</v>
      </c>
      <c r="N232" s="119">
        <v>857.75761960572549</v>
      </c>
      <c r="O232" s="119">
        <v>725.71179833316887</v>
      </c>
      <c r="P232" s="119">
        <v>863.05853840050338</v>
      </c>
      <c r="Q232" s="119">
        <v>965.94867848309525</v>
      </c>
      <c r="R232" s="119">
        <v>925.49111598045067</v>
      </c>
      <c r="S232" s="119">
        <v>944.69267598787781</v>
      </c>
      <c r="T232" s="119">
        <v>860.7535017829299</v>
      </c>
      <c r="U232" s="119">
        <v>636.64287080585609</v>
      </c>
      <c r="V232" s="119">
        <v>698.56958978097691</v>
      </c>
      <c r="W232" s="119">
        <v>979.15935352114957</v>
      </c>
      <c r="X232" s="119">
        <v>1409.2498143966493</v>
      </c>
      <c r="Y232" s="119">
        <v>1107.6857261857358</v>
      </c>
      <c r="Z232" s="119">
        <v>677.80216136939953</v>
      </c>
      <c r="AA232" s="119">
        <v>826.03798015336235</v>
      </c>
      <c r="AB232" s="119">
        <v>1167.8415865734062</v>
      </c>
      <c r="AC232" s="119">
        <v>1032.2258183142367</v>
      </c>
      <c r="AD232" s="119">
        <v>852.58664713022142</v>
      </c>
      <c r="AE232" s="119">
        <v>815.92005006482395</v>
      </c>
      <c r="AF232" s="119">
        <v>880.5255056187433</v>
      </c>
      <c r="AG232" s="119">
        <v>975.94312940991722</v>
      </c>
      <c r="AH232" s="119">
        <v>1008.4734894573592</v>
      </c>
      <c r="AI232" s="119">
        <v>1037.2291866870064</v>
      </c>
      <c r="AJ232" s="119">
        <v>906.23481936013047</v>
      </c>
      <c r="AK232" s="119">
        <v>910.23849758306187</v>
      </c>
      <c r="AL232" s="119">
        <v>895.95945111940944</v>
      </c>
      <c r="AM232" s="119">
        <v>866.92124720106699</v>
      </c>
      <c r="AN232" s="119">
        <v>854.58045842614376</v>
      </c>
      <c r="AO232" s="119">
        <v>791.90196345695563</v>
      </c>
      <c r="AP232" s="119">
        <v>792.69861342232548</v>
      </c>
      <c r="AQ232" s="119"/>
      <c r="AR232" s="119"/>
      <c r="AS232" s="119"/>
    </row>
    <row r="233" spans="4:45" ht="14.25" hidden="1" customHeight="1" outlineLevel="2" x14ac:dyDescent="0.35">
      <c r="D233" s="118"/>
      <c r="E233" s="93" t="s">
        <v>44</v>
      </c>
      <c r="G233" s="93" t="s">
        <v>204</v>
      </c>
      <c r="H233" s="119">
        <v>7880.9132960774477</v>
      </c>
      <c r="I233" s="119"/>
      <c r="J233" s="119">
        <v>259.1380322445811</v>
      </c>
      <c r="K233" s="119">
        <v>227.84969983078776</v>
      </c>
      <c r="L233" s="119">
        <v>310.34432434163449</v>
      </c>
      <c r="M233" s="119">
        <v>258.76543817935135</v>
      </c>
      <c r="N233" s="119">
        <v>220.52600860948735</v>
      </c>
      <c r="O233" s="119">
        <v>166.49832977946679</v>
      </c>
      <c r="P233" s="119">
        <v>168.11398860329655</v>
      </c>
      <c r="Q233" s="119">
        <v>184.01722723353879</v>
      </c>
      <c r="R233" s="119">
        <v>236.91302678095465</v>
      </c>
      <c r="S233" s="119">
        <v>259.92271685354945</v>
      </c>
      <c r="T233" s="119">
        <v>245.18748459318806</v>
      </c>
      <c r="U233" s="119">
        <v>216.55800276659789</v>
      </c>
      <c r="V233" s="119">
        <v>237.65435091419599</v>
      </c>
      <c r="W233" s="119">
        <v>280.75136241893131</v>
      </c>
      <c r="X233" s="119">
        <v>282.02866381492936</v>
      </c>
      <c r="Y233" s="119">
        <v>265.31190676656973</v>
      </c>
      <c r="Z233" s="119">
        <v>184.87458092198477</v>
      </c>
      <c r="AA233" s="119">
        <v>210.87818308626518</v>
      </c>
      <c r="AB233" s="119">
        <v>330.65669559413925</v>
      </c>
      <c r="AC233" s="119">
        <v>289.65872980926781</v>
      </c>
      <c r="AD233" s="119">
        <v>145.15313686355421</v>
      </c>
      <c r="AE233" s="119">
        <v>146.15685268253145</v>
      </c>
      <c r="AF233" s="119">
        <v>220.85889200630581</v>
      </c>
      <c r="AG233" s="119">
        <v>269.85616903625885</v>
      </c>
      <c r="AH233" s="119">
        <v>260.88502792274096</v>
      </c>
      <c r="AI233" s="119">
        <v>227.07646044763806</v>
      </c>
      <c r="AJ233" s="119">
        <v>242.56965712110286</v>
      </c>
      <c r="AK233" s="119">
        <v>229.79701250370363</v>
      </c>
      <c r="AL233" s="119">
        <v>260.33629875450004</v>
      </c>
      <c r="AM233" s="119">
        <v>247.68375106143665</v>
      </c>
      <c r="AN233" s="119">
        <v>275.22364287759706</v>
      </c>
      <c r="AO233" s="119">
        <v>266.49199100736132</v>
      </c>
      <c r="AP233" s="119">
        <v>253.17565064999991</v>
      </c>
      <c r="AQ233" s="119"/>
      <c r="AR233" s="119"/>
      <c r="AS233" s="119"/>
    </row>
    <row r="234" spans="4:45" ht="14.25" hidden="1" customHeight="1" outlineLevel="2" x14ac:dyDescent="0.35">
      <c r="D234" s="118"/>
      <c r="E234" s="93" t="s">
        <v>46</v>
      </c>
      <c r="G234" s="93" t="s">
        <v>204</v>
      </c>
      <c r="H234" s="119">
        <v>16376.264390671191</v>
      </c>
      <c r="I234" s="119"/>
      <c r="J234" s="119">
        <v>493.94868689291366</v>
      </c>
      <c r="K234" s="119">
        <v>592.10448722251112</v>
      </c>
      <c r="L234" s="119">
        <v>657.42248155049936</v>
      </c>
      <c r="M234" s="119">
        <v>606.64996139349546</v>
      </c>
      <c r="N234" s="119">
        <v>425.05650210435516</v>
      </c>
      <c r="O234" s="119">
        <v>352.82759131599198</v>
      </c>
      <c r="P234" s="119">
        <v>443.28559327101948</v>
      </c>
      <c r="Q234" s="119">
        <v>687.59631929846068</v>
      </c>
      <c r="R234" s="119">
        <v>640.45757275844562</v>
      </c>
      <c r="S234" s="119">
        <v>683.97737091475642</v>
      </c>
      <c r="T234" s="119">
        <v>786.62849666672423</v>
      </c>
      <c r="U234" s="119">
        <v>442.40481309213959</v>
      </c>
      <c r="V234" s="119">
        <v>536.5924890542617</v>
      </c>
      <c r="W234" s="119">
        <v>522.29294069564139</v>
      </c>
      <c r="X234" s="119">
        <v>474.84101969166147</v>
      </c>
      <c r="Y234" s="119">
        <v>529.91576033381239</v>
      </c>
      <c r="Z234" s="119">
        <v>483.00454246067983</v>
      </c>
      <c r="AA234" s="119">
        <v>512.22478823499193</v>
      </c>
      <c r="AB234" s="119">
        <v>521.6047315168131</v>
      </c>
      <c r="AC234" s="119">
        <v>474.92045654204844</v>
      </c>
      <c r="AD234" s="119">
        <v>350.10353519703614</v>
      </c>
      <c r="AE234" s="119">
        <v>402.70416661981858</v>
      </c>
      <c r="AF234" s="119">
        <v>517.05436003260888</v>
      </c>
      <c r="AG234" s="119">
        <v>478.74956414480891</v>
      </c>
      <c r="AH234" s="119">
        <v>414.48002634841453</v>
      </c>
      <c r="AI234" s="119">
        <v>315.19356259330476</v>
      </c>
      <c r="AJ234" s="119">
        <v>276.56770048174883</v>
      </c>
      <c r="AK234" s="119">
        <v>407.11657219136202</v>
      </c>
      <c r="AL234" s="119">
        <v>454.64390300496132</v>
      </c>
      <c r="AM234" s="119">
        <v>542.83252905373342</v>
      </c>
      <c r="AN234" s="119">
        <v>517.30849457233057</v>
      </c>
      <c r="AO234" s="119">
        <v>427.57737141984268</v>
      </c>
      <c r="AP234" s="119">
        <v>404.17599999999993</v>
      </c>
      <c r="AQ234" s="119"/>
      <c r="AR234" s="119"/>
      <c r="AS234" s="119"/>
    </row>
    <row r="235" spans="4:45" ht="14.25" hidden="1" customHeight="1" outlineLevel="2" x14ac:dyDescent="0.35">
      <c r="D235" s="118"/>
      <c r="E235" s="93" t="s">
        <v>48</v>
      </c>
      <c r="G235" s="93" t="s">
        <v>204</v>
      </c>
      <c r="H235" s="119">
        <v>3751.9088629779085</v>
      </c>
      <c r="I235" s="119"/>
      <c r="J235" s="119">
        <v>74.380433325675767</v>
      </c>
      <c r="K235" s="119">
        <v>109.66012191177992</v>
      </c>
      <c r="L235" s="119">
        <v>175.75134232984044</v>
      </c>
      <c r="M235" s="119">
        <v>136.4319391512895</v>
      </c>
      <c r="N235" s="119">
        <v>83.831011303971579</v>
      </c>
      <c r="O235" s="119">
        <v>88.714686703283036</v>
      </c>
      <c r="P235" s="119">
        <v>105.58832676120517</v>
      </c>
      <c r="Q235" s="119">
        <v>123.93887744976217</v>
      </c>
      <c r="R235" s="119">
        <v>144.02881993244591</v>
      </c>
      <c r="S235" s="119">
        <v>102.85806664364745</v>
      </c>
      <c r="T235" s="119">
        <v>85.385440051111942</v>
      </c>
      <c r="U235" s="119">
        <v>78.199762135093692</v>
      </c>
      <c r="V235" s="119">
        <v>120.772360131429</v>
      </c>
      <c r="W235" s="119">
        <v>127.63966199104247</v>
      </c>
      <c r="X235" s="119">
        <v>94.963213724126803</v>
      </c>
      <c r="Y235" s="119">
        <v>92.246114140991381</v>
      </c>
      <c r="Z235" s="119">
        <v>70.619364183107834</v>
      </c>
      <c r="AA235" s="119">
        <v>143.54213595259114</v>
      </c>
      <c r="AB235" s="119">
        <v>157.91479456407896</v>
      </c>
      <c r="AC235" s="119">
        <v>124.17972819943283</v>
      </c>
      <c r="AD235" s="119">
        <v>128.33586732915512</v>
      </c>
      <c r="AE235" s="119">
        <v>97.673939318493737</v>
      </c>
      <c r="AF235" s="119">
        <v>109.1618924351589</v>
      </c>
      <c r="AG235" s="119">
        <v>115.77961640121086</v>
      </c>
      <c r="AH235" s="119">
        <v>126.92421469106415</v>
      </c>
      <c r="AI235" s="119">
        <v>125.59386811255314</v>
      </c>
      <c r="AJ235" s="119">
        <v>110.39972225611336</v>
      </c>
      <c r="AK235" s="119">
        <v>148.37741101509587</v>
      </c>
      <c r="AL235" s="119">
        <v>122.72754763293854</v>
      </c>
      <c r="AM235" s="119">
        <v>93.523238952948915</v>
      </c>
      <c r="AN235" s="119">
        <v>88.929607975979707</v>
      </c>
      <c r="AO235" s="119">
        <v>102.46073627129002</v>
      </c>
      <c r="AP235" s="119">
        <v>141.375</v>
      </c>
      <c r="AQ235" s="119"/>
      <c r="AR235" s="119"/>
      <c r="AS235" s="119"/>
    </row>
    <row r="236" spans="4:45" ht="14.25" hidden="1" customHeight="1" outlineLevel="2" x14ac:dyDescent="0.35">
      <c r="D236" s="118"/>
      <c r="E236" s="93" t="s">
        <v>50</v>
      </c>
      <c r="G236" s="93" t="s">
        <v>204</v>
      </c>
      <c r="H236" s="119">
        <v>1480.1653044571951</v>
      </c>
      <c r="I236" s="119"/>
      <c r="J236" s="119">
        <v>25.528363742187352</v>
      </c>
      <c r="K236" s="119">
        <v>36.671897512415484</v>
      </c>
      <c r="L236" s="119">
        <v>40.784173519439932</v>
      </c>
      <c r="M236" s="119">
        <v>41.84771618426204</v>
      </c>
      <c r="N236" s="119">
        <v>46.833734765875647</v>
      </c>
      <c r="O236" s="119">
        <v>22.879754668918025</v>
      </c>
      <c r="P236" s="119">
        <v>20.199664374362005</v>
      </c>
      <c r="Q236" s="119">
        <v>30.103467806197429</v>
      </c>
      <c r="R236" s="119">
        <v>47.715011521108707</v>
      </c>
      <c r="S236" s="119">
        <v>51.352980351735127</v>
      </c>
      <c r="T236" s="119">
        <v>31.744644652322805</v>
      </c>
      <c r="U236" s="119">
        <v>31.64704819956259</v>
      </c>
      <c r="V236" s="119">
        <v>40.665899952742222</v>
      </c>
      <c r="W236" s="119">
        <v>33.696870697194328</v>
      </c>
      <c r="X236" s="119">
        <v>40.257945554828268</v>
      </c>
      <c r="Y236" s="119">
        <v>26.025753180027117</v>
      </c>
      <c r="Z236" s="119">
        <v>28.9889860728344</v>
      </c>
      <c r="AA236" s="119">
        <v>61.532355179479381</v>
      </c>
      <c r="AB236" s="119">
        <v>64.983079985163641</v>
      </c>
      <c r="AC236" s="119">
        <v>39.069155448658179</v>
      </c>
      <c r="AD236" s="119">
        <v>29.629900808890348</v>
      </c>
      <c r="AE236" s="119">
        <v>26.894867212591972</v>
      </c>
      <c r="AF236" s="119">
        <v>72.072033716158046</v>
      </c>
      <c r="AG236" s="119">
        <v>104.95503100822327</v>
      </c>
      <c r="AH236" s="119">
        <v>86.883652419327078</v>
      </c>
      <c r="AI236" s="119">
        <v>65.915531299622614</v>
      </c>
      <c r="AJ236" s="119">
        <v>31.583084733699941</v>
      </c>
      <c r="AK236" s="119">
        <v>40.324334092343776</v>
      </c>
      <c r="AL236" s="119">
        <v>58.521027196318833</v>
      </c>
      <c r="AM236" s="119">
        <v>55.428881760134878</v>
      </c>
      <c r="AN236" s="119">
        <v>68.718520608655012</v>
      </c>
      <c r="AO236" s="119">
        <v>36.556936231914229</v>
      </c>
      <c r="AP236" s="119">
        <v>40.152999999999999</v>
      </c>
      <c r="AQ236" s="119"/>
      <c r="AR236" s="119"/>
      <c r="AS236" s="119"/>
    </row>
    <row r="237" spans="4:45" ht="14.25" hidden="1" customHeight="1" outlineLevel="2" x14ac:dyDescent="0.35">
      <c r="D237" s="118"/>
      <c r="E237" s="93" t="s">
        <v>51</v>
      </c>
      <c r="G237" s="93" t="s">
        <v>204</v>
      </c>
      <c r="H237" s="119">
        <v>280.26527507140031</v>
      </c>
      <c r="I237" s="119"/>
      <c r="J237" s="119">
        <v>7.0733679572480916</v>
      </c>
      <c r="K237" s="119">
        <v>13.589037412603325</v>
      </c>
      <c r="L237" s="119">
        <v>14.309054464113547</v>
      </c>
      <c r="M237" s="119">
        <v>13.194498012182802</v>
      </c>
      <c r="N237" s="119">
        <v>9.7634683587826547</v>
      </c>
      <c r="O237" s="119">
        <v>7.1893083167862155</v>
      </c>
      <c r="P237" s="119">
        <v>7.8091748661595854</v>
      </c>
      <c r="Q237" s="119">
        <v>9.2784574164913813</v>
      </c>
      <c r="R237" s="119">
        <v>9.8185991462594693</v>
      </c>
      <c r="S237" s="119">
        <v>9.3227748835509523</v>
      </c>
      <c r="T237" s="119">
        <v>9.129557860348168</v>
      </c>
      <c r="U237" s="119">
        <v>5.6191399557939761</v>
      </c>
      <c r="V237" s="119">
        <v>8.3039330999247536</v>
      </c>
      <c r="W237" s="119">
        <v>8.4195756711401835</v>
      </c>
      <c r="X237" s="119">
        <v>14.587777669535516</v>
      </c>
      <c r="Y237" s="119">
        <v>10.774384156839691</v>
      </c>
      <c r="Z237" s="119">
        <v>8.1486323883952974</v>
      </c>
      <c r="AA237" s="119">
        <v>13.974015752980016</v>
      </c>
      <c r="AB237" s="119">
        <v>11.626623161374281</v>
      </c>
      <c r="AC237" s="119">
        <v>4.8868657839167913</v>
      </c>
      <c r="AD237" s="119">
        <v>6.753701554933869</v>
      </c>
      <c r="AE237" s="119">
        <v>3.4169637770052423</v>
      </c>
      <c r="AF237" s="119">
        <v>10.182659001038186</v>
      </c>
      <c r="AG237" s="119">
        <v>16.044836500276098</v>
      </c>
      <c r="AH237" s="119">
        <v>6.3645502917921153</v>
      </c>
      <c r="AI237" s="119">
        <v>6.6274859652979403</v>
      </c>
      <c r="AJ237" s="119">
        <v>6.632909123701519</v>
      </c>
      <c r="AK237" s="119">
        <v>10.50775715133002</v>
      </c>
      <c r="AL237" s="119">
        <v>16.916165371598659</v>
      </c>
      <c r="AM237" s="119">
        <v>0</v>
      </c>
      <c r="AN237" s="119">
        <v>0</v>
      </c>
      <c r="AO237" s="119">
        <v>0</v>
      </c>
      <c r="AP237" s="119">
        <v>0</v>
      </c>
      <c r="AQ237" s="119"/>
      <c r="AR237" s="119"/>
      <c r="AS237" s="119"/>
    </row>
    <row r="238" spans="4:45" ht="14.25" hidden="1" customHeight="1" outlineLevel="2" x14ac:dyDescent="0.35">
      <c r="D238" s="118"/>
      <c r="E238" s="93" t="s">
        <v>52</v>
      </c>
      <c r="G238" s="93" t="s">
        <v>204</v>
      </c>
      <c r="H238" s="119">
        <v>473.52844399565521</v>
      </c>
      <c r="I238" s="119"/>
      <c r="J238" s="119">
        <v>10.737885310000109</v>
      </c>
      <c r="K238" s="119">
        <v>18.312295575149381</v>
      </c>
      <c r="L238" s="119">
        <v>18.751548364880158</v>
      </c>
      <c r="M238" s="119">
        <v>15.576625652641416</v>
      </c>
      <c r="N238" s="119">
        <v>17.188339168138789</v>
      </c>
      <c r="O238" s="119">
        <v>15.984282668052467</v>
      </c>
      <c r="P238" s="119">
        <v>12.559862307670443</v>
      </c>
      <c r="Q238" s="119">
        <v>16.824037041859484</v>
      </c>
      <c r="R238" s="119">
        <v>16.593532145147471</v>
      </c>
      <c r="S238" s="119">
        <v>14.435143241749298</v>
      </c>
      <c r="T238" s="119">
        <v>11.521264681706942</v>
      </c>
      <c r="U238" s="119">
        <v>10.855735357194494</v>
      </c>
      <c r="V238" s="119">
        <v>9.162055208424956</v>
      </c>
      <c r="W238" s="119">
        <v>16.702998463796639</v>
      </c>
      <c r="X238" s="119">
        <v>15.190358518703494</v>
      </c>
      <c r="Y238" s="119">
        <v>13.531067060847741</v>
      </c>
      <c r="Z238" s="119">
        <v>9.1397644223992582</v>
      </c>
      <c r="AA238" s="119">
        <v>21.043998756492883</v>
      </c>
      <c r="AB238" s="119">
        <v>16.868605203525078</v>
      </c>
      <c r="AC238" s="119">
        <v>15.401121036315923</v>
      </c>
      <c r="AD238" s="119">
        <v>19.004859652279379</v>
      </c>
      <c r="AE238" s="119">
        <v>11.634236215679435</v>
      </c>
      <c r="AF238" s="119">
        <v>9.2254353070861228</v>
      </c>
      <c r="AG238" s="119">
        <v>17.812153188529678</v>
      </c>
      <c r="AH238" s="119">
        <v>11.211260912100917</v>
      </c>
      <c r="AI238" s="119">
        <v>9.5663094010646805</v>
      </c>
      <c r="AJ238" s="119">
        <v>11.591508394126965</v>
      </c>
      <c r="AK238" s="119">
        <v>15.166470217159631</v>
      </c>
      <c r="AL238" s="119">
        <v>10.349011889214593</v>
      </c>
      <c r="AM238" s="119">
        <v>17.157630723941015</v>
      </c>
      <c r="AN238" s="119">
        <v>26.842848872122577</v>
      </c>
      <c r="AO238" s="119">
        <v>4.6901990376537093</v>
      </c>
      <c r="AP238" s="119">
        <v>12.895999999999999</v>
      </c>
      <c r="AQ238" s="119"/>
      <c r="AR238" s="119"/>
      <c r="AS238" s="119"/>
    </row>
    <row r="239" spans="4:45" ht="14.25" hidden="1" customHeight="1" outlineLevel="2" x14ac:dyDescent="0.35">
      <c r="D239" s="118"/>
      <c r="E239" s="93" t="s">
        <v>53</v>
      </c>
      <c r="G239" s="93" t="s">
        <v>204</v>
      </c>
      <c r="H239" s="119">
        <v>3086.1853080702713</v>
      </c>
      <c r="I239" s="119"/>
      <c r="J239" s="119">
        <v>61.904063998657293</v>
      </c>
      <c r="K239" s="119">
        <v>69.961381772623838</v>
      </c>
      <c r="L239" s="119">
        <v>104.53751939210881</v>
      </c>
      <c r="M239" s="119">
        <v>93.19774170974857</v>
      </c>
      <c r="N239" s="119">
        <v>101.0856016587903</v>
      </c>
      <c r="O239" s="119">
        <v>100.74071539262665</v>
      </c>
      <c r="P239" s="119">
        <v>95.027666583137943</v>
      </c>
      <c r="Q239" s="119">
        <v>83.113113960884533</v>
      </c>
      <c r="R239" s="119">
        <v>82.035852419937939</v>
      </c>
      <c r="S239" s="119">
        <v>92.310357739316999</v>
      </c>
      <c r="T239" s="119">
        <v>84.694505608639872</v>
      </c>
      <c r="U239" s="119">
        <v>70.847686554095716</v>
      </c>
      <c r="V239" s="119">
        <v>94.363870550790949</v>
      </c>
      <c r="W239" s="119">
        <v>95.960112102472721</v>
      </c>
      <c r="X239" s="119">
        <v>99.501808550453944</v>
      </c>
      <c r="Y239" s="119">
        <v>100.26885524008452</v>
      </c>
      <c r="Z239" s="119">
        <v>98.445843313712459</v>
      </c>
      <c r="AA239" s="119">
        <v>104.42550133110485</v>
      </c>
      <c r="AB239" s="119">
        <v>116.38685560962287</v>
      </c>
      <c r="AC239" s="119">
        <v>108.5900448931375</v>
      </c>
      <c r="AD239" s="119">
        <v>77.645599187408465</v>
      </c>
      <c r="AE239" s="119">
        <v>103.9530740691348</v>
      </c>
      <c r="AF239" s="119">
        <v>103.35897069798027</v>
      </c>
      <c r="AG239" s="119">
        <v>111.00537839416612</v>
      </c>
      <c r="AH239" s="119">
        <v>110.76851262336814</v>
      </c>
      <c r="AI239" s="119">
        <v>106.12757620184114</v>
      </c>
      <c r="AJ239" s="119">
        <v>86.212209537937127</v>
      </c>
      <c r="AK239" s="119">
        <v>84.087257260524837</v>
      </c>
      <c r="AL239" s="119">
        <v>88.470959329641062</v>
      </c>
      <c r="AM239" s="119">
        <v>94.171849712008168</v>
      </c>
      <c r="AN239" s="119">
        <v>91.631031488182344</v>
      </c>
      <c r="AO239" s="119">
        <v>86.263791186129978</v>
      </c>
      <c r="AP239" s="119">
        <v>85.09</v>
      </c>
      <c r="AQ239" s="119"/>
      <c r="AR239" s="119"/>
      <c r="AS239" s="119"/>
    </row>
    <row r="240" spans="4:45" ht="14.25" hidden="1" customHeight="1" outlineLevel="2" x14ac:dyDescent="0.35">
      <c r="D240" s="118"/>
      <c r="E240" s="93" t="s">
        <v>54</v>
      </c>
      <c r="G240" s="93" t="s">
        <v>204</v>
      </c>
      <c r="H240" s="119">
        <v>1362.8158552266866</v>
      </c>
      <c r="I240" s="119"/>
      <c r="J240" s="119">
        <v>36.257375410836005</v>
      </c>
      <c r="K240" s="119">
        <v>48.86432482907648</v>
      </c>
      <c r="L240" s="119">
        <v>66.813851454912111</v>
      </c>
      <c r="M240" s="119">
        <v>45.668727523219502</v>
      </c>
      <c r="N240" s="119">
        <v>30.696533434967719</v>
      </c>
      <c r="O240" s="119">
        <v>21.095179777397707</v>
      </c>
      <c r="P240" s="119">
        <v>26.872171482093844</v>
      </c>
      <c r="Q240" s="119">
        <v>37.617329725560481</v>
      </c>
      <c r="R240" s="119">
        <v>47.416649255704939</v>
      </c>
      <c r="S240" s="119">
        <v>33.518168914929113</v>
      </c>
      <c r="T240" s="119">
        <v>37.538142724439467</v>
      </c>
      <c r="U240" s="119">
        <v>31.569038668986636</v>
      </c>
      <c r="V240" s="119">
        <v>44.248394550512003</v>
      </c>
      <c r="W240" s="119">
        <v>39.670049107060549</v>
      </c>
      <c r="X240" s="119">
        <v>46.449939165345143</v>
      </c>
      <c r="Y240" s="119">
        <v>30.394050420143316</v>
      </c>
      <c r="Z240" s="119">
        <v>29.837894187049088</v>
      </c>
      <c r="AA240" s="119">
        <v>48.366400776545589</v>
      </c>
      <c r="AB240" s="119">
        <v>41.927475181267532</v>
      </c>
      <c r="AC240" s="119">
        <v>43.864144799295161</v>
      </c>
      <c r="AD240" s="119">
        <v>31.986769454100845</v>
      </c>
      <c r="AE240" s="119">
        <v>41.046964042672634</v>
      </c>
      <c r="AF240" s="119">
        <v>43.792983998306866</v>
      </c>
      <c r="AG240" s="119">
        <v>48.360573135322269</v>
      </c>
      <c r="AH240" s="119">
        <v>39.213592290245153</v>
      </c>
      <c r="AI240" s="119">
        <v>37.589672868376596</v>
      </c>
      <c r="AJ240" s="119">
        <v>38.217015385152258</v>
      </c>
      <c r="AK240" s="119">
        <v>42.945310360573558</v>
      </c>
      <c r="AL240" s="119">
        <v>49.917110106176459</v>
      </c>
      <c r="AM240" s="119">
        <v>47.202782001024687</v>
      </c>
      <c r="AN240" s="119">
        <v>46.238797286968833</v>
      </c>
      <c r="AO240" s="119">
        <v>50.075442908424336</v>
      </c>
      <c r="AP240" s="119">
        <v>57.542999999999992</v>
      </c>
      <c r="AQ240" s="119"/>
      <c r="AR240" s="119"/>
      <c r="AS240" s="119"/>
    </row>
    <row r="241" spans="1:45" ht="14.25" hidden="1" customHeight="1" outlineLevel="2" x14ac:dyDescent="0.35">
      <c r="D241" s="118"/>
      <c r="E241" s="93" t="s">
        <v>55</v>
      </c>
      <c r="G241" s="93" t="s">
        <v>204</v>
      </c>
      <c r="H241" s="119">
        <v>807.66698732720135</v>
      </c>
      <c r="I241" s="119"/>
      <c r="J241" s="119">
        <v>19.168458889724505</v>
      </c>
      <c r="K241" s="119">
        <v>22.350818416353011</v>
      </c>
      <c r="L241" s="119">
        <v>21.872861691920416</v>
      </c>
      <c r="M241" s="119">
        <v>20.192407350102027</v>
      </c>
      <c r="N241" s="119">
        <v>17.738684927137442</v>
      </c>
      <c r="O241" s="119">
        <v>16.548066236474739</v>
      </c>
      <c r="P241" s="119">
        <v>17.447280490068611</v>
      </c>
      <c r="Q241" s="119">
        <v>15.233508583997255</v>
      </c>
      <c r="R241" s="119">
        <v>15.122759182996896</v>
      </c>
      <c r="S241" s="119">
        <v>24.157916074358244</v>
      </c>
      <c r="T241" s="119">
        <v>32.630193522469852</v>
      </c>
      <c r="U241" s="119">
        <v>21.124626291192619</v>
      </c>
      <c r="V241" s="119">
        <v>24.649334803829269</v>
      </c>
      <c r="W241" s="119">
        <v>27.446677797337458</v>
      </c>
      <c r="X241" s="119">
        <v>35.472466621969119</v>
      </c>
      <c r="Y241" s="119">
        <v>36.624701612230126</v>
      </c>
      <c r="Z241" s="119">
        <v>16.525813936697467</v>
      </c>
      <c r="AA241" s="119">
        <v>33.956665534361953</v>
      </c>
      <c r="AB241" s="119">
        <v>30.317957964988715</v>
      </c>
      <c r="AC241" s="119">
        <v>26.911508240007194</v>
      </c>
      <c r="AD241" s="119">
        <v>26.074889853698735</v>
      </c>
      <c r="AE241" s="119">
        <v>17.995179428471083</v>
      </c>
      <c r="AF241" s="119">
        <v>32.848897058897727</v>
      </c>
      <c r="AG241" s="119">
        <v>25.969074130883051</v>
      </c>
      <c r="AH241" s="119">
        <v>27.346451632884985</v>
      </c>
      <c r="AI241" s="119">
        <v>24.206880889185932</v>
      </c>
      <c r="AJ241" s="119">
        <v>19.187277150928878</v>
      </c>
      <c r="AK241" s="119">
        <v>24.4334677765411</v>
      </c>
      <c r="AL241" s="119">
        <v>26.172493076076066</v>
      </c>
      <c r="AM241" s="119">
        <v>24.868058127501612</v>
      </c>
      <c r="AN241" s="119">
        <v>33.50078666564017</v>
      </c>
      <c r="AO241" s="119">
        <v>24.241712486865048</v>
      </c>
      <c r="AP241" s="119">
        <v>25.329110881410131</v>
      </c>
      <c r="AQ241" s="119"/>
      <c r="AR241" s="119"/>
      <c r="AS241" s="119"/>
    </row>
    <row r="242" spans="1:45" ht="14.25" hidden="1" customHeight="1" outlineLevel="2" x14ac:dyDescent="0.3">
      <c r="D242" s="117" t="s">
        <v>214</v>
      </c>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row>
    <row r="243" spans="1:45" ht="14.25" hidden="1" customHeight="1" outlineLevel="2" x14ac:dyDescent="0.3">
      <c r="D243" s="117"/>
      <c r="E243" s="93" t="s">
        <v>52</v>
      </c>
      <c r="G243" s="93" t="s">
        <v>204</v>
      </c>
      <c r="H243" s="119">
        <v>12.859886351485525</v>
      </c>
      <c r="I243" s="119"/>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19">
        <v>0</v>
      </c>
      <c r="AK243" s="119">
        <v>0</v>
      </c>
      <c r="AL243" s="119">
        <v>0</v>
      </c>
      <c r="AM243" s="119">
        <v>0</v>
      </c>
      <c r="AN243" s="119">
        <v>0</v>
      </c>
      <c r="AO243" s="119">
        <v>7.0518863514855257</v>
      </c>
      <c r="AP243" s="119">
        <v>5.8079999999999998</v>
      </c>
      <c r="AQ243" s="119"/>
      <c r="AR243" s="119"/>
      <c r="AS243" s="119"/>
    </row>
    <row r="244" spans="1:45" ht="14.25" hidden="1" customHeight="1" outlineLevel="2" x14ac:dyDescent="0.35">
      <c r="D244" s="118"/>
      <c r="E244" s="93" t="s">
        <v>38</v>
      </c>
      <c r="G244" s="93" t="s">
        <v>204</v>
      </c>
      <c r="H244" s="119">
        <v>425.72928509019999</v>
      </c>
      <c r="I244" s="119"/>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19">
        <v>150.32424756543168</v>
      </c>
      <c r="AK244" s="119">
        <v>93.608710411518274</v>
      </c>
      <c r="AL244" s="119">
        <v>42.785933001144905</v>
      </c>
      <c r="AM244" s="119">
        <v>35.749709705107293</v>
      </c>
      <c r="AN244" s="119">
        <v>17.329866964354459</v>
      </c>
      <c r="AO244" s="119">
        <v>53.025978232643396</v>
      </c>
      <c r="AP244" s="119">
        <v>32.904839209999999</v>
      </c>
      <c r="AQ244" s="119"/>
      <c r="AR244" s="119"/>
      <c r="AS244" s="119"/>
    </row>
    <row r="245" spans="1:45" ht="14.25" hidden="1" customHeight="1" outlineLevel="2" x14ac:dyDescent="0.3">
      <c r="D245" s="121" t="s">
        <v>211</v>
      </c>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c r="AG245" s="119"/>
      <c r="AH245" s="119"/>
      <c r="AI245" s="119"/>
      <c r="AJ245" s="119"/>
      <c r="AK245" s="119"/>
      <c r="AL245" s="119"/>
      <c r="AM245" s="119"/>
      <c r="AN245" s="119"/>
      <c r="AO245" s="119"/>
      <c r="AP245" s="119"/>
      <c r="AQ245" s="119"/>
      <c r="AR245" s="119"/>
      <c r="AS245" s="119"/>
    </row>
    <row r="246" spans="1:45" ht="14.25" hidden="1" customHeight="1" outlineLevel="2" x14ac:dyDescent="0.35">
      <c r="D246" s="118"/>
      <c r="E246" s="93" t="s">
        <v>211</v>
      </c>
      <c r="G246" s="93" t="s">
        <v>204</v>
      </c>
      <c r="H246" s="119">
        <v>3546.7073200090244</v>
      </c>
      <c r="I246" s="119"/>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19">
        <v>176.01468655541674</v>
      </c>
      <c r="AK246" s="119">
        <v>390.26742043845127</v>
      </c>
      <c r="AL246" s="119">
        <v>572.48906370081988</v>
      </c>
      <c r="AM246" s="119">
        <v>624.84134249337751</v>
      </c>
      <c r="AN246" s="119">
        <v>632.09724450781459</v>
      </c>
      <c r="AO246" s="119">
        <v>562.10056231314445</v>
      </c>
      <c r="AP246" s="119">
        <v>588.89700000000005</v>
      </c>
      <c r="AQ246" s="119"/>
      <c r="AR246" s="119"/>
      <c r="AS246" s="119"/>
    </row>
    <row r="247" spans="1:45" ht="14.25" hidden="1" customHeight="1" outlineLevel="2" x14ac:dyDescent="0.35">
      <c r="D247" s="118"/>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row>
    <row r="248" spans="1:45" ht="14.25" hidden="1" customHeight="1" outlineLevel="2" x14ac:dyDescent="0.3">
      <c r="E248" s="93" t="s">
        <v>198</v>
      </c>
      <c r="G248" s="93" t="s">
        <v>204</v>
      </c>
      <c r="H248" s="119">
        <v>190857.97895172384</v>
      </c>
      <c r="I248" s="119"/>
      <c r="J248" s="119">
        <v>4588.1932071802912</v>
      </c>
      <c r="K248" s="119">
        <v>5913.3326488366411</v>
      </c>
      <c r="L248" s="119">
        <v>7076.486965821191</v>
      </c>
      <c r="M248" s="119">
        <v>6283.9915793484133</v>
      </c>
      <c r="N248" s="119">
        <v>5528.6952089724618</v>
      </c>
      <c r="O248" s="119">
        <v>4663.394296856969</v>
      </c>
      <c r="P248" s="119">
        <v>4822.0358881083575</v>
      </c>
      <c r="Q248" s="119">
        <v>5949.2994352705773</v>
      </c>
      <c r="R248" s="119">
        <v>6592.6482438760559</v>
      </c>
      <c r="S248" s="119">
        <v>6402.7806969106805</v>
      </c>
      <c r="T248" s="119">
        <v>6298.6967368263977</v>
      </c>
      <c r="U248" s="119">
        <v>4559.3190681437709</v>
      </c>
      <c r="V248" s="119">
        <v>4859.3664027824107</v>
      </c>
      <c r="W248" s="119">
        <v>5534.0138577403441</v>
      </c>
      <c r="X248" s="119">
        <v>5761.7610327553066</v>
      </c>
      <c r="Y248" s="119">
        <v>5354.7194271913395</v>
      </c>
      <c r="Z248" s="119">
        <v>4911.2523274429623</v>
      </c>
      <c r="AA248" s="119">
        <v>6153.6955201405135</v>
      </c>
      <c r="AB248" s="119">
        <v>6745.5731666318279</v>
      </c>
      <c r="AC248" s="119">
        <v>6345.7252242044251</v>
      </c>
      <c r="AD248" s="119">
        <v>5411.2251793925334</v>
      </c>
      <c r="AE248" s="119">
        <v>5064.9198699995113</v>
      </c>
      <c r="AF248" s="119">
        <v>5810.4729064842513</v>
      </c>
      <c r="AG248" s="119">
        <v>5815.0410562045308</v>
      </c>
      <c r="AH248" s="119">
        <v>5766.6761522340512</v>
      </c>
      <c r="AI248" s="119">
        <v>5536.5054533662151</v>
      </c>
      <c r="AJ248" s="119">
        <v>5232.5942887156461</v>
      </c>
      <c r="AK248" s="119">
        <v>5900.754238646361</v>
      </c>
      <c r="AL248" s="119">
        <v>6361.8079397668307</v>
      </c>
      <c r="AM248" s="119">
        <v>6695.5485950275397</v>
      </c>
      <c r="AN248" s="119">
        <v>6747.6078142191545</v>
      </c>
      <c r="AO248" s="119">
        <v>5802.6873630827367</v>
      </c>
      <c r="AP248" s="119">
        <v>6367.1571595435053</v>
      </c>
      <c r="AQ248" s="119"/>
      <c r="AR248" s="119"/>
      <c r="AS248" s="119"/>
    </row>
    <row r="249" spans="1:45" x14ac:dyDescent="0.3">
      <c r="A249" s="122"/>
      <c r="B249" s="123"/>
      <c r="C249" s="123"/>
      <c r="D249" s="123"/>
      <c r="F249" s="123"/>
      <c r="G249" s="123"/>
      <c r="H249" s="123"/>
      <c r="I249" s="123"/>
      <c r="J249" s="123"/>
      <c r="K249" s="123"/>
      <c r="L249" s="123"/>
      <c r="M249" s="123"/>
      <c r="N249" s="123"/>
      <c r="O249" s="123"/>
      <c r="P249" s="123"/>
    </row>
    <row r="250" spans="1:45" s="126" customFormat="1" x14ac:dyDescent="0.3">
      <c r="A250" s="124" t="s">
        <v>216</v>
      </c>
      <c r="B250" s="125"/>
      <c r="C250" s="125"/>
      <c r="D250" s="125"/>
      <c r="E250" s="125"/>
      <c r="F250" s="125"/>
      <c r="G250" s="125"/>
      <c r="H250" s="125"/>
      <c r="I250" s="125"/>
      <c r="J250" s="125"/>
      <c r="K250" s="125"/>
      <c r="L250" s="125"/>
      <c r="M250" s="125"/>
      <c r="N250" s="125"/>
      <c r="O250" s="125"/>
      <c r="P250" s="125"/>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65b6d800-2dda-48d6-88d8-9e2b35e6f7ea" xsi:nil="true"/>
    <o49a6551a5174fd091773af0de7dca61 xmlns="e1d9cb2f-0b9c-4b6f-8c88-d7cc9ca89a94">
      <Terms xmlns="http://schemas.microsoft.com/office/infopath/2007/PartnerControls"/>
    </o49a6551a5174fd091773af0de7dca61>
    <nb8d4ac56d8e4f3eab60cf43dc4a8542 xmlns="65b6d800-2dda-48d6-88d8-9e2b35e6f7ea">
      <Terms xmlns="http://schemas.microsoft.com/office/infopath/2007/PartnerControls"/>
    </nb8d4ac56d8e4f3eab60cf43dc4a8542>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34CA959ADCD3B48868047D93A75FF32" ma:contentTypeVersion="18" ma:contentTypeDescription="Create a new document." ma:contentTypeScope="" ma:versionID="b7c39f17f03f853be61f146465d90b17">
  <xsd:schema xmlns:xsd="http://www.w3.org/2001/XMLSchema" xmlns:xs="http://www.w3.org/2001/XMLSchema" xmlns:p="http://schemas.microsoft.com/office/2006/metadata/properties" xmlns:ns1="http://schemas.microsoft.com/sharepoint/v3" xmlns:ns2="e1d9cb2f-0b9c-4b6f-8c88-d7cc9ca89a94" xmlns:ns3="65b6d800-2dda-48d6-88d8-9e2b35e6f7ea" targetNamespace="http://schemas.microsoft.com/office/2006/metadata/properties" ma:root="true" ma:fieldsID="d48129e2ebe8558f7a04a2f6b72ed1e9" ns1:_="" ns2:_="" ns3:_="">
    <xsd:import namespace="http://schemas.microsoft.com/sharepoint/v3"/>
    <xsd:import namespace="e1d9cb2f-0b9c-4b6f-8c88-d7cc9ca89a94"/>
    <xsd:import namespace="65b6d800-2dda-48d6-88d8-9e2b35e6f7ea"/>
    <xsd:element name="properties">
      <xsd:complexType>
        <xsd:sequence>
          <xsd:element name="documentManagement">
            <xsd:complexType>
              <xsd:all>
                <xsd:element ref="ns2:o49a6551a5174fd091773af0de7dca61" minOccurs="0"/>
                <xsd:element ref="ns3:TaxCatchAll" minOccurs="0"/>
                <xsd:element ref="ns3:nb8d4ac56d8e4f3eab60cf43dc4a8542" minOccurs="0"/>
                <xsd:element ref="ns3:SharedWithUsers" minOccurs="0"/>
                <xsd:element ref="ns3:SharedWithDetails" minOccurs="0"/>
                <xsd:element ref="ns3:LastSharedByUser" minOccurs="0"/>
                <xsd:element ref="ns3:LastSharedByTime" minOccurs="0"/>
                <xsd:element ref="ns2:MediaServiceMetadata" minOccurs="0"/>
                <xsd:element ref="ns2:MediaServiceFastMetadata" minOccurs="0"/>
                <xsd:element ref="ns1:_ip_UnifiedCompliancePolicyProperties" minOccurs="0"/>
                <xsd:element ref="ns1:_ip_UnifiedCompliancePolicyUIAction" minOccurs="0"/>
                <xsd:element ref="ns2:MediaServiceAutoTags" minOccurs="0"/>
                <xsd:element ref="ns2:MediaServiceOCR"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d9cb2f-0b9c-4b6f-8c88-d7cc9ca89a94" elementFormDefault="qualified">
    <xsd:import namespace="http://schemas.microsoft.com/office/2006/documentManagement/types"/>
    <xsd:import namespace="http://schemas.microsoft.com/office/infopath/2007/PartnerControls"/>
    <xsd:element name="o49a6551a5174fd091773af0de7dca61" ma:index="9" nillable="true" ma:taxonomy="true" ma:internalName="o49a6551a5174fd091773af0de7dca61" ma:taxonomyFieldName="Governance_x0020_Area" ma:displayName="Governance Area" ma:indexed="true" ma:default="" ma:fieldId="{849a6551-a517-4fd0-9177-3af0de7dca61}" ma:sspId="f924a736-b285-4c68-8cdb-5ccf3ff341b6" ma:termSetId="8f3c1e7a-6c9e-4568-9ff1-912999fe9949" ma:anchorId="00000000-0000-0000-0000-000000000000" ma:open="false" ma:isKeyword="false">
      <xsd:complexType>
        <xsd:sequence>
          <xsd:element ref="pc:Terms" minOccurs="0" maxOccurs="1"/>
        </xsd:sequence>
      </xsd:complexType>
    </xsd:element>
    <xsd:element name="MediaServiceMetadata" ma:index="17" nillable="true" ma:displayName="MediaServiceMetadata" ma:description="" ma:hidden="true" ma:internalName="MediaServiceMetadata" ma:readOnly="true">
      <xsd:simpleType>
        <xsd:restriction base="dms:Note"/>
      </xsd:simpleType>
    </xsd:element>
    <xsd:element name="MediaServiceFastMetadata" ma:index="18" nillable="true" ma:displayName="MediaServiceFastMetadata" ma:description="" ma:hidden="true" ma:internalName="MediaServiceFastMetadata" ma:readOnly="true">
      <xsd:simpleType>
        <xsd:restriction base="dms:Note"/>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b6d800-2dda-48d6-88d8-9e2b35e6f7ea" elementFormDefault="qualified">
    <xsd:import namespace="http://schemas.microsoft.com/office/2006/documentManagement/types"/>
    <xsd:import namespace="http://schemas.microsoft.com/office/infopath/2007/PartnerControls"/>
    <xsd:element name="TaxCatchAll" ma:index="10" nillable="true" ma:displayName="Taxonomy Catch All Column" ma:description="" ma:hidden="true" ma:list="{08503f4a-e7b5-4e8b-9a1b-011360948be7}" ma:internalName="TaxCatchAll" ma:showField="CatchAllData" ma:web="65b6d800-2dda-48d6-88d8-9e2b35e6f7ea">
      <xsd:complexType>
        <xsd:complexContent>
          <xsd:extension base="dms:MultiChoiceLookup">
            <xsd:sequence>
              <xsd:element name="Value" type="dms:Lookup" maxOccurs="unbounded" minOccurs="0" nillable="true"/>
            </xsd:sequence>
          </xsd:extension>
        </xsd:complexContent>
      </xsd:complexType>
    </xsd:element>
    <xsd:element name="nb8d4ac56d8e4f3eab60cf43dc4a8542" ma:index="12" nillable="true" ma:taxonomy="true" ma:internalName="nb8d4ac56d8e4f3eab60cf43dc4a8542" ma:taxonomyFieldName="Financial_x0020_Year" ma:displayName="Financial Year" ma:indexed="true" ma:default="" ma:fieldId="{7b8d4ac5-6d8e-4f3e-ab60-cf43dc4a8542}" ma:sspId="f924a736-b285-4c68-8cdb-5ccf3ff341b6" ma:termSetId="e3db7dc0-d157-4e6b-95e0-f2d210bd78ba" ma:anchorId="00000000-0000-0000-0000-000000000000" ma:open="false" ma:isKeyword="false">
      <xsd:complexType>
        <xsd:sequence>
          <xsd:element ref="pc:Terms" minOccurs="0" maxOccurs="1"/>
        </xsd:sequence>
      </xsd:complexType>
    </xsd:element>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element name="LastSharedByUser" ma:index="15" nillable="true" ma:displayName="Last Shared By User" ma:description="" ma:internalName="LastSharedByUser" ma:readOnly="true">
      <xsd:simpleType>
        <xsd:restriction base="dms:Note">
          <xsd:maxLength value="255"/>
        </xsd:restriction>
      </xsd:simpleType>
    </xsd:element>
    <xsd:element name="LastSharedByTime" ma:index="16" nillable="true" ma:displayName="Last Shared By Time" ma:description=""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E3638F1B-43A7-4325-9F02-A7BA79B2D479}">
  <ds:schemaRefs>
    <ds:schemaRef ds:uri="http://schemas.microsoft.com/sharepoint/v3/contenttype/forms"/>
  </ds:schemaRefs>
</ds:datastoreItem>
</file>

<file path=customXml/itemProps2.xml><?xml version="1.0" encoding="utf-8"?>
<ds:datastoreItem xmlns:ds="http://schemas.openxmlformats.org/officeDocument/2006/customXml" ds:itemID="{A5182F61-7FF2-4E77-9C0E-0CA6C9BAF52C}">
  <ds:schemaRefs>
    <ds:schemaRef ds:uri="http://schemas.microsoft.com/office/2006/documentManagement/types"/>
    <ds:schemaRef ds:uri="http://purl.org/dc/elements/1.1/"/>
    <ds:schemaRef ds:uri="http://schemas.microsoft.com/office/2006/metadata/properties"/>
    <ds:schemaRef ds:uri="http://www.w3.org/XML/1998/namespace"/>
    <ds:schemaRef ds:uri="http://schemas.microsoft.com/office/infopath/2007/PartnerControls"/>
    <ds:schemaRef ds:uri="dfc5cf3b-63a0-41eb-9e2d-d2b6491b4379"/>
    <ds:schemaRef ds:uri="http://purl.org/dc/terms/"/>
    <ds:schemaRef ds:uri="http://schemas.openxmlformats.org/package/2006/metadata/core-properties"/>
    <ds:schemaRef ds:uri="f3f80663-5594-499d-b72c-2285cda7c1bc"/>
    <ds:schemaRef ds:uri="http://schemas.microsoft.com/sharepoint/v3"/>
    <ds:schemaRef ds:uri="http://purl.org/dc/dcmitype/"/>
  </ds:schemaRefs>
</ds:datastoreItem>
</file>

<file path=customXml/itemProps3.xml><?xml version="1.0" encoding="utf-8"?>
<ds:datastoreItem xmlns:ds="http://schemas.openxmlformats.org/officeDocument/2006/customXml" ds:itemID="{162E8BD1-4039-4393-BA69-099E41B35AA2}"/>
</file>

<file path=customXml/itemProps4.xml><?xml version="1.0" encoding="utf-8"?>
<ds:datastoreItem xmlns:ds="http://schemas.openxmlformats.org/officeDocument/2006/customXml" ds:itemID="{4FEF8880-A131-4368-8400-380D4BC8D900}">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Original analysis updated</vt:lpstr>
      <vt:lpstr>Analysis using Ofwat investment</vt:lpstr>
      <vt:lpstr>Scottish Water</vt:lpstr>
      <vt:lpstr>WW CAPEX</vt:lpstr>
      <vt:lpstr>WW Population</vt:lpstr>
      <vt:lpstr>Ofwat reported capex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Investment Enquiry 2022 updated to send</dc:title>
  <dc:subject/>
  <dc:creator/>
  <cp:keywords/>
  <dc:description/>
  <cp:lastModifiedBy/>
  <cp:revision/>
  <dcterms:created xsi:type="dcterms:W3CDTF">2022-02-10T12:13:36Z</dcterms:created>
  <dcterms:modified xsi:type="dcterms:W3CDTF">2022-12-14T10:07:35Z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0x010100F34CA959ADCD3B48868047D93A75FF32</vt:lpwstr>
  </property>
  <property fmtid="{D5CDD505-2E9C-101B-9397-08002B2CF9AE}" pid="3" name="Monitoring and Benchmarking Area">
    <vt:lpwstr/>
  </property>
  <property fmtid="{D5CDD505-2E9C-101B-9397-08002B2CF9AE}" pid="4" name="Financial Year">
    <vt:lpwstr/>
  </property>
  <property fmtid="{D5CDD505-2E9C-101B-9397-08002B2CF9AE}" pid="5" name="Order">
    <vt:r8>2235000</vt:r8>
  </property>
  <property fmtid="{D5CDD505-2E9C-101B-9397-08002B2CF9AE}" pid="6" name="Governance Area">
    <vt:lpwstr/>
  </property>
</Properties>
</file>