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https://watercommission-my.sharepoint.com/personal/kirsty_mclean_watercommission_co_uk/Documents/Desktop/AR 2019-20/"/>
    </mc:Choice>
  </mc:AlternateContent>
  <xr:revisionPtr revIDLastSave="7" documentId="8_{B9CE8418-98F9-4AEA-AF3F-5EA9CA9FC3A4}" xr6:coauthVersionLast="46" xr6:coauthVersionMax="47" xr10:uidLastSave="{5BE63EEB-1001-4DF8-86DB-401B503FDA48}"/>
  <bookViews>
    <workbookView xWindow="-110" yWindow="-110" windowWidth="22780" windowHeight="14660" tabRatio="462" activeTab="7" xr2:uid="{00000000-000D-0000-FFFF-FFFF00000000}"/>
  </bookViews>
  <sheets>
    <sheet name="E3" sheetId="3" r:id="rId1"/>
    <sheet name="E3a" sheetId="34" r:id="rId2"/>
    <sheet name="E4" sheetId="43" r:id="rId3"/>
    <sheet name="E6" sheetId="18" r:id="rId4"/>
    <sheet name="E7" sheetId="5" r:id="rId5"/>
    <sheet name="E8" sheetId="6" r:id="rId6"/>
    <sheet name="E9" sheetId="56" r:id="rId7"/>
    <sheet name="E10" sheetId="60" r:id="rId8"/>
  </sheets>
  <definedNames>
    <definedName name="_xlnm.Print_Area" localSheetId="7">'E10'!$A$1:$AC$38</definedName>
    <definedName name="_xlnm.Print_Area" localSheetId="0">'E3'!$A$1:$BI$77</definedName>
    <definedName name="_xlnm.Print_Area" localSheetId="1">E3a!$A$1:$BH$66</definedName>
    <definedName name="_xlnm.Print_Area" localSheetId="2">'E4'!$A$1:$T$88</definedName>
    <definedName name="_xlnm.Print_Area" localSheetId="3">'E6'!$A$1:$Z$65</definedName>
    <definedName name="_xlnm.Print_Area" localSheetId="4">'E7'!$A$1:$Z$71</definedName>
    <definedName name="_xlnm.Print_Area" localSheetId="5">'E8'!$A$1:$AF$75</definedName>
    <definedName name="_xlnm.Print_Area" localSheetId="6">'E9'!$A$1:$BQ$52</definedName>
    <definedName name="Z_63252C20_BB08_11D4_B6B1_F59BE5D29623_.wvu.Cols" localSheetId="7" hidden="1">'E10'!$AH:$AL</definedName>
    <definedName name="Z_63252C20_BB08_11D4_B6B1_F59BE5D29623_.wvu.PrintArea" localSheetId="7" hidden="1">'E10'!$A$1:$W$34</definedName>
    <definedName name="Z_63252C20_BB08_11D4_B6B1_F59BE5D29623_.wvu.PrintArea" localSheetId="0" hidden="1">'E3'!$A$1:$BG$74</definedName>
    <definedName name="Z_63252C20_BB08_11D4_B6B1_F59BE5D29623_.wvu.PrintArea" localSheetId="1" hidden="1">E3a!$A$1:$BG$63</definedName>
    <definedName name="Z_63252C20_BB08_11D4_B6B1_F59BE5D29623_.wvu.PrintArea" localSheetId="2" hidden="1">'E4'!$A$1:$AA$86</definedName>
    <definedName name="Z_63252C20_BB08_11D4_B6B1_F59BE5D29623_.wvu.PrintArea" localSheetId="4" hidden="1">'E7'!$A$1:$Y$57</definedName>
    <definedName name="Z_63252C20_BB08_11D4_B6B1_F59BE5D29623_.wvu.PrintArea" localSheetId="5" hidden="1">'E8'!$A$1:$AE$73</definedName>
    <definedName name="Z_63252C20_BB08_11D4_B6B1_F59BE5D29623_.wvu.PrintArea" localSheetId="6" hidden="1">'E9'!$A$1:$I$52</definedName>
  </definedNames>
  <calcPr calcId="191028" calcOnSave="0"/>
  <customWorkbookViews>
    <customWorkbookView name="J Nigel S Jones - Personal View" guid="{63252C20-BB08-11D4-B6B1-F59BE5D29623}" mergeInterval="0" personalView="1" maximized="1" windowWidth="783" windowHeight="433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7" i="5" l="1"/>
  <c r="AD65" i="6"/>
  <c r="AD64" i="6"/>
  <c r="AD62" i="6"/>
  <c r="AD60" i="6"/>
  <c r="AD59" i="6"/>
  <c r="AD58" i="6"/>
  <c r="AD57" i="6"/>
  <c r="AD56" i="6"/>
  <c r="AD55" i="6"/>
  <c r="AD54" i="6"/>
  <c r="AB61" i="6"/>
  <c r="AB63" i="6" s="1"/>
  <c r="Z61" i="6"/>
  <c r="Z63" i="6" s="1"/>
  <c r="X61" i="6"/>
  <c r="X63" i="6" s="1"/>
  <c r="V61" i="6"/>
  <c r="V63" i="6" s="1"/>
  <c r="T61" i="6"/>
  <c r="T63" i="6" s="1"/>
  <c r="R61" i="6"/>
  <c r="R63" i="6" s="1"/>
  <c r="P61" i="6"/>
  <c r="P63" i="6" s="1"/>
  <c r="N61" i="6"/>
  <c r="N63" i="6" s="1"/>
  <c r="L61" i="6"/>
  <c r="L63" i="6" s="1"/>
  <c r="J61" i="6"/>
  <c r="J63" i="6" s="1"/>
  <c r="H61" i="6"/>
  <c r="AD61" i="6" l="1"/>
  <c r="H63" i="6"/>
  <c r="AD63" i="6" s="1"/>
  <c r="BF19" i="3"/>
  <c r="X21" i="5" l="1"/>
  <c r="AB22" i="6" l="1"/>
  <c r="Z22" i="6"/>
  <c r="X22" i="6"/>
  <c r="V22" i="6"/>
  <c r="T22" i="6"/>
  <c r="R22" i="6"/>
  <c r="P22" i="6"/>
  <c r="N22" i="6"/>
  <c r="L22" i="6"/>
  <c r="J22" i="6"/>
  <c r="H22" i="6"/>
  <c r="BF17" i="3" l="1"/>
  <c r="BF50" i="34" l="1"/>
  <c r="Z16" i="60" l="1"/>
  <c r="X19" i="5" l="1"/>
  <c r="X20" i="5"/>
  <c r="J35" i="18" l="1"/>
  <c r="L35" i="18"/>
  <c r="N35" i="18"/>
  <c r="H35" i="18"/>
  <c r="Q22" i="43" l="1"/>
  <c r="Q21" i="43"/>
  <c r="Q19" i="43"/>
  <c r="Q18" i="43"/>
  <c r="Q17" i="43"/>
  <c r="Q16" i="43"/>
  <c r="L22" i="43"/>
  <c r="L21" i="43"/>
  <c r="L17" i="43"/>
  <c r="L18" i="43"/>
  <c r="L19" i="43"/>
  <c r="L16" i="43"/>
  <c r="J23" i="60"/>
  <c r="J26" i="60" s="1"/>
  <c r="L23" i="60"/>
  <c r="L26" i="60"/>
  <c r="N23" i="60"/>
  <c r="N26" i="60" s="1"/>
  <c r="P23" i="60"/>
  <c r="P26" i="60" s="1"/>
  <c r="BF47" i="3"/>
  <c r="BF46" i="3"/>
  <c r="H48" i="34"/>
  <c r="H23" i="60"/>
  <c r="H26" i="60" s="1"/>
  <c r="Z15" i="60"/>
  <c r="Z19" i="60"/>
  <c r="Z20" i="60"/>
  <c r="Z21" i="60"/>
  <c r="Z22" i="60"/>
  <c r="R23" i="60"/>
  <c r="R26" i="60" s="1"/>
  <c r="T23" i="60"/>
  <c r="T26" i="60" s="1"/>
  <c r="V23" i="60"/>
  <c r="V26" i="60" s="1"/>
  <c r="Z25" i="60"/>
  <c r="H41" i="56"/>
  <c r="K41" i="56"/>
  <c r="N41" i="56"/>
  <c r="Q41" i="56"/>
  <c r="T41" i="56"/>
  <c r="W41" i="56"/>
  <c r="Z41" i="56"/>
  <c r="AC41" i="56"/>
  <c r="AF41" i="56"/>
  <c r="AI41" i="56"/>
  <c r="AL41" i="56"/>
  <c r="AO41" i="56"/>
  <c r="AR41" i="56"/>
  <c r="AU41" i="56"/>
  <c r="AX41" i="56"/>
  <c r="BA41" i="56"/>
  <c r="BD41" i="56"/>
  <c r="BG41" i="56"/>
  <c r="BJ41" i="56"/>
  <c r="BM41" i="56"/>
  <c r="BP41" i="56"/>
  <c r="BS41" i="56"/>
  <c r="BV41" i="56"/>
  <c r="BY41" i="56"/>
  <c r="CB41" i="56"/>
  <c r="CE41" i="56"/>
  <c r="CH41" i="56"/>
  <c r="CK41" i="56"/>
  <c r="CN41" i="56"/>
  <c r="CQ41" i="56"/>
  <c r="CT41" i="56"/>
  <c r="CW41" i="56"/>
  <c r="CZ41" i="56"/>
  <c r="DC41" i="56"/>
  <c r="DF41" i="56"/>
  <c r="DI41" i="56"/>
  <c r="DL41" i="56"/>
  <c r="DO41" i="56"/>
  <c r="DR41" i="56"/>
  <c r="DU41" i="56"/>
  <c r="DX41" i="56"/>
  <c r="EA41" i="56"/>
  <c r="ED41" i="56"/>
  <c r="EG41" i="56"/>
  <c r="EJ41" i="56"/>
  <c r="EM41" i="56"/>
  <c r="EP41" i="56"/>
  <c r="ES41" i="56"/>
  <c r="EV41" i="56"/>
  <c r="EY41" i="56"/>
  <c r="X38" i="5"/>
  <c r="X37" i="5"/>
  <c r="X36" i="5"/>
  <c r="X35" i="5"/>
  <c r="X34" i="5"/>
  <c r="X60" i="5"/>
  <c r="X61" i="5"/>
  <c r="X59" i="5"/>
  <c r="X58" i="5"/>
  <c r="X57" i="5"/>
  <c r="BF18" i="3"/>
  <c r="BF59" i="3"/>
  <c r="BF60" i="3"/>
  <c r="BF61" i="3"/>
  <c r="BF62" i="3"/>
  <c r="BF63" i="3"/>
  <c r="BF64" i="3"/>
  <c r="BF65" i="3"/>
  <c r="BF66" i="3"/>
  <c r="BF19" i="34"/>
  <c r="BF20" i="34"/>
  <c r="BF21" i="34"/>
  <c r="H22" i="34"/>
  <c r="H25" i="34"/>
  <c r="J22" i="34"/>
  <c r="J25" i="34" s="1"/>
  <c r="L22" i="34"/>
  <c r="L25" i="34" s="1"/>
  <c r="N22" i="34"/>
  <c r="N25" i="34" s="1"/>
  <c r="P22" i="34"/>
  <c r="P25" i="34" s="1"/>
  <c r="R22" i="34"/>
  <c r="R25" i="34" s="1"/>
  <c r="T22" i="34"/>
  <c r="T25" i="34" s="1"/>
  <c r="V22" i="34"/>
  <c r="V25" i="34" s="1"/>
  <c r="X22" i="34"/>
  <c r="Z22" i="34"/>
  <c r="Z25" i="34" s="1"/>
  <c r="AB22" i="34"/>
  <c r="AB25" i="34" s="1"/>
  <c r="AD22" i="34"/>
  <c r="AD25" i="34" s="1"/>
  <c r="AF22" i="34"/>
  <c r="AF25" i="34" s="1"/>
  <c r="AH22" i="34"/>
  <c r="AH25" i="34" s="1"/>
  <c r="AJ22" i="34"/>
  <c r="AJ25" i="34" s="1"/>
  <c r="AL22" i="34"/>
  <c r="AL25" i="34" s="1"/>
  <c r="AN22" i="34"/>
  <c r="AN25" i="34" s="1"/>
  <c r="AP22" i="34"/>
  <c r="AP25" i="34" s="1"/>
  <c r="AR22" i="34"/>
  <c r="AR25" i="34" s="1"/>
  <c r="AT22" i="34"/>
  <c r="AT25" i="34" s="1"/>
  <c r="AV22" i="34"/>
  <c r="AV25" i="34" s="1"/>
  <c r="AX22" i="34"/>
  <c r="AX25" i="34"/>
  <c r="AZ22" i="34"/>
  <c r="AZ25" i="34" s="1"/>
  <c r="BB22" i="34"/>
  <c r="BB25" i="34"/>
  <c r="BD22" i="34"/>
  <c r="BD25" i="34" s="1"/>
  <c r="BF23" i="34"/>
  <c r="BF24" i="34"/>
  <c r="BF28" i="34"/>
  <c r="BF29" i="34"/>
  <c r="BF30" i="34"/>
  <c r="H31" i="34"/>
  <c r="H34" i="34" s="1"/>
  <c r="J31" i="34"/>
  <c r="J34" i="34" s="1"/>
  <c r="L31" i="34"/>
  <c r="L34" i="34" s="1"/>
  <c r="N31" i="34"/>
  <c r="N34" i="34" s="1"/>
  <c r="P31" i="34"/>
  <c r="P34" i="34" s="1"/>
  <c r="R31" i="34"/>
  <c r="R34" i="34" s="1"/>
  <c r="T31" i="34"/>
  <c r="T34" i="34" s="1"/>
  <c r="V31" i="34"/>
  <c r="V34" i="34" s="1"/>
  <c r="X31" i="34"/>
  <c r="X34" i="34" s="1"/>
  <c r="Z31" i="34"/>
  <c r="Z34" i="34" s="1"/>
  <c r="AB31" i="34"/>
  <c r="AB34" i="34" s="1"/>
  <c r="AD31" i="34"/>
  <c r="AF31" i="34"/>
  <c r="AF34" i="34" s="1"/>
  <c r="AH31" i="34"/>
  <c r="AH34" i="34" s="1"/>
  <c r="AJ31" i="34"/>
  <c r="AJ34" i="34" s="1"/>
  <c r="AL31" i="34"/>
  <c r="AL34" i="34" s="1"/>
  <c r="AN31" i="34"/>
  <c r="AN34" i="34" s="1"/>
  <c r="AP31" i="34"/>
  <c r="AR31" i="34"/>
  <c r="AR34" i="34"/>
  <c r="AT31" i="34"/>
  <c r="AT34" i="34" s="1"/>
  <c r="AV31" i="34"/>
  <c r="AV34" i="34" s="1"/>
  <c r="AX31" i="34"/>
  <c r="AX34" i="34"/>
  <c r="AZ31" i="34"/>
  <c r="AZ34" i="34" s="1"/>
  <c r="BB31" i="34"/>
  <c r="BB34" i="34" s="1"/>
  <c r="BD31" i="34"/>
  <c r="BF32" i="34"/>
  <c r="BF33" i="34"/>
  <c r="BF35" i="34"/>
  <c r="BF38" i="34"/>
  <c r="BF39" i="34"/>
  <c r="BF40" i="34"/>
  <c r="H41" i="34"/>
  <c r="H44" i="34" s="1"/>
  <c r="J41" i="34"/>
  <c r="J44" i="34"/>
  <c r="L41" i="34"/>
  <c r="L44" i="34" s="1"/>
  <c r="N41" i="34"/>
  <c r="P41" i="34"/>
  <c r="R41" i="34"/>
  <c r="R44" i="34" s="1"/>
  <c r="T41" i="34"/>
  <c r="T44" i="34" s="1"/>
  <c r="V41" i="34"/>
  <c r="V44" i="34" s="1"/>
  <c r="X41" i="34"/>
  <c r="Z41" i="34"/>
  <c r="Z44" i="34" s="1"/>
  <c r="AB41" i="34"/>
  <c r="AB44" i="34" s="1"/>
  <c r="AD41" i="34"/>
  <c r="AD44" i="34" s="1"/>
  <c r="AF41" i="34"/>
  <c r="AF44" i="34" s="1"/>
  <c r="AH41" i="34"/>
  <c r="AH44" i="34" s="1"/>
  <c r="AJ41" i="34"/>
  <c r="AJ44" i="34" s="1"/>
  <c r="AL41" i="34"/>
  <c r="AL44" i="34" s="1"/>
  <c r="AN41" i="34"/>
  <c r="AN44" i="34" s="1"/>
  <c r="AP41" i="34"/>
  <c r="AP44" i="34" s="1"/>
  <c r="AR41" i="34"/>
  <c r="AR44" i="34" s="1"/>
  <c r="AT41" i="34"/>
  <c r="AT44" i="34" s="1"/>
  <c r="AV41" i="34"/>
  <c r="AV44" i="34" s="1"/>
  <c r="AX41" i="34"/>
  <c r="AX44" i="34"/>
  <c r="AZ41" i="34"/>
  <c r="AZ44" i="34" s="1"/>
  <c r="BB41" i="34"/>
  <c r="BB44" i="34" s="1"/>
  <c r="BD41" i="34"/>
  <c r="BD44" i="34" s="1"/>
  <c r="BF42" i="34"/>
  <c r="BF43" i="34"/>
  <c r="J48" i="34"/>
  <c r="L48" i="34"/>
  <c r="N48" i="34"/>
  <c r="P48" i="34"/>
  <c r="R48" i="34"/>
  <c r="T48" i="34"/>
  <c r="V48" i="34"/>
  <c r="X48" i="34"/>
  <c r="Z48" i="34"/>
  <c r="AB48" i="34"/>
  <c r="AD48" i="34"/>
  <c r="AF48" i="34"/>
  <c r="AH48" i="34"/>
  <c r="AJ48" i="34"/>
  <c r="AL48" i="34"/>
  <c r="AN48" i="34"/>
  <c r="AP48" i="34"/>
  <c r="AR48" i="34"/>
  <c r="AT48" i="34"/>
  <c r="AV48" i="34"/>
  <c r="AX48" i="34"/>
  <c r="AZ48" i="34"/>
  <c r="BB48" i="34"/>
  <c r="BD48" i="34"/>
  <c r="BF51" i="34"/>
  <c r="H20" i="43"/>
  <c r="I20" i="43"/>
  <c r="J20" i="43"/>
  <c r="K20" i="43"/>
  <c r="M20" i="43"/>
  <c r="N20" i="43"/>
  <c r="O20" i="43"/>
  <c r="P20" i="43"/>
  <c r="L45" i="43"/>
  <c r="L46" i="43"/>
  <c r="L47" i="43"/>
  <c r="L48" i="43"/>
  <c r="H49" i="43"/>
  <c r="I49" i="43"/>
  <c r="J49" i="43"/>
  <c r="K49" i="43"/>
  <c r="H60" i="43"/>
  <c r="J61" i="43"/>
  <c r="L55" i="43" s="1"/>
  <c r="M62" i="43"/>
  <c r="H76" i="43"/>
  <c r="J77" i="43"/>
  <c r="L78" i="43"/>
  <c r="X16" i="18"/>
  <c r="X17" i="18"/>
  <c r="X18" i="18"/>
  <c r="X19" i="18"/>
  <c r="X20" i="18"/>
  <c r="X21" i="18"/>
  <c r="X24" i="18"/>
  <c r="X25" i="18"/>
  <c r="X26" i="18"/>
  <c r="X27" i="18"/>
  <c r="H28" i="18"/>
  <c r="J28" i="18"/>
  <c r="L28" i="18"/>
  <c r="N28" i="18"/>
  <c r="P28" i="18"/>
  <c r="R28" i="18"/>
  <c r="T28" i="18"/>
  <c r="V28" i="18"/>
  <c r="X31" i="18"/>
  <c r="X32" i="18"/>
  <c r="X33" i="18"/>
  <c r="X34" i="18"/>
  <c r="P35" i="18"/>
  <c r="R35" i="18"/>
  <c r="T35" i="18"/>
  <c r="V35" i="18"/>
  <c r="X36" i="18"/>
  <c r="P37" i="18"/>
  <c r="R37" i="18"/>
  <c r="T37" i="18"/>
  <c r="V37" i="18"/>
  <c r="X38" i="18"/>
  <c r="X39" i="18"/>
  <c r="X40" i="18"/>
  <c r="X43" i="18"/>
  <c r="X44" i="18"/>
  <c r="X45" i="18"/>
  <c r="X49" i="18"/>
  <c r="X50" i="18"/>
  <c r="X53" i="18"/>
  <c r="X54" i="18"/>
  <c r="X16" i="5"/>
  <c r="X17" i="5"/>
  <c r="X18" i="5"/>
  <c r="X25" i="5"/>
  <c r="X26" i="5"/>
  <c r="X28" i="5"/>
  <c r="X29" i="5"/>
  <c r="X31" i="5"/>
  <c r="X41" i="5"/>
  <c r="X42" i="5"/>
  <c r="X43" i="5"/>
  <c r="X45" i="5"/>
  <c r="X46" i="5"/>
  <c r="X47" i="5"/>
  <c r="X48" i="5"/>
  <c r="X49" i="5"/>
  <c r="X50" i="5"/>
  <c r="X53" i="5"/>
  <c r="X54" i="5"/>
  <c r="AD15" i="6"/>
  <c r="AD16" i="6"/>
  <c r="AD17" i="6"/>
  <c r="AD18" i="6"/>
  <c r="AD19" i="6"/>
  <c r="AD20" i="6"/>
  <c r="AD21" i="6"/>
  <c r="AD23" i="6"/>
  <c r="AD24" i="6"/>
  <c r="AD28" i="6"/>
  <c r="AD29" i="6"/>
  <c r="AD30" i="6"/>
  <c r="AD31" i="6"/>
  <c r="AD32" i="6"/>
  <c r="AD33" i="6"/>
  <c r="AD34" i="6"/>
  <c r="H35" i="6"/>
  <c r="J35" i="6"/>
  <c r="L35" i="6"/>
  <c r="N35" i="6"/>
  <c r="P35" i="6"/>
  <c r="R35" i="6"/>
  <c r="T35" i="6"/>
  <c r="V35" i="6"/>
  <c r="X35" i="6"/>
  <c r="Z35" i="6"/>
  <c r="AB35" i="6"/>
  <c r="AD36" i="6"/>
  <c r="AD37" i="6"/>
  <c r="N44" i="34"/>
  <c r="X25" i="34"/>
  <c r="AX49" i="34" l="1"/>
  <c r="AX47" i="34"/>
  <c r="AB47" i="34"/>
  <c r="AT47" i="34"/>
  <c r="Z23" i="60"/>
  <c r="AP47" i="34"/>
  <c r="AD47" i="34"/>
  <c r="AJ47" i="34"/>
  <c r="AP34" i="34"/>
  <c r="AP49" i="34" s="1"/>
  <c r="AT49" i="34"/>
  <c r="N47" i="34"/>
  <c r="AH49" i="34"/>
  <c r="T49" i="34"/>
  <c r="X47" i="34"/>
  <c r="L56" i="43"/>
  <c r="L57" i="43"/>
  <c r="L59" i="43"/>
  <c r="AR49" i="34"/>
  <c r="AB49" i="34"/>
  <c r="L49" i="34"/>
  <c r="V49" i="34"/>
  <c r="Q20" i="43"/>
  <c r="N30" i="43" s="1"/>
  <c r="BF22" i="34"/>
  <c r="J47" i="34"/>
  <c r="X35" i="18"/>
  <c r="AN49" i="34"/>
  <c r="R49" i="34"/>
  <c r="H47" i="34"/>
  <c r="T47" i="34"/>
  <c r="X28" i="18"/>
  <c r="BD47" i="34"/>
  <c r="AD35" i="6"/>
  <c r="Z49" i="34"/>
  <c r="AL47" i="34"/>
  <c r="L47" i="34"/>
  <c r="L49" i="43"/>
  <c r="BF48" i="34"/>
  <c r="Z47" i="34"/>
  <c r="BB49" i="34"/>
  <c r="Z26" i="60"/>
  <c r="J49" i="34"/>
  <c r="L20" i="43"/>
  <c r="P47" i="34"/>
  <c r="AH47" i="34"/>
  <c r="BB47" i="34"/>
  <c r="H49" i="34"/>
  <c r="AF47" i="34"/>
  <c r="AD22" i="6"/>
  <c r="AZ49" i="34"/>
  <c r="AR47" i="34"/>
  <c r="X37" i="18"/>
  <c r="AV49" i="34"/>
  <c r="AL49" i="34"/>
  <c r="AJ49" i="34"/>
  <c r="BF25" i="34"/>
  <c r="N49" i="34"/>
  <c r="AF49" i="34"/>
  <c r="N29" i="43"/>
  <c r="L61" i="43"/>
  <c r="BF41" i="34"/>
  <c r="AN47" i="34"/>
  <c r="R47" i="34"/>
  <c r="BD34" i="34"/>
  <c r="BD49" i="34" s="1"/>
  <c r="AV47" i="34"/>
  <c r="V47" i="34"/>
  <c r="BF31" i="34"/>
  <c r="L58" i="43"/>
  <c r="X44" i="34"/>
  <c r="X49" i="34" s="1"/>
  <c r="P44" i="34"/>
  <c r="P49" i="34" s="1"/>
  <c r="AD34" i="34"/>
  <c r="AD49" i="34" s="1"/>
  <c r="AZ47" i="34"/>
  <c r="N31" i="43" l="1"/>
  <c r="BF49" i="34"/>
  <c r="M31" i="43"/>
  <c r="P29" i="43"/>
  <c r="O31" i="43"/>
  <c r="M28" i="43"/>
  <c r="P31" i="43"/>
  <c r="P30" i="43"/>
  <c r="O28" i="43"/>
  <c r="O30" i="43"/>
  <c r="O29" i="43"/>
  <c r="P28" i="43"/>
  <c r="N28" i="43"/>
  <c r="BF47" i="34"/>
  <c r="M30" i="43"/>
  <c r="M29" i="43"/>
  <c r="BF44" i="34"/>
  <c r="BF34" i="34"/>
  <c r="Q31" i="43" l="1"/>
  <c r="Q30" i="43"/>
  <c r="Q28" i="43"/>
  <c r="N32" i="43"/>
  <c r="O32" i="43"/>
  <c r="P32" i="43"/>
  <c r="Q29" i="43"/>
  <c r="M32" i="43"/>
  <c r="Q32" i="43" l="1"/>
</calcChain>
</file>

<file path=xl/sharedStrings.xml><?xml version="1.0" encoding="utf-8"?>
<sst xmlns="http://schemas.openxmlformats.org/spreadsheetml/2006/main" count="5150" uniqueCount="797">
  <si>
    <t>SCOTTISH WATER</t>
  </si>
  <si>
    <t>ANNUAL RETURN INFORMATION REQUIREMENT 2020</t>
  </si>
  <si>
    <t>SECTION E : OPERATING COSTS AND EFFICIENCY</t>
  </si>
  <si>
    <t>Table E3: PPP Project Analysis</t>
  </si>
  <si>
    <t>Line</t>
  </si>
  <si>
    <t>Description</t>
  </si>
  <si>
    <t>Ofwat</t>
  </si>
  <si>
    <t>WICS</t>
  </si>
  <si>
    <t>Units</t>
  </si>
  <si>
    <t>Field</t>
  </si>
  <si>
    <t>Highland</t>
  </si>
  <si>
    <t>Tay</t>
  </si>
  <si>
    <t>Aberdeen</t>
  </si>
  <si>
    <t>Moray Coast</t>
  </si>
  <si>
    <t>AVSE</t>
  </si>
  <si>
    <t>Levenmouth</t>
  </si>
  <si>
    <t>Dalmuir</t>
  </si>
  <si>
    <t>Daldowie</t>
  </si>
  <si>
    <t>MSI</t>
  </si>
  <si>
    <t>Total</t>
  </si>
  <si>
    <t>Ref.</t>
  </si>
  <si>
    <t>Ref</t>
  </si>
  <si>
    <t>Reference</t>
  </si>
  <si>
    <t>Type</t>
  </si>
  <si>
    <t>CG</t>
  </si>
  <si>
    <t xml:space="preserve"> </t>
  </si>
  <si>
    <t>JR 07</t>
  </si>
  <si>
    <t>AR 06</t>
  </si>
  <si>
    <t>Project Data</t>
  </si>
  <si>
    <t>E3.0</t>
  </si>
  <si>
    <t>Name</t>
  </si>
  <si>
    <t>-</t>
  </si>
  <si>
    <t>I</t>
  </si>
  <si>
    <t>Ft William</t>
  </si>
  <si>
    <t>Inverness</t>
  </si>
  <si>
    <t>Hatton</t>
  </si>
  <si>
    <t>Nigg</t>
  </si>
  <si>
    <t>Persley</t>
  </si>
  <si>
    <t>Peterhead</t>
  </si>
  <si>
    <t>Fraserburgh</t>
  </si>
  <si>
    <t>Lossiemouth</t>
  </si>
  <si>
    <t>Buckie</t>
  </si>
  <si>
    <t>Banff/Macduff</t>
  </si>
  <si>
    <t>Seafield</t>
  </si>
  <si>
    <t>Newbridge</t>
  </si>
  <si>
    <t>East Calder</t>
  </si>
  <si>
    <t>Blackburn</t>
  </si>
  <si>
    <t>Whitburn</t>
  </si>
  <si>
    <t>Meadowhead</t>
  </si>
  <si>
    <t>Stevenston</t>
  </si>
  <si>
    <t>Inverclyde</t>
  </si>
  <si>
    <t>E3.1</t>
  </si>
  <si>
    <t>Annual average resident connected population</t>
  </si>
  <si>
    <t>000</t>
  </si>
  <si>
    <t>I/C</t>
  </si>
  <si>
    <t>B2</t>
  </si>
  <si>
    <t>A1</t>
  </si>
  <si>
    <t>E3.2</t>
  </si>
  <si>
    <t>Annual average non-resident connected  population</t>
  </si>
  <si>
    <t>B3</t>
  </si>
  <si>
    <t>E3.3</t>
  </si>
  <si>
    <t>Population equivalent of total load received</t>
  </si>
  <si>
    <t>E3.5</t>
  </si>
  <si>
    <t>Scope of Works</t>
  </si>
  <si>
    <t>E3.4</t>
  </si>
  <si>
    <t>Sewerage</t>
  </si>
  <si>
    <t>E3.7</t>
  </si>
  <si>
    <t>1/0</t>
  </si>
  <si>
    <t>Sewage Treatment</t>
  </si>
  <si>
    <t>E3.8</t>
  </si>
  <si>
    <t>E3.6</t>
  </si>
  <si>
    <t>Sludge Treatment</t>
  </si>
  <si>
    <t>E3.9</t>
  </si>
  <si>
    <t>Terminal Pumping Station</t>
  </si>
  <si>
    <t>E3.10</t>
  </si>
  <si>
    <t>Other (state details)</t>
  </si>
  <si>
    <t>E3.11</t>
  </si>
  <si>
    <t>Sewage Treatment - Effluent Consent Standard</t>
  </si>
  <si>
    <t>Suspended solids consent</t>
  </si>
  <si>
    <t>E3.17</t>
  </si>
  <si>
    <t>mg/l</t>
  </si>
  <si>
    <t>N</t>
  </si>
  <si>
    <t>BOD consent</t>
  </si>
  <si>
    <t>E3.18</t>
  </si>
  <si>
    <t>COD consent</t>
  </si>
  <si>
    <t>E3.19</t>
  </si>
  <si>
    <t>E3.12</t>
  </si>
  <si>
    <t>Ammonia consent</t>
  </si>
  <si>
    <t>E3.20</t>
  </si>
  <si>
    <t>E3.13</t>
  </si>
  <si>
    <t>Phosphate consent</t>
  </si>
  <si>
    <t>E3.21</t>
  </si>
  <si>
    <t>E3.14</t>
  </si>
  <si>
    <t>Compliance with effluent consent standard</t>
  </si>
  <si>
    <t>E3.22</t>
  </si>
  <si>
    <t>%</t>
  </si>
  <si>
    <t>Treatment Works Category</t>
  </si>
  <si>
    <t>E3.15</t>
  </si>
  <si>
    <t>Primary</t>
  </si>
  <si>
    <t>E3.25</t>
  </si>
  <si>
    <t>E3.16</t>
  </si>
  <si>
    <t>Secondary activated sludge</t>
  </si>
  <si>
    <t>E3.26</t>
  </si>
  <si>
    <t>Secondary biological</t>
  </si>
  <si>
    <t>E3.27</t>
  </si>
  <si>
    <t>Tertiary A1</t>
  </si>
  <si>
    <t>E3.28</t>
  </si>
  <si>
    <t>Tertiary A2</t>
  </si>
  <si>
    <t>E3.29</t>
  </si>
  <si>
    <t>Tertiary B1</t>
  </si>
  <si>
    <t>E3.30</t>
  </si>
  <si>
    <t>Tertiary B2</t>
  </si>
  <si>
    <t>E3.31</t>
  </si>
  <si>
    <t>Sewerage Data</t>
  </si>
  <si>
    <t>Total length of sewer</t>
  </si>
  <si>
    <t>E3.47</t>
  </si>
  <si>
    <t>km</t>
  </si>
  <si>
    <t>E3.23</t>
  </si>
  <si>
    <t>Length of critical sewer</t>
  </si>
  <si>
    <t>E3.48</t>
  </si>
  <si>
    <t>E3.24</t>
  </si>
  <si>
    <t>Number of pumping stations</t>
  </si>
  <si>
    <t>E3.49</t>
  </si>
  <si>
    <t>nr</t>
  </si>
  <si>
    <r>
      <t>Capacity of pumping stations (m</t>
    </r>
    <r>
      <rPr>
        <vertAlign val="superscript"/>
        <sz val="10"/>
        <rFont val="CG Omega"/>
        <family val="2"/>
      </rPr>
      <t>3</t>
    </r>
    <r>
      <rPr>
        <sz val="10"/>
        <rFont val="CG Omega"/>
        <family val="2"/>
      </rPr>
      <t>/d)</t>
    </r>
  </si>
  <si>
    <t>E3.50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</si>
  <si>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/day</t>
    </r>
  </si>
  <si>
    <t>Capacity of pumping stations (kw)</t>
  </si>
  <si>
    <t>E3.51</t>
  </si>
  <si>
    <t>kw</t>
  </si>
  <si>
    <t>Number of combined pumping stations</t>
  </si>
  <si>
    <t>E3.52</t>
  </si>
  <si>
    <r>
      <t>Capacity of combined pumping stations (m</t>
    </r>
    <r>
      <rPr>
        <vertAlign val="superscript"/>
        <sz val="10"/>
        <rFont val="CG Omega"/>
        <family val="2"/>
      </rPr>
      <t>3</t>
    </r>
    <r>
      <rPr>
        <sz val="10"/>
        <rFont val="CG Omega"/>
        <family val="2"/>
      </rPr>
      <t>/d)</t>
    </r>
  </si>
  <si>
    <t>E3.53</t>
  </si>
  <si>
    <t>Number of stormwater pumping stations</t>
  </si>
  <si>
    <t>E3.54</t>
  </si>
  <si>
    <r>
      <t>Capacity of stormwater pumping stations (m</t>
    </r>
    <r>
      <rPr>
        <vertAlign val="superscript"/>
        <sz val="10"/>
        <rFont val="CG Omega"/>
        <family val="2"/>
      </rPr>
      <t>3</t>
    </r>
    <r>
      <rPr>
        <sz val="10"/>
        <rFont val="CG Omega"/>
        <family val="2"/>
      </rPr>
      <t>/d)</t>
    </r>
  </si>
  <si>
    <t>E3.55</t>
  </si>
  <si>
    <t>Number of combined sewer overflows</t>
  </si>
  <si>
    <t>E3.56</t>
  </si>
  <si>
    <t>E3.32</t>
  </si>
  <si>
    <t>Number of combined sewer overflows (screened)</t>
  </si>
  <si>
    <t>E3.57</t>
  </si>
  <si>
    <t>Sludge Treatment and Disposal Data</t>
  </si>
  <si>
    <t>E3.33</t>
  </si>
  <si>
    <t>Farmland Untreated</t>
  </si>
  <si>
    <t>E3.58</t>
  </si>
  <si>
    <t>ttds</t>
  </si>
  <si>
    <t>E3.34</t>
  </si>
  <si>
    <t>Farmland Conventional</t>
  </si>
  <si>
    <t>E3.59</t>
  </si>
  <si>
    <t>B4</t>
  </si>
  <si>
    <t>E3.35</t>
  </si>
  <si>
    <t>Farmland Advanced</t>
  </si>
  <si>
    <t>E3.60</t>
  </si>
  <si>
    <t>E3.36</t>
  </si>
  <si>
    <t>Incineration</t>
  </si>
  <si>
    <t>E3.62</t>
  </si>
  <si>
    <t>E3.37</t>
  </si>
  <si>
    <t>Landfill</t>
  </si>
  <si>
    <t>E3.61</t>
  </si>
  <si>
    <t>E3.38</t>
  </si>
  <si>
    <t>Composted</t>
  </si>
  <si>
    <t>E3.63</t>
  </si>
  <si>
    <t>E3.39</t>
  </si>
  <si>
    <t>Land Reclamation</t>
  </si>
  <si>
    <t>E3.64</t>
  </si>
  <si>
    <t>E3.40</t>
  </si>
  <si>
    <t xml:space="preserve">Other </t>
  </si>
  <si>
    <t>E3.65</t>
  </si>
  <si>
    <t>Prepared by:  ……………………………………………..</t>
  </si>
  <si>
    <t>Date: 15/06/2020</t>
  </si>
  <si>
    <t>Checked by:  ……………………………………………..</t>
  </si>
  <si>
    <t>Date:  16/06/2020</t>
  </si>
  <si>
    <t xml:space="preserve">Authorised by:  </t>
  </si>
  <si>
    <t>Table E3a: PPP Cost Analysis</t>
  </si>
  <si>
    <t>E3a.0</t>
  </si>
  <si>
    <t>Sewerage Costs</t>
  </si>
  <si>
    <t>E3a.1</t>
  </si>
  <si>
    <t>Estimated direct operating cost</t>
  </si>
  <si>
    <t>£m</t>
  </si>
  <si>
    <t>D6</t>
  </si>
  <si>
    <t>DX</t>
  </si>
  <si>
    <t>E3a.2</t>
  </si>
  <si>
    <t>Rates paid by the PPP contractor</t>
  </si>
  <si>
    <t>E3a.3</t>
  </si>
  <si>
    <t>SEPA charges paid by the PPP contractor</t>
  </si>
  <si>
    <t>A2</t>
  </si>
  <si>
    <t>E3a.4</t>
  </si>
  <si>
    <t>Total direct cost</t>
  </si>
  <si>
    <t>C</t>
  </si>
  <si>
    <t>E3a.5</t>
  </si>
  <si>
    <t>Scottish Water general &amp; support expenditure</t>
  </si>
  <si>
    <t>CX</t>
  </si>
  <si>
    <t>C4</t>
  </si>
  <si>
    <t>E3a.6</t>
  </si>
  <si>
    <t>Scottish Water SEPA charges</t>
  </si>
  <si>
    <t>BX</t>
  </si>
  <si>
    <t>E3a.7</t>
  </si>
  <si>
    <t>Total sewerage cost</t>
  </si>
  <si>
    <t>Sewage Treatment Costs</t>
  </si>
  <si>
    <t>E3a.8</t>
  </si>
  <si>
    <t>E3a.9</t>
  </si>
  <si>
    <t>E3a.10</t>
  </si>
  <si>
    <t>E3a.11</t>
  </si>
  <si>
    <t>E3a.12</t>
  </si>
  <si>
    <t>E3a.13</t>
  </si>
  <si>
    <t>E3a.14</t>
  </si>
  <si>
    <t>Total sewage treatment cost</t>
  </si>
  <si>
    <t>E3a.15</t>
  </si>
  <si>
    <t>Estimated terminal pumping cost</t>
  </si>
  <si>
    <t>M</t>
  </si>
  <si>
    <t>Sludge Treatment and Disposal Costs</t>
  </si>
  <si>
    <t>E3a.16</t>
  </si>
  <si>
    <t>A3</t>
  </si>
  <si>
    <t>E3a.17</t>
  </si>
  <si>
    <t>E3a.18</t>
  </si>
  <si>
    <t>E3a.19</t>
  </si>
  <si>
    <t>E3a.20</t>
  </si>
  <si>
    <t>E3a.21</t>
  </si>
  <si>
    <t>E3a.22</t>
  </si>
  <si>
    <t>Total sludge treatment &amp; disposal cost</t>
  </si>
  <si>
    <t>Total Cost Analysis</t>
  </si>
  <si>
    <t>E3a.23</t>
  </si>
  <si>
    <t>E3a.24</t>
  </si>
  <si>
    <t>Total Scottish Water cost</t>
  </si>
  <si>
    <t>E3a.25</t>
  </si>
  <si>
    <t>Total operating cost</t>
  </si>
  <si>
    <t>E3a.26</t>
  </si>
  <si>
    <t>Annual charge</t>
  </si>
  <si>
    <t>E3a.27</t>
  </si>
  <si>
    <t>Public sector capital equivalent value</t>
  </si>
  <si>
    <t>Contract Information</t>
  </si>
  <si>
    <t>E3a.28</t>
  </si>
  <si>
    <t>Contract period</t>
  </si>
  <si>
    <t>years</t>
  </si>
  <si>
    <t>E3a.29</t>
  </si>
  <si>
    <t>Contract end date</t>
  </si>
  <si>
    <t>dd/mm/yy</t>
  </si>
  <si>
    <t>Date:  15/06/2020</t>
  </si>
  <si>
    <t>Table E4: Water Resources and Treatment</t>
  </si>
  <si>
    <t>Number of Own Sources</t>
  </si>
  <si>
    <t>Total Number of Sources</t>
  </si>
  <si>
    <t>Own Source Outputs</t>
  </si>
  <si>
    <t>Total Source Outputs</t>
  </si>
  <si>
    <t>Area 1</t>
  </si>
  <si>
    <t>Area 2</t>
  </si>
  <si>
    <t>Area 3</t>
  </si>
  <si>
    <t>Area 4</t>
  </si>
  <si>
    <t>Source Types</t>
  </si>
  <si>
    <t xml:space="preserve">number </t>
  </si>
  <si>
    <t>average daily output (Ml/d)</t>
  </si>
  <si>
    <t>Ml/d</t>
  </si>
  <si>
    <t>E4.0</t>
  </si>
  <si>
    <t>Area Name</t>
  </si>
  <si>
    <t>North</t>
  </si>
  <si>
    <t>East</t>
  </si>
  <si>
    <t>South</t>
  </si>
  <si>
    <t>West</t>
  </si>
  <si>
    <t>E4.1</t>
  </si>
  <si>
    <t>Impounding reservoirs</t>
  </si>
  <si>
    <t>T12, L1</t>
  </si>
  <si>
    <t>nr, Ml/d</t>
  </si>
  <si>
    <t>E4.2</t>
  </si>
  <si>
    <t>Lochs</t>
  </si>
  <si>
    <t>E4.3</t>
  </si>
  <si>
    <t>River and burn abstractions</t>
  </si>
  <si>
    <t>T12, L2</t>
  </si>
  <si>
    <t>E4.4</t>
  </si>
  <si>
    <t>Boreholes</t>
  </si>
  <si>
    <t>T12, L3</t>
  </si>
  <si>
    <t>E4.5</t>
  </si>
  <si>
    <t>E4.6</t>
  </si>
  <si>
    <t>Bulk water exports</t>
  </si>
  <si>
    <t>AX</t>
  </si>
  <si>
    <t>E4.7</t>
  </si>
  <si>
    <t>Bulk water imports</t>
  </si>
  <si>
    <t>Proportional Breakdown of Source output produced</t>
  </si>
  <si>
    <t>Proportion of Own Source Output</t>
  </si>
  <si>
    <t>E4.8</t>
  </si>
  <si>
    <t>E4.9</t>
  </si>
  <si>
    <t>E4.10</t>
  </si>
  <si>
    <t>E4.11</t>
  </si>
  <si>
    <t>E4.12</t>
  </si>
  <si>
    <t>Peak demand and Pumping Head</t>
  </si>
  <si>
    <t>E4.13</t>
  </si>
  <si>
    <t>Peak demand - peak to average ratio</t>
  </si>
  <si>
    <t>C3</t>
  </si>
  <si>
    <t>E4.14</t>
  </si>
  <si>
    <t>Average pumping head - resources and treatment</t>
  </si>
  <si>
    <t>T12, L5</t>
  </si>
  <si>
    <t>m</t>
  </si>
  <si>
    <t>Resource and treatment - Costs</t>
  </si>
  <si>
    <t>Resources and Treatment costs (operational area)</t>
  </si>
  <si>
    <t>E4.15</t>
  </si>
  <si>
    <t>Power</t>
  </si>
  <si>
    <t>T21, L2</t>
  </si>
  <si>
    <t>E1.2</t>
  </si>
  <si>
    <t>E4.16</t>
  </si>
  <si>
    <t>Service charges by SEPA</t>
  </si>
  <si>
    <t>T21, L7</t>
  </si>
  <si>
    <t>E1.6</t>
  </si>
  <si>
    <t>E4.17</t>
  </si>
  <si>
    <t>Total direct costs</t>
  </si>
  <si>
    <t>T21, L10</t>
  </si>
  <si>
    <t>E1.9</t>
  </si>
  <si>
    <t>E4.18</t>
  </si>
  <si>
    <t>General and support costs</t>
  </si>
  <si>
    <t>T21, L11</t>
  </si>
  <si>
    <t>E1.10 + E1.11</t>
  </si>
  <si>
    <t>E4.19</t>
  </si>
  <si>
    <t>Functional expenditure</t>
  </si>
  <si>
    <t>T21, L12</t>
  </si>
  <si>
    <t>E1.12</t>
  </si>
  <si>
    <t>Total Nr of Works</t>
  </si>
  <si>
    <t>Total volume Dist'n input</t>
  </si>
  <si>
    <t>Tot. prop'n of D.I.</t>
  </si>
  <si>
    <t>Operating Costs</t>
  </si>
  <si>
    <t>Water Treatment Works by Process Type</t>
  </si>
  <si>
    <t>Prop'n (0-1)</t>
  </si>
  <si>
    <t>E4.20</t>
  </si>
  <si>
    <t>Simple Disinfection</t>
  </si>
  <si>
    <t>T12, L6</t>
  </si>
  <si>
    <t>nr, Ml/d, £m</t>
  </si>
  <si>
    <t>E4.21</t>
  </si>
  <si>
    <t>W1</t>
  </si>
  <si>
    <t>T12, L7</t>
  </si>
  <si>
    <t>E4.22</t>
  </si>
  <si>
    <t>W2</t>
  </si>
  <si>
    <t>T12, L8</t>
  </si>
  <si>
    <t>E4.23</t>
  </si>
  <si>
    <t>W3</t>
  </si>
  <si>
    <t>T12, L9</t>
  </si>
  <si>
    <t>E4.24</t>
  </si>
  <si>
    <t>W4</t>
  </si>
  <si>
    <t>T12, L10</t>
  </si>
  <si>
    <t>E4.25</t>
  </si>
  <si>
    <t>Total numbers of works</t>
  </si>
  <si>
    <t>T12, L12</t>
  </si>
  <si>
    <t>E4.26</t>
  </si>
  <si>
    <t>Total distribution input</t>
  </si>
  <si>
    <t>T12, L11</t>
  </si>
  <si>
    <t>E4.27</t>
  </si>
  <si>
    <t>Total Operating costs</t>
  </si>
  <si>
    <t>Nr of Works</t>
  </si>
  <si>
    <t>Prop'n of D.I.</t>
  </si>
  <si>
    <t>Water Treatment  Works by Size Band</t>
  </si>
  <si>
    <t>E4.28</t>
  </si>
  <si>
    <t>Size band &lt;=1 Ml/d</t>
  </si>
  <si>
    <t>E4.30, E4.47</t>
  </si>
  <si>
    <t>nr, £m</t>
  </si>
  <si>
    <t>E4.29</t>
  </si>
  <si>
    <t>Size band &gt;1 - &lt;=2.5 Ml/d</t>
  </si>
  <si>
    <t>E4.31, E4.48</t>
  </si>
  <si>
    <t>E4.30</t>
  </si>
  <si>
    <t>Size band &gt;2.5 - &lt;=5 Ml/d</t>
  </si>
  <si>
    <t>E4.32, E4.49</t>
  </si>
  <si>
    <t>E4.31</t>
  </si>
  <si>
    <t>Size band &gt;5 - &lt;=10 Ml/d</t>
  </si>
  <si>
    <t>E4.33, E4.50</t>
  </si>
  <si>
    <t>E4.32</t>
  </si>
  <si>
    <t>Size band &gt;10 - &lt;=25 Ml/d</t>
  </si>
  <si>
    <t>E4.34, E4.51</t>
  </si>
  <si>
    <t>E4.33</t>
  </si>
  <si>
    <t>Size band &gt;25 - &lt;=50 Ml/d</t>
  </si>
  <si>
    <t>E4.35, E4.53</t>
  </si>
  <si>
    <t>E4.34</t>
  </si>
  <si>
    <t>Size band &gt;50 - &lt;=100 Ml/d</t>
  </si>
  <si>
    <t>E4.36, E4.54</t>
  </si>
  <si>
    <t>E4.35</t>
  </si>
  <si>
    <t>Size band &gt;100 - &lt;=175 Ml/d</t>
  </si>
  <si>
    <t>E4.37, E4.55</t>
  </si>
  <si>
    <t>E4.36</t>
  </si>
  <si>
    <t>Size band &gt;175 Ml/d</t>
  </si>
  <si>
    <t>E4.38, E4.56</t>
  </si>
  <si>
    <t>E4.37</t>
  </si>
  <si>
    <t>Total number of works</t>
  </si>
  <si>
    <t>E4.39</t>
  </si>
  <si>
    <t>E4.38</t>
  </si>
  <si>
    <t>Proportion of distribution input - total</t>
  </si>
  <si>
    <t>E4.40</t>
  </si>
  <si>
    <t>Total operating costs</t>
  </si>
  <si>
    <t>E4.57</t>
  </si>
  <si>
    <t xml:space="preserve">Table E6: Water Distribution            </t>
  </si>
  <si>
    <t>Report Year 2019-20</t>
  </si>
  <si>
    <t>Area 5</t>
  </si>
  <si>
    <t>Area 6</t>
  </si>
  <si>
    <t>Area 7</t>
  </si>
  <si>
    <t>Area 8</t>
  </si>
  <si>
    <t>CMR 02, JR07</t>
  </si>
  <si>
    <t>Area Data</t>
  </si>
  <si>
    <t>E6.0</t>
  </si>
  <si>
    <t>E6.1</t>
  </si>
  <si>
    <t>E6.2</t>
  </si>
  <si>
    <t>Total connected properties</t>
  </si>
  <si>
    <t>E6.3</t>
  </si>
  <si>
    <t>Volume of water delivered to households</t>
  </si>
  <si>
    <t>E6.4</t>
  </si>
  <si>
    <t>Volume of water delivered to non-households</t>
  </si>
  <si>
    <t>E6.5</t>
  </si>
  <si>
    <t xml:space="preserve">Area  </t>
  </si>
  <si>
    <r>
      <t>km</t>
    </r>
    <r>
      <rPr>
        <vertAlign val="superscript"/>
        <sz val="10"/>
        <rFont val="CG Omega"/>
        <family val="2"/>
      </rPr>
      <t>2</t>
    </r>
  </si>
  <si>
    <t>E6.6</t>
  </si>
  <si>
    <t>Number of supply zones</t>
  </si>
  <si>
    <t>E6.7</t>
  </si>
  <si>
    <t>Distribution costs</t>
  </si>
  <si>
    <t>E6.8</t>
  </si>
  <si>
    <t>E6.9</t>
  </si>
  <si>
    <t>E6.10</t>
  </si>
  <si>
    <t>E6.11</t>
  </si>
  <si>
    <t>Water mains data</t>
  </si>
  <si>
    <t>E6.12</t>
  </si>
  <si>
    <t>Potable mains: Band 1  ( &lt;=165mm)</t>
  </si>
  <si>
    <t>T12,L13 C1</t>
  </si>
  <si>
    <t>E6.13</t>
  </si>
  <si>
    <t>Potable mains: Band 2  ( 166 - 320mm)</t>
  </si>
  <si>
    <t>T12,L13 C2</t>
  </si>
  <si>
    <t>E6.14</t>
  </si>
  <si>
    <t>Potable mains: Band 3  ( 321 - 625mm)</t>
  </si>
  <si>
    <t>T12,L13 C3</t>
  </si>
  <si>
    <t>E6.15</t>
  </si>
  <si>
    <t>Potable mains: Band 4  ( &gt;625mm)</t>
  </si>
  <si>
    <t>T12,L13 C4</t>
  </si>
  <si>
    <t>E6.16</t>
  </si>
  <si>
    <t>Total length of mains</t>
  </si>
  <si>
    <t>E6.17</t>
  </si>
  <si>
    <t>Total length of unlined iron mains</t>
  </si>
  <si>
    <t>E6.18</t>
  </si>
  <si>
    <t>Total length of mains &gt; 320mm diameter</t>
  </si>
  <si>
    <t>E6.19</t>
  </si>
  <si>
    <t>Water mains bursts</t>
  </si>
  <si>
    <t>E6.20</t>
  </si>
  <si>
    <t>Leakage level</t>
  </si>
  <si>
    <t>E6.21</t>
  </si>
  <si>
    <t>Properties reported for low pressure</t>
  </si>
  <si>
    <t>Pumping Stations</t>
  </si>
  <si>
    <t>E6.22</t>
  </si>
  <si>
    <t>Total number of pumping stations</t>
  </si>
  <si>
    <t>E6.23</t>
  </si>
  <si>
    <t>Total capacity of pumping stations</t>
  </si>
  <si>
    <r>
      <t>m</t>
    </r>
    <r>
      <rPr>
        <vertAlign val="superscript"/>
        <sz val="10"/>
        <rFont val="CG Omega"/>
        <family val="2"/>
      </rPr>
      <t>3</t>
    </r>
    <r>
      <rPr>
        <sz val="10"/>
        <rFont val="CG Omega"/>
        <family val="2"/>
      </rPr>
      <t>/d</t>
    </r>
  </si>
  <si>
    <t>E6.24</t>
  </si>
  <si>
    <t>Total capacity of booster pumping stations</t>
  </si>
  <si>
    <t>CM3, L18</t>
  </si>
  <si>
    <t>E6.15a</t>
  </si>
  <si>
    <t>Kw</t>
  </si>
  <si>
    <t>E6.25</t>
  </si>
  <si>
    <t>Average pumping head</t>
  </si>
  <si>
    <t>Service Reservoirs</t>
  </si>
  <si>
    <t>E6.26</t>
  </si>
  <si>
    <t>Total number of service reservoirs</t>
  </si>
  <si>
    <t>CM3, 13</t>
  </si>
  <si>
    <t>E6.27</t>
  </si>
  <si>
    <t>Total capacity of service reservoirs</t>
  </si>
  <si>
    <t>CM3, L14</t>
  </si>
  <si>
    <t>Ml</t>
  </si>
  <si>
    <t>Water Towers</t>
  </si>
  <si>
    <t>E6.28</t>
  </si>
  <si>
    <t>Total number of water towers</t>
  </si>
  <si>
    <t>CM3, L15</t>
  </si>
  <si>
    <t>E6.29</t>
  </si>
  <si>
    <t>Total capacity of tower towers</t>
  </si>
  <si>
    <t>CM3, L16</t>
  </si>
  <si>
    <t>Table E7: Wastewater Explanatory Factors - Sewerage &amp; Sewage treatment by area</t>
  </si>
  <si>
    <t>AR 10</t>
  </si>
  <si>
    <t>E7.0</t>
  </si>
  <si>
    <t>E7.1</t>
  </si>
  <si>
    <t>T17a, L1</t>
  </si>
  <si>
    <t>E7.2</t>
  </si>
  <si>
    <t>Annual average non- resident connected population</t>
  </si>
  <si>
    <t>T17a, L2</t>
  </si>
  <si>
    <t>E7.3</t>
  </si>
  <si>
    <t>Volume of sewage collected (daily average)</t>
  </si>
  <si>
    <t>T17a, L3</t>
  </si>
  <si>
    <t>E7.4</t>
  </si>
  <si>
    <t>T17a, L4</t>
  </si>
  <si>
    <t>E7.5</t>
  </si>
  <si>
    <t>Area of Sewerage District</t>
  </si>
  <si>
    <t>T17a, L5</t>
  </si>
  <si>
    <t>km 2</t>
  </si>
  <si>
    <t>E7.6</t>
  </si>
  <si>
    <t>Drained Area</t>
  </si>
  <si>
    <t>km2</t>
  </si>
  <si>
    <t>E7.7</t>
  </si>
  <si>
    <t>Annual Precipitation</t>
  </si>
  <si>
    <t>mm</t>
  </si>
  <si>
    <t>E7.8</t>
  </si>
  <si>
    <t>T17a, L6</t>
  </si>
  <si>
    <t>E7.9</t>
  </si>
  <si>
    <t>Total length of lateral sewer</t>
  </si>
  <si>
    <t>E7.10</t>
  </si>
  <si>
    <t>Length of combined sewer</t>
  </si>
  <si>
    <t>E7.11</t>
  </si>
  <si>
    <t>Length of separate stormwater sewer</t>
  </si>
  <si>
    <t>E7.12</t>
  </si>
  <si>
    <t>Length of sewer &gt; 1000 mm diameter</t>
  </si>
  <si>
    <t>E7.14</t>
  </si>
  <si>
    <t>Sewer  Collapses</t>
  </si>
  <si>
    <t>Sewerage costs</t>
  </si>
  <si>
    <t>E7.15</t>
  </si>
  <si>
    <t>T22, L2</t>
  </si>
  <si>
    <t>E2.2</t>
  </si>
  <si>
    <t>E7.16</t>
  </si>
  <si>
    <t>T22, L7</t>
  </si>
  <si>
    <t>E2.5</t>
  </si>
  <si>
    <t>E7.17</t>
  </si>
  <si>
    <t>T22, L9</t>
  </si>
  <si>
    <t>E2.7</t>
  </si>
  <si>
    <t>E7.18</t>
  </si>
  <si>
    <t>T22, L10</t>
  </si>
  <si>
    <t>E2.8</t>
  </si>
  <si>
    <t>E7.19</t>
  </si>
  <si>
    <t>T22, L11</t>
  </si>
  <si>
    <t>E2.9</t>
  </si>
  <si>
    <t>E7.20</t>
  </si>
  <si>
    <t>E7.21</t>
  </si>
  <si>
    <r>
      <t>Total capacity of pumping stations (m</t>
    </r>
    <r>
      <rPr>
        <vertAlign val="superscript"/>
        <sz val="10"/>
        <rFont val="CG Omega"/>
        <family val="2"/>
      </rPr>
      <t>3</t>
    </r>
    <r>
      <rPr>
        <sz val="10"/>
        <rFont val="CG Omega"/>
        <family val="2"/>
      </rPr>
      <t>/d)</t>
    </r>
  </si>
  <si>
    <t>E7.22</t>
  </si>
  <si>
    <t>Total capacity of pumping stations (kw)</t>
  </si>
  <si>
    <t>E7.16a</t>
  </si>
  <si>
    <t>E7.23</t>
  </si>
  <si>
    <t xml:space="preserve">m </t>
  </si>
  <si>
    <t>C5</t>
  </si>
  <si>
    <t>E7.24</t>
  </si>
  <si>
    <t>Total number of combined pumping stations</t>
  </si>
  <si>
    <t>E7.25</t>
  </si>
  <si>
    <t>Total capacity of combined pumping stations</t>
  </si>
  <si>
    <t>m3/d</t>
  </si>
  <si>
    <t>E7.26</t>
  </si>
  <si>
    <t>Total number of stormwater pumping stations</t>
  </si>
  <si>
    <t>E7.27</t>
  </si>
  <si>
    <t>Total capacity of stormwater pumping stations</t>
  </si>
  <si>
    <t>E7.28</t>
  </si>
  <si>
    <t xml:space="preserve">Number of combined sewer overflows </t>
  </si>
  <si>
    <t>E7.29</t>
  </si>
  <si>
    <t>Sewage treatment works</t>
  </si>
  <si>
    <t>E7.30</t>
  </si>
  <si>
    <t>Number of sewage treatment works</t>
  </si>
  <si>
    <t>E7.31</t>
  </si>
  <si>
    <t>Total Load</t>
  </si>
  <si>
    <t>kg BOD/day</t>
  </si>
  <si>
    <t>Sewage treatment costs</t>
  </si>
  <si>
    <t>E7.32</t>
  </si>
  <si>
    <t>E7.33</t>
  </si>
  <si>
    <t>E7.34</t>
  </si>
  <si>
    <t>E7.35</t>
  </si>
  <si>
    <t>E7.36</t>
  </si>
  <si>
    <t>Table E8: Wastewater Explanatory Factors - Sewage Treatment Works</t>
  </si>
  <si>
    <t>Treatment Category</t>
  </si>
  <si>
    <t>Septic Tanks</t>
  </si>
  <si>
    <t>Sec Activated Sludge</t>
  </si>
  <si>
    <t>Sec biological</t>
  </si>
  <si>
    <t>TertiaryA1</t>
  </si>
  <si>
    <t>Sea Preliminary</t>
  </si>
  <si>
    <t>Sea Screened</t>
  </si>
  <si>
    <t>Sea Unscreened</t>
  </si>
  <si>
    <t>Numbers</t>
  </si>
  <si>
    <t>E8.1</t>
  </si>
  <si>
    <t>Size Band 0</t>
  </si>
  <si>
    <t>E8.2</t>
  </si>
  <si>
    <t>Size Band 1</t>
  </si>
  <si>
    <t>T17c, L1</t>
  </si>
  <si>
    <t>E8.3</t>
  </si>
  <si>
    <t>Size Band 2</t>
  </si>
  <si>
    <t>T17c, L2</t>
  </si>
  <si>
    <t>E8.4</t>
  </si>
  <si>
    <t>Size Band 3</t>
  </si>
  <si>
    <t>T17c, L3</t>
  </si>
  <si>
    <t>E8.5</t>
  </si>
  <si>
    <t>Size Band 4</t>
  </si>
  <si>
    <t>T17c, L4</t>
  </si>
  <si>
    <t>E8.6</t>
  </si>
  <si>
    <t>Size Band 5</t>
  </si>
  <si>
    <t>T17c, L5</t>
  </si>
  <si>
    <t>E8.7</t>
  </si>
  <si>
    <t>Size Band 6 (Large Works)</t>
  </si>
  <si>
    <t>T17c, L6</t>
  </si>
  <si>
    <t>E8.8</t>
  </si>
  <si>
    <t>Total Sewage Treatment Works</t>
  </si>
  <si>
    <t>T17c, L7</t>
  </si>
  <si>
    <t>E8.9</t>
  </si>
  <si>
    <t>Small Sewage treatment works with ammonia consent 5 - 10 mg/l</t>
  </si>
  <si>
    <t>T17c, L8</t>
  </si>
  <si>
    <t>E8.10</t>
  </si>
  <si>
    <t>Small Sewage treatment works with ammonia consent &lt;= 5 mg/l</t>
  </si>
  <si>
    <t>T17c, L9</t>
  </si>
  <si>
    <t>Loading (average daily load)\</t>
  </si>
  <si>
    <t>Total excluding Septic Tanks</t>
  </si>
  <si>
    <t>E8.11</t>
  </si>
  <si>
    <t>E8.12</t>
  </si>
  <si>
    <t>T17d, L1</t>
  </si>
  <si>
    <t>E8.13</t>
  </si>
  <si>
    <t>T17d, L2</t>
  </si>
  <si>
    <t>E8.14</t>
  </si>
  <si>
    <t>T17d, L3</t>
  </si>
  <si>
    <t>E8.15</t>
  </si>
  <si>
    <t>T17d, L4</t>
  </si>
  <si>
    <t>E8.16</t>
  </si>
  <si>
    <t>T17d, L5</t>
  </si>
  <si>
    <t>E8.17</t>
  </si>
  <si>
    <t>Size Band 6 (large works)</t>
  </si>
  <si>
    <t>T17d, L6</t>
  </si>
  <si>
    <t>E8.18</t>
  </si>
  <si>
    <t>Total Load Received</t>
  </si>
  <si>
    <t>T17d, L7</t>
  </si>
  <si>
    <t>E8.19</t>
  </si>
  <si>
    <t>T17d, L8</t>
  </si>
  <si>
    <t>E8.20</t>
  </si>
  <si>
    <t>T17d, L9</t>
  </si>
  <si>
    <t>Compliance</t>
  </si>
  <si>
    <t>E8.21</t>
  </si>
  <si>
    <t>E8.22</t>
  </si>
  <si>
    <t>E8.23</t>
  </si>
  <si>
    <t>E8.24</t>
  </si>
  <si>
    <t>E8.25</t>
  </si>
  <si>
    <t>E8.26</t>
  </si>
  <si>
    <t>E8.27</t>
  </si>
  <si>
    <t>E8.28</t>
  </si>
  <si>
    <t>Average compliance by works  - all sizes</t>
  </si>
  <si>
    <t>E8.29</t>
  </si>
  <si>
    <t>E8.30</t>
  </si>
  <si>
    <t>Costs</t>
  </si>
  <si>
    <t>E8.31</t>
  </si>
  <si>
    <t>Direct costs for works in size band 0</t>
  </si>
  <si>
    <t>£000</t>
  </si>
  <si>
    <t>E8.32</t>
  </si>
  <si>
    <t>Direct costs for works in size band 1</t>
  </si>
  <si>
    <t>T17f, L1</t>
  </si>
  <si>
    <t>E8.33</t>
  </si>
  <si>
    <t>Direct costs for works in size band 2</t>
  </si>
  <si>
    <t>T17f, L2</t>
  </si>
  <si>
    <t>E8.34</t>
  </si>
  <si>
    <t>Direct costs for works in size band 3</t>
  </si>
  <si>
    <t>T17f, L3</t>
  </si>
  <si>
    <t>E8.35</t>
  </si>
  <si>
    <t>Direct costs for works in size band 4</t>
  </si>
  <si>
    <t>T17f, L4</t>
  </si>
  <si>
    <t>E8.36</t>
  </si>
  <si>
    <t>Direct costs for works in size band 5</t>
  </si>
  <si>
    <t>T17f, L5</t>
  </si>
  <si>
    <t>E8.37</t>
  </si>
  <si>
    <t>Direct costs for works in size band 6 (large works)</t>
  </si>
  <si>
    <t>T17f, L6</t>
  </si>
  <si>
    <t>E8.38</t>
  </si>
  <si>
    <t>Direct costs for all sewage treatment works</t>
  </si>
  <si>
    <t>T17f, L7</t>
  </si>
  <si>
    <t>E8.39</t>
  </si>
  <si>
    <t>General and support expenditure</t>
  </si>
  <si>
    <t>T17f, L12</t>
  </si>
  <si>
    <t>E8.40</t>
  </si>
  <si>
    <t>T17f, L13</t>
  </si>
  <si>
    <t>E8.41</t>
  </si>
  <si>
    <t>Power costs</t>
  </si>
  <si>
    <t>T17f, L10</t>
  </si>
  <si>
    <t>E8.42</t>
  </si>
  <si>
    <t>Service charges SEPA</t>
  </si>
  <si>
    <t>T17f, L11</t>
  </si>
  <si>
    <t>Date: 16/06/2020</t>
  </si>
  <si>
    <t>Table E9: Large Sewage Treatment Works Information Database</t>
  </si>
  <si>
    <t>Works Size</t>
  </si>
  <si>
    <t>STW000011</t>
  </si>
  <si>
    <t>STW001979</t>
  </si>
  <si>
    <t>STW000033</t>
  </si>
  <si>
    <t>STW000085</t>
  </si>
  <si>
    <t>STW000125</t>
  </si>
  <si>
    <t>STW001975</t>
  </si>
  <si>
    <t>STW000218</t>
  </si>
  <si>
    <t>STW000222</t>
  </si>
  <si>
    <t>STW003728</t>
  </si>
  <si>
    <t>STW001984</t>
  </si>
  <si>
    <t>STW000265</t>
  </si>
  <si>
    <t>STW000281</t>
  </si>
  <si>
    <t>STW001989</t>
  </si>
  <si>
    <t>STW000355</t>
  </si>
  <si>
    <t>STW001977</t>
  </si>
  <si>
    <t>STW001982</t>
  </si>
  <si>
    <t>STW000455</t>
  </si>
  <si>
    <t>STW001712</t>
  </si>
  <si>
    <t>STW000576</t>
  </si>
  <si>
    <t>STW000642</t>
  </si>
  <si>
    <t>STW002268</t>
  </si>
  <si>
    <t>STW000719</t>
  </si>
  <si>
    <t>STW003824</t>
  </si>
  <si>
    <t>E9.0</t>
  </si>
  <si>
    <t>T17b, L1</t>
  </si>
  <si>
    <t>Allers</t>
  </si>
  <si>
    <t>Alloa</t>
  </si>
  <si>
    <t>Ardoch</t>
  </si>
  <si>
    <t>Bothwellbank</t>
  </si>
  <si>
    <t>Carbarns</t>
  </si>
  <si>
    <t>Dalderse</t>
  </si>
  <si>
    <t>Dalmarnock</t>
  </si>
  <si>
    <t>Dunbar</t>
  </si>
  <si>
    <t>Dunfermline</t>
  </si>
  <si>
    <t>Dunnswood</t>
  </si>
  <si>
    <t>Erskine</t>
  </si>
  <si>
    <t>Galashiels</t>
  </si>
  <si>
    <t>Hamilton</t>
  </si>
  <si>
    <t>Kinneil Kerse</t>
  </si>
  <si>
    <t>Kirkcaldy</t>
  </si>
  <si>
    <t>Laighpark (Paisley)</t>
  </si>
  <si>
    <t>Perth</t>
  </si>
  <si>
    <t>Philipshill</t>
  </si>
  <si>
    <t>Shieldhall</t>
  </si>
  <si>
    <t>Stirling</t>
  </si>
  <si>
    <t>Troqueer</t>
  </si>
  <si>
    <t>Inverurie</t>
  </si>
  <si>
    <t>E9.0a</t>
  </si>
  <si>
    <t>Name of operational area</t>
  </si>
  <si>
    <t>E9.1</t>
  </si>
  <si>
    <t>T17b, L2</t>
  </si>
  <si>
    <t>E9.5</t>
  </si>
  <si>
    <t>E9.2</t>
  </si>
  <si>
    <t>T17b, L3</t>
  </si>
  <si>
    <t>E9.11</t>
  </si>
  <si>
    <t>E9.3</t>
  </si>
  <si>
    <t>T17b, L4</t>
  </si>
  <si>
    <t>E9.12</t>
  </si>
  <si>
    <t>E9.4</t>
  </si>
  <si>
    <t>T17b, L5</t>
  </si>
  <si>
    <t>E9.13</t>
  </si>
  <si>
    <t>T17b, L6</t>
  </si>
  <si>
    <t>E9.14</t>
  </si>
  <si>
    <t>E9.6</t>
  </si>
  <si>
    <t>T17b, L7</t>
  </si>
  <si>
    <t>E9.15</t>
  </si>
  <si>
    <t>E9.7</t>
  </si>
  <si>
    <t>E9.16</t>
  </si>
  <si>
    <t>E9.8</t>
  </si>
  <si>
    <t>T17b, L8</t>
  </si>
  <si>
    <t>E9.19</t>
  </si>
  <si>
    <t>E9.9</t>
  </si>
  <si>
    <t>E9.20</t>
  </si>
  <si>
    <t>E9.10</t>
  </si>
  <si>
    <t>E9.21</t>
  </si>
  <si>
    <t>E9.22</t>
  </si>
  <si>
    <t>E9.23</t>
  </si>
  <si>
    <t>E9.24</t>
  </si>
  <si>
    <t>E9.25</t>
  </si>
  <si>
    <t>Works Cost</t>
  </si>
  <si>
    <t>T17b, L10</t>
  </si>
  <si>
    <t>E9.34</t>
  </si>
  <si>
    <t>£'000</t>
  </si>
  <si>
    <t>T17b, L11</t>
  </si>
  <si>
    <t>E9.37</t>
  </si>
  <si>
    <t>E9.17</t>
  </si>
  <si>
    <t>T17b, L9</t>
  </si>
  <si>
    <t>E9.39</t>
  </si>
  <si>
    <t>E9.18</t>
  </si>
  <si>
    <t>T17b, L12</t>
  </si>
  <si>
    <t>E9.40</t>
  </si>
  <si>
    <t>Functional Expenditure</t>
  </si>
  <si>
    <t>T17b, L13</t>
  </si>
  <si>
    <t>E9.41</t>
  </si>
  <si>
    <t>Estimated terminal pumping station costs</t>
  </si>
  <si>
    <t>T17b, L14</t>
  </si>
  <si>
    <t>E9.42</t>
  </si>
  <si>
    <t>Estimated sludge costs</t>
  </si>
  <si>
    <t>T17b, L15</t>
  </si>
  <si>
    <t>E9.43</t>
  </si>
  <si>
    <t>ANNUAL RETURN INFORMATION REQUIREMENTS 2020</t>
  </si>
  <si>
    <t>Table E10: Sludge Treatment and Disposal</t>
  </si>
  <si>
    <t>Disposal category</t>
  </si>
  <si>
    <t>Other</t>
  </si>
  <si>
    <t>Sludge volumes</t>
  </si>
  <si>
    <t>E10.1</t>
  </si>
  <si>
    <t>Resident population served</t>
  </si>
  <si>
    <t>T17g, L1</t>
  </si>
  <si>
    <t>E10.2</t>
  </si>
  <si>
    <t>Amount of sewage sludge</t>
  </si>
  <si>
    <t>T17g, L2</t>
  </si>
  <si>
    <t>Sludge Treatment and Disposal costs</t>
  </si>
  <si>
    <t>E10.3</t>
  </si>
  <si>
    <t>Sludge Treatment direct costs</t>
  </si>
  <si>
    <t>T17g, L3</t>
  </si>
  <si>
    <t>E10.4</t>
  </si>
  <si>
    <t>Sludge disposal direct costs</t>
  </si>
  <si>
    <t>T17g, L4</t>
  </si>
  <si>
    <t>E10.5</t>
  </si>
  <si>
    <t>Sludge treatment &amp; disposal: Power costs</t>
  </si>
  <si>
    <t>T17g, L6</t>
  </si>
  <si>
    <t>E10.6</t>
  </si>
  <si>
    <t>Sludge treatment &amp; disposal: Service charges SEPA</t>
  </si>
  <si>
    <t>T17g, L7</t>
  </si>
  <si>
    <t>E10.7</t>
  </si>
  <si>
    <t>Sludge treatment &amp; disposal: Total direct costs</t>
  </si>
  <si>
    <t>T17g, L5</t>
  </si>
  <si>
    <t>E10.9</t>
  </si>
  <si>
    <t>E10.8</t>
  </si>
  <si>
    <t>Sludge treatment and disposal: General and support expenditure</t>
  </si>
  <si>
    <t>T17g, L8</t>
  </si>
  <si>
    <t>E10.10</t>
  </si>
  <si>
    <t>Sludge Treatment and disposal: Functional Expenditure</t>
  </si>
  <si>
    <t>T17g, L9</t>
  </si>
  <si>
    <t>E10.11</t>
  </si>
  <si>
    <t xml:space="preserve">Authorised by: </t>
  </si>
  <si>
    <t>Authorised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</si>
</sst>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43" formatCode="_-* #,##0.00_-;\-* #,##0.00_-;_-* &quot;-&quot;??_-;_-@_-"/>
    <numFmt numFmtId="164" formatCode="0.000"/>
    <numFmt numFmtId="165" formatCode="0.0"/>
    <numFmt numFmtId="166" formatCode="0.0000"/>
    <numFmt numFmtId="167" formatCode="dd/mm/yy;@"/>
    <numFmt numFmtId="168" formatCode="_-* #,##0.000_-;\-* #,##0.000_-;_-* &quot;-&quot;??_-;_-@_-"/>
    <numFmt numFmtId="169" formatCode="_-* #,##0.000_-;\-* #,##0.000_-;_-* &quot;-&quot;???_-;_-@_-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G Omega"/>
      <family val="2"/>
    </font>
    <font>
      <b/>
      <sz val="12"/>
      <color indexed="48"/>
      <name val="CG Omega"/>
      <family val="2"/>
    </font>
    <font>
      <sz val="10"/>
      <name val="CG Omega"/>
      <family val="2"/>
    </font>
    <font>
      <b/>
      <sz val="12"/>
      <name val="CG Omega"/>
      <family val="2"/>
    </font>
    <font>
      <b/>
      <sz val="16"/>
      <name val="CG Omega"/>
      <family val="2"/>
    </font>
    <font>
      <sz val="16"/>
      <name val="CG Omega"/>
      <family val="2"/>
    </font>
    <font>
      <b/>
      <sz val="16"/>
      <color indexed="48"/>
      <name val="CG Omega"/>
      <family val="2"/>
    </font>
    <font>
      <sz val="16"/>
      <name val="Arial"/>
      <family val="2"/>
    </font>
    <font>
      <sz val="10"/>
      <name val="CG Omega"/>
      <family val="2"/>
    </font>
    <font>
      <b/>
      <sz val="14"/>
      <name val="CG Omega"/>
      <family val="2"/>
    </font>
    <font>
      <b/>
      <sz val="12"/>
      <color indexed="8"/>
      <name val="CG Omega"/>
      <family val="2"/>
    </font>
    <font>
      <b/>
      <sz val="10"/>
      <name val="CG Omega"/>
      <family val="2"/>
    </font>
    <font>
      <sz val="10"/>
      <color indexed="8"/>
      <name val="CG Omega"/>
      <family val="2"/>
    </font>
    <font>
      <b/>
      <sz val="12"/>
      <name val="Arial"/>
      <family val="2"/>
    </font>
    <font>
      <b/>
      <sz val="9"/>
      <name val="CG Omega"/>
      <family val="2"/>
    </font>
    <font>
      <sz val="10"/>
      <name val="Arial"/>
      <family val="2"/>
    </font>
    <font>
      <sz val="14"/>
      <name val="Arial"/>
      <family val="2"/>
    </font>
    <font>
      <vertAlign val="superscript"/>
      <sz val="10"/>
      <name val="CG Omega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6"/>
      <name val="Arial Narrow"/>
      <family val="2"/>
    </font>
    <font>
      <sz val="10"/>
      <name val="Arial Narrow"/>
      <family val="2"/>
    </font>
    <font>
      <b/>
      <sz val="16"/>
      <color rgb="FFFF0000"/>
      <name val="CG Omega"/>
    </font>
    <font>
      <b/>
      <sz val="10"/>
      <name val="CG Omega"/>
    </font>
    <font>
      <sz val="10"/>
      <name val="CG Omega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5"/>
        <bgColor indexed="9"/>
      </patternFill>
    </fill>
    <fill>
      <patternFill patternType="solid">
        <fgColor indexed="41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4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</fills>
  <borders count="233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rgb="FF000000"/>
      </bottom>
      <diagonal/>
    </border>
    <border>
      <left/>
      <right/>
      <top style="medium">
        <color indexed="8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/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8"/>
      </left>
      <right/>
      <top style="medium">
        <color rgb="FF000000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rgb="FF000000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8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/>
      <bottom style="medium">
        <color rgb="FF000000"/>
      </bottom>
      <diagonal/>
    </border>
    <border>
      <left/>
      <right style="thin">
        <color indexed="8"/>
      </right>
      <top/>
      <bottom style="medium">
        <color rgb="FF000000"/>
      </bottom>
      <diagonal/>
    </border>
    <border>
      <left style="thin">
        <color indexed="8"/>
      </left>
      <right/>
      <top/>
      <bottom style="medium">
        <color rgb="FF000000"/>
      </bottom>
      <diagonal/>
    </border>
    <border>
      <left style="thin">
        <color indexed="8"/>
      </left>
      <right style="medium">
        <color indexed="8"/>
      </right>
      <top/>
      <bottom style="medium">
        <color rgb="FF000000"/>
      </bottom>
      <diagonal/>
    </border>
    <border>
      <left style="medium">
        <color indexed="8"/>
      </left>
      <right style="thin">
        <color indexed="8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1">
    <xf numFmtId="0" fontId="0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5" fillId="0" borderId="0"/>
    <xf numFmtId="0" fontId="4" fillId="0" borderId="0"/>
    <xf numFmtId="43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4" fillId="0" borderId="0"/>
    <xf numFmtId="0" fontId="33" fillId="0" borderId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35" fillId="0" borderId="0"/>
    <xf numFmtId="0" fontId="3" fillId="0" borderId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" fillId="0" borderId="0"/>
    <xf numFmtId="0" fontId="1" fillId="0" borderId="0"/>
  </cellStyleXfs>
  <cellXfs count="1273">
    <xf numFmtId="0" fontId="0" fillId="0" borderId="0" xfId="0"/>
    <xf numFmtId="0" fontId="13" fillId="0" borderId="0" xfId="1" applyFont="1"/>
    <xf numFmtId="0" fontId="16" fillId="2" borderId="4" xfId="1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8" fillId="2" borderId="10" xfId="1" applyFont="1" applyFill="1" applyBorder="1" applyAlignment="1">
      <alignment horizontal="center" vertical="top"/>
    </xf>
    <xf numFmtId="0" fontId="8" fillId="2" borderId="11" xfId="1" applyFont="1" applyFill="1" applyBorder="1" applyAlignment="1">
      <alignment horizontal="center" vertical="top"/>
    </xf>
    <xf numFmtId="0" fontId="8" fillId="2" borderId="12" xfId="1" applyFont="1" applyFill="1" applyBorder="1" applyAlignment="1">
      <alignment horizontal="center" vertical="top"/>
    </xf>
    <xf numFmtId="0" fontId="8" fillId="2" borderId="14" xfId="1" applyFont="1" applyFill="1" applyBorder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14" fillId="2" borderId="15" xfId="1" applyFont="1" applyFill="1" applyBorder="1"/>
    <xf numFmtId="0" fontId="14" fillId="2" borderId="27" xfId="1" applyFont="1" applyFill="1" applyBorder="1"/>
    <xf numFmtId="0" fontId="7" fillId="0" borderId="0" xfId="1" applyFont="1" applyAlignment="1">
      <alignment horizontal="center"/>
    </xf>
    <xf numFmtId="0" fontId="7" fillId="0" borderId="0" xfId="1" applyFont="1"/>
    <xf numFmtId="0" fontId="7" fillId="2" borderId="16" xfId="1" applyFont="1" applyFill="1" applyBorder="1"/>
    <xf numFmtId="0" fontId="14" fillId="2" borderId="27" xfId="1" applyFont="1" applyFill="1" applyBorder="1" applyAlignment="1">
      <alignment horizontal="center"/>
    </xf>
    <xf numFmtId="0" fontId="16" fillId="2" borderId="34" xfId="1" applyFont="1" applyFill="1" applyBorder="1" applyAlignment="1">
      <alignment horizontal="center"/>
    </xf>
    <xf numFmtId="0" fontId="14" fillId="2" borderId="15" xfId="1" applyFont="1" applyFill="1" applyBorder="1" applyAlignment="1">
      <alignment horizontal="center"/>
    </xf>
    <xf numFmtId="0" fontId="7" fillId="0" borderId="47" xfId="1" applyFont="1" applyBorder="1" applyAlignment="1">
      <alignment horizontal="center"/>
    </xf>
    <xf numFmtId="0" fontId="7" fillId="0" borderId="52" xfId="1" applyFont="1" applyBorder="1" applyAlignment="1">
      <alignment horizontal="center"/>
    </xf>
    <xf numFmtId="0" fontId="7" fillId="0" borderId="46" xfId="1" applyFont="1" applyBorder="1" applyAlignment="1">
      <alignment horizontal="center"/>
    </xf>
    <xf numFmtId="0" fontId="7" fillId="0" borderId="55" xfId="1" applyFont="1" applyBorder="1" applyAlignment="1">
      <alignment horizontal="center"/>
    </xf>
    <xf numFmtId="0" fontId="7" fillId="0" borderId="56" xfId="1" applyFont="1" applyBorder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1" applyFont="1"/>
    <xf numFmtId="0" fontId="20" fillId="0" borderId="0" xfId="1" applyFont="1"/>
    <xf numFmtId="0" fontId="19" fillId="2" borderId="10" xfId="1" applyFont="1" applyFill="1" applyBorder="1" applyAlignment="1">
      <alignment horizontal="center" wrapText="1"/>
    </xf>
    <xf numFmtId="0" fontId="0" fillId="0" borderId="0" xfId="1" applyFont="1" applyAlignment="1">
      <alignment horizontal="center"/>
    </xf>
    <xf numFmtId="0" fontId="17" fillId="0" borderId="59" xfId="1" applyFont="1" applyBorder="1"/>
    <xf numFmtId="0" fontId="15" fillId="2" borderId="3" xfId="1" applyFont="1" applyFill="1" applyBorder="1"/>
    <xf numFmtId="0" fontId="7" fillId="2" borderId="48" xfId="1" applyFont="1" applyFill="1" applyBorder="1"/>
    <xf numFmtId="0" fontId="0" fillId="2" borderId="48" xfId="1" applyFont="1" applyFill="1" applyBorder="1"/>
    <xf numFmtId="0" fontId="0" fillId="2" borderId="61" xfId="1" applyFont="1" applyFill="1" applyBorder="1"/>
    <xf numFmtId="0" fontId="7" fillId="2" borderId="63" xfId="1" applyFont="1" applyFill="1" applyBorder="1"/>
    <xf numFmtId="0" fontId="0" fillId="2" borderId="63" xfId="1" applyFont="1" applyFill="1" applyBorder="1"/>
    <xf numFmtId="0" fontId="0" fillId="2" borderId="54" xfId="1" applyFont="1" applyFill="1" applyBorder="1"/>
    <xf numFmtId="0" fontId="9" fillId="0" borderId="0" xfId="1" applyFont="1"/>
    <xf numFmtId="0" fontId="11" fillId="0" borderId="0" xfId="1" applyFont="1"/>
    <xf numFmtId="0" fontId="10" fillId="0" borderId="0" xfId="1" applyFont="1"/>
    <xf numFmtId="0" fontId="12" fillId="0" borderId="0" xfId="1" applyFont="1"/>
    <xf numFmtId="0" fontId="8" fillId="0" borderId="0" xfId="1" applyFont="1" applyAlignment="1">
      <alignment horizontal="left"/>
    </xf>
    <xf numFmtId="0" fontId="6" fillId="0" borderId="0" xfId="1" applyFont="1"/>
    <xf numFmtId="0" fontId="10" fillId="0" borderId="0" xfId="1" applyFont="1" applyAlignment="1">
      <alignment horizontal="center"/>
    </xf>
    <xf numFmtId="0" fontId="4" fillId="0" borderId="0" xfId="1" applyFont="1"/>
    <xf numFmtId="0" fontId="17" fillId="0" borderId="0" xfId="1" applyFont="1" applyAlignment="1">
      <alignment horizontal="center"/>
    </xf>
    <xf numFmtId="0" fontId="17" fillId="0" borderId="0" xfId="1" applyFont="1"/>
    <xf numFmtId="0" fontId="15" fillId="2" borderId="26" xfId="1" applyFont="1" applyFill="1" applyBorder="1"/>
    <xf numFmtId="0" fontId="15" fillId="0" borderId="0" xfId="1" applyFont="1"/>
    <xf numFmtId="0" fontId="4" fillId="0" borderId="0" xfId="1" applyFont="1" applyAlignment="1">
      <alignment horizontal="center"/>
    </xf>
    <xf numFmtId="0" fontId="7" fillId="2" borderId="61" xfId="1" applyFont="1" applyFill="1" applyBorder="1"/>
    <xf numFmtId="0" fontId="0" fillId="2" borderId="48" xfId="1" applyFont="1" applyFill="1" applyBorder="1" applyAlignment="1">
      <alignment horizontal="center"/>
    </xf>
    <xf numFmtId="0" fontId="0" fillId="2" borderId="61" xfId="1" applyFont="1" applyFill="1" applyBorder="1" applyAlignment="1">
      <alignment horizontal="center"/>
    </xf>
    <xf numFmtId="0" fontId="0" fillId="2" borderId="63" xfId="1" applyFont="1" applyFill="1" applyBorder="1" applyAlignment="1">
      <alignment horizontal="center"/>
    </xf>
    <xf numFmtId="0" fontId="0" fillId="2" borderId="54" xfId="1" applyFont="1" applyFill="1" applyBorder="1" applyAlignment="1">
      <alignment horizontal="center"/>
    </xf>
    <xf numFmtId="0" fontId="14" fillId="2" borderId="3" xfId="1" applyFont="1" applyFill="1" applyBorder="1" applyAlignment="1">
      <alignment horizontal="center"/>
    </xf>
    <xf numFmtId="0" fontId="17" fillId="0" borderId="49" xfId="1" applyFont="1" applyBorder="1"/>
    <xf numFmtId="0" fontId="17" fillId="0" borderId="49" xfId="1" applyFont="1" applyBorder="1" applyAlignment="1">
      <alignment horizontal="center"/>
    </xf>
    <xf numFmtId="0" fontId="14" fillId="2" borderId="26" xfId="1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1" applyFont="1"/>
    <xf numFmtId="0" fontId="0" fillId="0" borderId="35" xfId="1" applyFont="1" applyBorder="1"/>
    <xf numFmtId="0" fontId="7" fillId="0" borderId="49" xfId="1" applyFont="1" applyBorder="1"/>
    <xf numFmtId="0" fontId="7" fillId="0" borderId="49" xfId="1" applyFont="1" applyBorder="1" applyAlignment="1">
      <alignment horizontal="center"/>
    </xf>
    <xf numFmtId="49" fontId="0" fillId="0" borderId="49" xfId="1" applyNumberFormat="1" applyFont="1" applyBorder="1" applyAlignment="1">
      <alignment horizontal="center"/>
    </xf>
    <xf numFmtId="0" fontId="7" fillId="0" borderId="40" xfId="1" applyFont="1" applyBorder="1" applyAlignment="1">
      <alignment horizontal="center"/>
    </xf>
    <xf numFmtId="0" fontId="7" fillId="0" borderId="35" xfId="1" applyFont="1" applyBorder="1"/>
    <xf numFmtId="0" fontId="7" fillId="0" borderId="35" xfId="1" applyFont="1" applyBorder="1" applyAlignment="1">
      <alignment horizontal="center"/>
    </xf>
    <xf numFmtId="49" fontId="0" fillId="0" borderId="35" xfId="1" applyNumberFormat="1" applyFont="1" applyBorder="1" applyAlignment="1">
      <alignment horizontal="center"/>
    </xf>
    <xf numFmtId="0" fontId="7" fillId="0" borderId="41" xfId="1" applyFont="1" applyBorder="1" applyAlignment="1">
      <alignment horizontal="center"/>
    </xf>
    <xf numFmtId="0" fontId="4" fillId="0" borderId="55" xfId="1" applyFont="1" applyBorder="1" applyAlignment="1">
      <alignment horizontal="center"/>
    </xf>
    <xf numFmtId="0" fontId="0" fillId="0" borderId="41" xfId="1" applyFont="1" applyBorder="1" applyAlignment="1">
      <alignment horizontal="center"/>
    </xf>
    <xf numFmtId="0" fontId="7" fillId="0" borderId="64" xfId="1" applyFont="1" applyBorder="1" applyAlignment="1">
      <alignment horizontal="center"/>
    </xf>
    <xf numFmtId="0" fontId="7" fillId="0" borderId="65" xfId="1" applyFont="1" applyBorder="1"/>
    <xf numFmtId="0" fontId="7" fillId="0" borderId="66" xfId="1" applyFont="1" applyBorder="1" applyAlignment="1">
      <alignment horizontal="center"/>
    </xf>
    <xf numFmtId="0" fontId="7" fillId="0" borderId="50" xfId="1" applyFont="1" applyBorder="1"/>
    <xf numFmtId="0" fontId="7" fillId="0" borderId="50" xfId="1" applyFont="1" applyBorder="1" applyAlignment="1">
      <alignment horizontal="center"/>
    </xf>
    <xf numFmtId="49" fontId="0" fillId="0" borderId="50" xfId="1" applyNumberFormat="1" applyFont="1" applyBorder="1" applyAlignment="1">
      <alignment horizontal="center"/>
    </xf>
    <xf numFmtId="0" fontId="7" fillId="0" borderId="51" xfId="1" applyFont="1" applyBorder="1" applyAlignment="1">
      <alignment horizontal="center"/>
    </xf>
    <xf numFmtId="0" fontId="19" fillId="2" borderId="13" xfId="1" applyFont="1" applyFill="1" applyBorder="1" applyAlignment="1">
      <alignment horizontal="center" wrapText="1"/>
    </xf>
    <xf numFmtId="0" fontId="0" fillId="0" borderId="68" xfId="1" applyFont="1" applyBorder="1"/>
    <xf numFmtId="0" fontId="0" fillId="2" borderId="6" xfId="1" applyFont="1" applyFill="1" applyBorder="1" applyAlignment="1">
      <alignment horizontal="center"/>
    </xf>
    <xf numFmtId="0" fontId="0" fillId="2" borderId="70" xfId="1" applyFont="1" applyFill="1" applyBorder="1" applyAlignment="1">
      <alignment horizontal="center"/>
    </xf>
    <xf numFmtId="0" fontId="16" fillId="2" borderId="13" xfId="1" applyFont="1" applyFill="1" applyBorder="1" applyAlignment="1">
      <alignment horizontal="center" wrapText="1"/>
    </xf>
    <xf numFmtId="0" fontId="0" fillId="0" borderId="0" xfId="1" applyFont="1" applyAlignment="1">
      <alignment horizontal="right"/>
    </xf>
    <xf numFmtId="0" fontId="0" fillId="0" borderId="0" xfId="1" applyFont="1" applyAlignment="1">
      <alignment horizontal="left"/>
    </xf>
    <xf numFmtId="0" fontId="17" fillId="0" borderId="73" xfId="1" applyFont="1" applyBorder="1"/>
    <xf numFmtId="0" fontId="17" fillId="0" borderId="73" xfId="1" applyFont="1" applyBorder="1" applyAlignment="1">
      <alignment horizontal="center"/>
    </xf>
    <xf numFmtId="0" fontId="16" fillId="2" borderId="81" xfId="1" applyFont="1" applyFill="1" applyBorder="1" applyAlignment="1">
      <alignment horizontal="center"/>
    </xf>
    <xf numFmtId="0" fontId="16" fillId="2" borderId="56" xfId="1" applyFont="1" applyFill="1" applyBorder="1" applyAlignment="1">
      <alignment horizontal="center"/>
    </xf>
    <xf numFmtId="0" fontId="16" fillId="2" borderId="86" xfId="1" applyFont="1" applyFill="1" applyBorder="1" applyAlignment="1">
      <alignment horizontal="center"/>
    </xf>
    <xf numFmtId="0" fontId="16" fillId="2" borderId="88" xfId="1" applyFont="1" applyFill="1" applyBorder="1" applyAlignment="1">
      <alignment horizontal="center"/>
    </xf>
    <xf numFmtId="0" fontId="16" fillId="2" borderId="89" xfId="1" applyFont="1" applyFill="1" applyBorder="1" applyAlignment="1">
      <alignment horizontal="center"/>
    </xf>
    <xf numFmtId="0" fontId="16" fillId="2" borderId="63" xfId="1" applyFont="1" applyFill="1" applyBorder="1" applyAlignment="1">
      <alignment horizontal="center"/>
    </xf>
    <xf numFmtId="0" fontId="17" fillId="0" borderId="35" xfId="1" applyFont="1" applyBorder="1"/>
    <xf numFmtId="0" fontId="7" fillId="0" borderId="90" xfId="1" applyFont="1" applyBorder="1" applyAlignment="1">
      <alignment horizontal="center"/>
    </xf>
    <xf numFmtId="0" fontId="17" fillId="0" borderId="91" xfId="1" applyFont="1" applyBorder="1"/>
    <xf numFmtId="0" fontId="0" fillId="0" borderId="35" xfId="1" applyFont="1" applyBorder="1" applyAlignment="1">
      <alignment horizontal="center"/>
    </xf>
    <xf numFmtId="0" fontId="0" fillId="0" borderId="49" xfId="1" applyFont="1" applyBorder="1" applyAlignment="1">
      <alignment horizontal="center"/>
    </xf>
    <xf numFmtId="0" fontId="0" fillId="0" borderId="50" xfId="1" applyFont="1" applyBorder="1" applyAlignment="1">
      <alignment horizontal="center"/>
    </xf>
    <xf numFmtId="0" fontId="16" fillId="2" borderId="93" xfId="1" applyFont="1" applyFill="1" applyBorder="1" applyAlignment="1">
      <alignment horizontal="center"/>
    </xf>
    <xf numFmtId="0" fontId="18" fillId="2" borderId="81" xfId="1" applyFont="1" applyFill="1" applyBorder="1" applyAlignment="1">
      <alignment horizontal="center" wrapText="1"/>
    </xf>
    <xf numFmtId="0" fontId="16" fillId="2" borderId="95" xfId="1" applyFont="1" applyFill="1" applyBorder="1" applyAlignment="1">
      <alignment horizontal="center"/>
    </xf>
    <xf numFmtId="0" fontId="16" fillId="0" borderId="96" xfId="1" applyFont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8" fillId="2" borderId="10" xfId="1" applyFont="1" applyFill="1" applyBorder="1" applyAlignment="1">
      <alignment horizontal="center"/>
    </xf>
    <xf numFmtId="0" fontId="15" fillId="2" borderId="26" xfId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/>
    </xf>
    <xf numFmtId="0" fontId="7" fillId="0" borderId="65" xfId="1" applyFont="1" applyBorder="1" applyAlignment="1">
      <alignment horizontal="center"/>
    </xf>
    <xf numFmtId="0" fontId="17" fillId="6" borderId="49" xfId="1" applyFont="1" applyFill="1" applyBorder="1"/>
    <xf numFmtId="0" fontId="17" fillId="6" borderId="50" xfId="1" applyFont="1" applyFill="1" applyBorder="1"/>
    <xf numFmtId="0" fontId="17" fillId="6" borderId="35" xfId="1" applyFont="1" applyFill="1" applyBorder="1"/>
    <xf numFmtId="0" fontId="7" fillId="6" borderId="46" xfId="1" applyFont="1" applyFill="1" applyBorder="1" applyAlignment="1">
      <alignment horizontal="center"/>
    </xf>
    <xf numFmtId="0" fontId="7" fillId="6" borderId="55" xfId="1" applyFont="1" applyFill="1" applyBorder="1" applyAlignment="1">
      <alignment horizontal="center"/>
    </xf>
    <xf numFmtId="0" fontId="7" fillId="6" borderId="56" xfId="1" applyFont="1" applyFill="1" applyBorder="1" applyAlignment="1">
      <alignment horizontal="center"/>
    </xf>
    <xf numFmtId="0" fontId="4" fillId="6" borderId="0" xfId="1" applyFont="1" applyFill="1" applyAlignment="1">
      <alignment horizontal="center"/>
    </xf>
    <xf numFmtId="0" fontId="0" fillId="6" borderId="0" xfId="1" applyFont="1" applyFill="1"/>
    <xf numFmtId="0" fontId="0" fillId="6" borderId="0" xfId="1" applyFont="1" applyFill="1" applyAlignment="1">
      <alignment horizontal="center"/>
    </xf>
    <xf numFmtId="0" fontId="7" fillId="6" borderId="50" xfId="1" applyFont="1" applyFill="1" applyBorder="1" applyAlignment="1">
      <alignment horizontal="center"/>
    </xf>
    <xf numFmtId="0" fontId="7" fillId="6" borderId="0" xfId="1" applyFont="1" applyFill="1" applyAlignment="1">
      <alignment horizontal="center"/>
    </xf>
    <xf numFmtId="0" fontId="7" fillId="6" borderId="0" xfId="1" applyFont="1" applyFill="1"/>
    <xf numFmtId="0" fontId="7" fillId="6" borderId="35" xfId="1" applyFont="1" applyFill="1" applyBorder="1" applyAlignment="1">
      <alignment horizontal="center"/>
    </xf>
    <xf numFmtId="0" fontId="7" fillId="6" borderId="65" xfId="1" applyFont="1" applyFill="1" applyBorder="1" applyAlignment="1">
      <alignment horizontal="center"/>
    </xf>
    <xf numFmtId="0" fontId="16" fillId="0" borderId="75" xfId="1" applyFont="1" applyBorder="1" applyAlignment="1">
      <alignment horizontal="center"/>
    </xf>
    <xf numFmtId="0" fontId="0" fillId="0" borderId="51" xfId="1" applyFont="1" applyBorder="1" applyAlignment="1">
      <alignment horizontal="center"/>
    </xf>
    <xf numFmtId="0" fontId="0" fillId="0" borderId="55" xfId="1" applyFont="1" applyBorder="1" applyAlignment="1">
      <alignment horizontal="center"/>
    </xf>
    <xf numFmtId="0" fontId="0" fillId="0" borderId="56" xfId="1" applyFont="1" applyBorder="1" applyAlignment="1">
      <alignment horizontal="center"/>
    </xf>
    <xf numFmtId="0" fontId="0" fillId="0" borderId="50" xfId="1" applyFont="1" applyBorder="1"/>
    <xf numFmtId="0" fontId="0" fillId="0" borderId="49" xfId="1" applyFont="1" applyBorder="1"/>
    <xf numFmtId="0" fontId="0" fillId="5" borderId="40" xfId="1" applyFont="1" applyFill="1" applyBorder="1" applyAlignment="1" applyProtection="1">
      <alignment horizontal="left"/>
      <protection locked="0"/>
    </xf>
    <xf numFmtId="0" fontId="0" fillId="5" borderId="41" xfId="1" applyFont="1" applyFill="1" applyBorder="1" applyAlignment="1" applyProtection="1">
      <alignment horizontal="left"/>
      <protection locked="0"/>
    </xf>
    <xf numFmtId="0" fontId="0" fillId="5" borderId="131" xfId="1" applyFont="1" applyFill="1" applyBorder="1" applyAlignment="1" applyProtection="1">
      <alignment horizontal="left"/>
      <protection locked="0"/>
    </xf>
    <xf numFmtId="0" fontId="0" fillId="5" borderId="126" xfId="1" applyFont="1" applyFill="1" applyBorder="1" applyAlignment="1" applyProtection="1">
      <alignment horizontal="left"/>
      <protection locked="0"/>
    </xf>
    <xf numFmtId="0" fontId="7" fillId="5" borderId="41" xfId="1" applyFont="1" applyFill="1" applyBorder="1" applyAlignment="1" applyProtection="1">
      <alignment horizontal="left"/>
      <protection locked="0"/>
    </xf>
    <xf numFmtId="0" fontId="7" fillId="5" borderId="51" xfId="1" applyFont="1" applyFill="1" applyBorder="1" applyAlignment="1" applyProtection="1">
      <alignment horizontal="left"/>
      <protection locked="0"/>
    </xf>
    <xf numFmtId="165" fontId="0" fillId="5" borderId="56" xfId="1" applyNumberFormat="1" applyFont="1" applyFill="1" applyBorder="1" applyAlignment="1" applyProtection="1">
      <alignment horizontal="right"/>
      <protection locked="0"/>
    </xf>
    <xf numFmtId="164" fontId="0" fillId="11" borderId="46" xfId="1" applyNumberFormat="1" applyFont="1" applyFill="1" applyBorder="1" applyAlignment="1">
      <alignment horizontal="right"/>
    </xf>
    <xf numFmtId="164" fontId="0" fillId="11" borderId="55" xfId="1" applyNumberFormat="1" applyFont="1" applyFill="1" applyBorder="1" applyAlignment="1">
      <alignment horizontal="right"/>
    </xf>
    <xf numFmtId="0" fontId="0" fillId="0" borderId="65" xfId="1" applyFont="1" applyBorder="1" applyAlignment="1">
      <alignment horizontal="center"/>
    </xf>
    <xf numFmtId="0" fontId="0" fillId="0" borderId="66" xfId="1" applyFont="1" applyBorder="1" applyAlignment="1">
      <alignment horizontal="center"/>
    </xf>
    <xf numFmtId="0" fontId="15" fillId="2" borderId="158" xfId="1" applyFont="1" applyFill="1" applyBorder="1"/>
    <xf numFmtId="0" fontId="15" fillId="2" borderId="158" xfId="1" applyFont="1" applyFill="1" applyBorder="1" applyAlignment="1">
      <alignment horizontal="center"/>
    </xf>
    <xf numFmtId="0" fontId="14" fillId="2" borderId="158" xfId="1" applyFont="1" applyFill="1" applyBorder="1" applyAlignment="1">
      <alignment horizontal="center"/>
    </xf>
    <xf numFmtId="0" fontId="14" fillId="2" borderId="159" xfId="1" applyFont="1" applyFill="1" applyBorder="1" applyAlignment="1">
      <alignment horizontal="center"/>
    </xf>
    <xf numFmtId="0" fontId="0" fillId="0" borderId="64" xfId="1" applyFont="1" applyBorder="1" applyAlignment="1">
      <alignment horizontal="center"/>
    </xf>
    <xf numFmtId="0" fontId="0" fillId="0" borderId="65" xfId="1" applyFont="1" applyBorder="1"/>
    <xf numFmtId="0" fontId="8" fillId="2" borderId="11" xfId="1" applyFont="1" applyFill="1" applyBorder="1" applyAlignment="1">
      <alignment horizontal="center"/>
    </xf>
    <xf numFmtId="1" fontId="7" fillId="5" borderId="55" xfId="1" applyNumberFormat="1" applyFont="1" applyFill="1" applyBorder="1" applyAlignment="1" applyProtection="1">
      <alignment horizontal="right"/>
      <protection locked="0"/>
    </xf>
    <xf numFmtId="1" fontId="7" fillId="5" borderId="56" xfId="1" applyNumberFormat="1" applyFont="1" applyFill="1" applyBorder="1" applyAlignment="1" applyProtection="1">
      <alignment horizontal="right"/>
      <protection locked="0"/>
    </xf>
    <xf numFmtId="1" fontId="7" fillId="5" borderId="161" xfId="1" applyNumberFormat="1" applyFont="1" applyFill="1" applyBorder="1" applyAlignment="1" applyProtection="1">
      <alignment horizontal="left"/>
      <protection locked="0"/>
    </xf>
    <xf numFmtId="1" fontId="7" fillId="5" borderId="95" xfId="1" applyNumberFormat="1" applyFont="1" applyFill="1" applyBorder="1" applyAlignment="1" applyProtection="1">
      <alignment horizontal="left"/>
      <protection locked="0"/>
    </xf>
    <xf numFmtId="0" fontId="0" fillId="0" borderId="10" xfId="1" applyFont="1" applyBorder="1"/>
    <xf numFmtId="0" fontId="20" fillId="0" borderId="0" xfId="11"/>
    <xf numFmtId="0" fontId="20" fillId="0" borderId="0" xfId="11" applyAlignment="1">
      <alignment horizontal="center"/>
    </xf>
    <xf numFmtId="0" fontId="7" fillId="0" borderId="0" xfId="11" applyFont="1"/>
    <xf numFmtId="0" fontId="7" fillId="0" borderId="0" xfId="11" applyFont="1" applyAlignment="1">
      <alignment horizontal="center"/>
    </xf>
    <xf numFmtId="0" fontId="7" fillId="7" borderId="4" xfId="11" applyFont="1" applyFill="1" applyBorder="1" applyAlignment="1" applyProtection="1">
      <alignment horizontal="left"/>
      <protection locked="0"/>
    </xf>
    <xf numFmtId="1" fontId="7" fillId="7" borderId="30" xfId="11" applyNumberFormat="1" applyFont="1" applyFill="1" applyBorder="1" applyAlignment="1" applyProtection="1">
      <alignment horizontal="right"/>
      <protection locked="0"/>
    </xf>
    <xf numFmtId="0" fontId="7" fillId="0" borderId="21" xfId="11" applyFont="1" applyBorder="1" applyAlignment="1">
      <alignment horizontal="center"/>
    </xf>
    <xf numFmtId="0" fontId="7" fillId="0" borderId="19" xfId="11" applyFont="1" applyBorder="1" applyAlignment="1">
      <alignment horizontal="center"/>
    </xf>
    <xf numFmtId="0" fontId="7" fillId="6" borderId="19" xfId="11" applyFont="1" applyFill="1" applyBorder="1" applyAlignment="1">
      <alignment horizontal="center"/>
    </xf>
    <xf numFmtId="0" fontId="7" fillId="0" borderId="30" xfId="11" applyFont="1" applyBorder="1" applyAlignment="1">
      <alignment horizontal="center"/>
    </xf>
    <xf numFmtId="0" fontId="7" fillId="7" borderId="32" xfId="11" applyFont="1" applyFill="1" applyBorder="1" applyAlignment="1" applyProtection="1">
      <alignment horizontal="left"/>
      <protection locked="0"/>
    </xf>
    <xf numFmtId="1" fontId="7" fillId="7" borderId="28" xfId="11" applyNumberFormat="1" applyFont="1" applyFill="1" applyBorder="1" applyAlignment="1" applyProtection="1">
      <alignment horizontal="right"/>
      <protection locked="0"/>
    </xf>
    <xf numFmtId="0" fontId="7" fillId="0" borderId="23" xfId="11" applyFont="1" applyBorder="1" applyAlignment="1">
      <alignment horizontal="center"/>
    </xf>
    <xf numFmtId="0" fontId="7" fillId="0" borderId="22" xfId="11" applyFont="1" applyBorder="1" applyAlignment="1">
      <alignment horizontal="center"/>
    </xf>
    <xf numFmtId="0" fontId="7" fillId="6" borderId="22" xfId="11" applyFont="1" applyFill="1" applyBorder="1" applyAlignment="1">
      <alignment horizontal="center"/>
    </xf>
    <xf numFmtId="0" fontId="7" fillId="0" borderId="28" xfId="11" applyFont="1" applyBorder="1" applyAlignment="1">
      <alignment horizontal="center"/>
    </xf>
    <xf numFmtId="1" fontId="20" fillId="0" borderId="0" xfId="11" applyNumberFormat="1"/>
    <xf numFmtId="0" fontId="20" fillId="6" borderId="0" xfId="11" applyFill="1" applyAlignment="1">
      <alignment horizontal="center"/>
    </xf>
    <xf numFmtId="0" fontId="7" fillId="7" borderId="34" xfId="11" applyFont="1" applyFill="1" applyBorder="1" applyAlignment="1" applyProtection="1">
      <alignment horizontal="left"/>
      <protection locked="0"/>
    </xf>
    <xf numFmtId="1" fontId="7" fillId="8" borderId="109" xfId="11" applyNumberFormat="1" applyFont="1" applyFill="1" applyBorder="1" applyAlignment="1">
      <alignment horizontal="right"/>
    </xf>
    <xf numFmtId="1" fontId="7" fillId="8" borderId="30" xfId="11" applyNumberFormat="1" applyFont="1" applyFill="1" applyBorder="1" applyAlignment="1">
      <alignment horizontal="right"/>
    </xf>
    <xf numFmtId="0" fontId="7" fillId="7" borderId="108" xfId="11" applyFont="1" applyFill="1" applyBorder="1" applyAlignment="1" applyProtection="1">
      <alignment horizontal="left"/>
      <protection locked="0"/>
    </xf>
    <xf numFmtId="1" fontId="7" fillId="7" borderId="106" xfId="11" applyNumberFormat="1" applyFont="1" applyFill="1" applyBorder="1" applyAlignment="1" applyProtection="1">
      <alignment horizontal="right"/>
      <protection locked="0"/>
    </xf>
    <xf numFmtId="0" fontId="7" fillId="7" borderId="33" xfId="11" applyFont="1" applyFill="1" applyBorder="1" applyAlignment="1" applyProtection="1">
      <alignment horizontal="left"/>
      <protection locked="0"/>
    </xf>
    <xf numFmtId="1" fontId="7" fillId="7" borderId="29" xfId="11" applyNumberFormat="1" applyFont="1" applyFill="1" applyBorder="1" applyAlignment="1" applyProtection="1">
      <alignment horizontal="right"/>
      <protection locked="0"/>
    </xf>
    <xf numFmtId="0" fontId="7" fillId="0" borderId="17" xfId="11" applyFont="1" applyBorder="1" applyAlignment="1">
      <alignment horizontal="center"/>
    </xf>
    <xf numFmtId="0" fontId="7" fillId="0" borderId="5" xfId="11" applyFont="1" applyBorder="1" applyAlignment="1">
      <alignment horizontal="center"/>
    </xf>
    <xf numFmtId="0" fontId="7" fillId="6" borderId="5" xfId="11" applyFont="1" applyFill="1" applyBorder="1" applyAlignment="1">
      <alignment horizontal="center"/>
    </xf>
    <xf numFmtId="0" fontId="7" fillId="0" borderId="29" xfId="11" applyFont="1" applyBorder="1" applyAlignment="1">
      <alignment horizontal="center"/>
    </xf>
    <xf numFmtId="165" fontId="7" fillId="7" borderId="106" xfId="11" applyNumberFormat="1" applyFont="1" applyFill="1" applyBorder="1" applyAlignment="1" applyProtection="1">
      <alignment horizontal="right"/>
      <protection locked="0"/>
    </xf>
    <xf numFmtId="0" fontId="7" fillId="7" borderId="107" xfId="11" applyFont="1" applyFill="1" applyBorder="1" applyAlignment="1" applyProtection="1">
      <alignment horizontal="left"/>
      <protection locked="0"/>
    </xf>
    <xf numFmtId="1" fontId="7" fillId="7" borderId="47" xfId="11" applyNumberFormat="1" applyFont="1" applyFill="1" applyBorder="1" applyAlignment="1" applyProtection="1">
      <alignment horizontal="right"/>
      <protection locked="0"/>
    </xf>
    <xf numFmtId="0" fontId="7" fillId="0" borderId="172" xfId="11" applyFont="1" applyBorder="1" applyAlignment="1">
      <alignment horizontal="center"/>
    </xf>
    <xf numFmtId="0" fontId="7" fillId="0" borderId="24" xfId="11" applyFont="1" applyBorder="1" applyAlignment="1">
      <alignment horizontal="center"/>
    </xf>
    <xf numFmtId="0" fontId="7" fillId="6" borderId="24" xfId="11" applyFont="1" applyFill="1" applyBorder="1" applyAlignment="1">
      <alignment horizontal="center"/>
    </xf>
    <xf numFmtId="0" fontId="7" fillId="0" borderId="102" xfId="11" applyFont="1" applyBorder="1" applyAlignment="1">
      <alignment horizontal="center"/>
    </xf>
    <xf numFmtId="0" fontId="8" fillId="2" borderId="26" xfId="11" applyFont="1" applyFill="1" applyBorder="1" applyAlignment="1">
      <alignment horizontal="center"/>
    </xf>
    <xf numFmtId="0" fontId="8" fillId="2" borderId="26" xfId="11" applyFont="1" applyFill="1" applyBorder="1"/>
    <xf numFmtId="0" fontId="7" fillId="2" borderId="25" xfId="11" applyFont="1" applyFill="1" applyBorder="1"/>
    <xf numFmtId="0" fontId="7" fillId="7" borderId="30" xfId="11" applyFont="1" applyFill="1" applyBorder="1" applyAlignment="1" applyProtection="1">
      <alignment horizontal="right"/>
      <protection locked="0"/>
    </xf>
    <xf numFmtId="0" fontId="7" fillId="0" borderId="38" xfId="11" applyFont="1" applyBorder="1" applyAlignment="1">
      <alignment horizontal="center"/>
    </xf>
    <xf numFmtId="0" fontId="7" fillId="0" borderId="39" xfId="11" applyFont="1" applyBorder="1" applyAlignment="1">
      <alignment horizontal="center"/>
    </xf>
    <xf numFmtId="0" fontId="7" fillId="6" borderId="39" xfId="11" applyFont="1" applyFill="1" applyBorder="1" applyAlignment="1">
      <alignment horizontal="center"/>
    </xf>
    <xf numFmtId="0" fontId="7" fillId="0" borderId="59" xfId="11" applyFont="1" applyBorder="1"/>
    <xf numFmtId="0" fontId="7" fillId="0" borderId="109" xfId="11" applyFont="1" applyBorder="1" applyAlignment="1">
      <alignment horizontal="center"/>
    </xf>
    <xf numFmtId="0" fontId="7" fillId="7" borderId="29" xfId="11" applyFont="1" applyFill="1" applyBorder="1" applyAlignment="1" applyProtection="1">
      <alignment horizontal="right"/>
      <protection locked="0"/>
    </xf>
    <xf numFmtId="0" fontId="7" fillId="0" borderId="37" xfId="11" applyFont="1" applyBorder="1" applyAlignment="1">
      <alignment horizontal="center"/>
    </xf>
    <xf numFmtId="0" fontId="7" fillId="0" borderId="9" xfId="11" applyFont="1" applyBorder="1"/>
    <xf numFmtId="0" fontId="7" fillId="0" borderId="106" xfId="11" applyFont="1" applyBorder="1" applyAlignment="1">
      <alignment horizontal="center"/>
    </xf>
    <xf numFmtId="0" fontId="7" fillId="0" borderId="6" xfId="11" applyFont="1" applyBorder="1"/>
    <xf numFmtId="0" fontId="7" fillId="7" borderId="28" xfId="11" applyFont="1" applyFill="1" applyBorder="1" applyAlignment="1" applyProtection="1">
      <alignment horizontal="right"/>
      <protection locked="0"/>
    </xf>
    <xf numFmtId="0" fontId="7" fillId="0" borderId="36" xfId="11" applyFont="1" applyBorder="1" applyAlignment="1">
      <alignment horizontal="center"/>
    </xf>
    <xf numFmtId="0" fontId="7" fillId="0" borderId="42" xfId="11" applyFont="1" applyBorder="1" applyAlignment="1">
      <alignment horizontal="center"/>
    </xf>
    <xf numFmtId="0" fontId="7" fillId="6" borderId="42" xfId="11" applyFont="1" applyFill="1" applyBorder="1" applyAlignment="1">
      <alignment horizontal="center"/>
    </xf>
    <xf numFmtId="0" fontId="7" fillId="0" borderId="48" xfId="11" applyFont="1" applyBorder="1"/>
    <xf numFmtId="0" fontId="7" fillId="0" borderId="47" xfId="11" applyFont="1" applyBorder="1" applyAlignment="1">
      <alignment horizontal="center"/>
    </xf>
    <xf numFmtId="0" fontId="8" fillId="2" borderId="3" xfId="11" applyFont="1" applyFill="1" applyBorder="1" applyAlignment="1">
      <alignment horizontal="center"/>
    </xf>
    <xf numFmtId="0" fontId="8" fillId="2" borderId="3" xfId="11" applyFont="1" applyFill="1" applyBorder="1"/>
    <xf numFmtId="0" fontId="7" fillId="2" borderId="16" xfId="11" applyFont="1" applyFill="1" applyBorder="1"/>
    <xf numFmtId="0" fontId="7" fillId="0" borderId="31" xfId="11" applyFont="1" applyBorder="1"/>
    <xf numFmtId="0" fontId="7" fillId="0" borderId="3" xfId="11" applyFont="1" applyBorder="1"/>
    <xf numFmtId="0" fontId="7" fillId="3" borderId="0" xfId="11" applyFont="1" applyFill="1" applyAlignment="1">
      <alignment horizontal="center"/>
    </xf>
    <xf numFmtId="0" fontId="7" fillId="7" borderId="173" xfId="11" applyFont="1" applyFill="1" applyBorder="1" applyAlignment="1" applyProtection="1">
      <alignment horizontal="left"/>
      <protection locked="0"/>
    </xf>
    <xf numFmtId="0" fontId="7" fillId="0" borderId="51" xfId="11" applyFont="1" applyBorder="1" applyAlignment="1">
      <alignment horizontal="center"/>
    </xf>
    <xf numFmtId="0" fontId="7" fillId="0" borderId="50" xfId="11" quotePrefix="1" applyFont="1" applyBorder="1" applyAlignment="1">
      <alignment horizontal="center"/>
    </xf>
    <xf numFmtId="0" fontId="7" fillId="6" borderId="50" xfId="11" applyFont="1" applyFill="1" applyBorder="1" applyAlignment="1">
      <alignment horizontal="center"/>
    </xf>
    <xf numFmtId="0" fontId="7" fillId="0" borderId="50" xfId="11" applyFont="1" applyBorder="1"/>
    <xf numFmtId="0" fontId="7" fillId="0" borderId="56" xfId="11" applyFont="1" applyBorder="1" applyAlignment="1">
      <alignment horizontal="center"/>
    </xf>
    <xf numFmtId="0" fontId="7" fillId="0" borderId="62" xfId="11" applyFont="1" applyBorder="1"/>
    <xf numFmtId="0" fontId="7" fillId="7" borderId="174" xfId="11" applyFont="1" applyFill="1" applyBorder="1" applyAlignment="1" applyProtection="1">
      <alignment horizontal="right"/>
      <protection locked="0"/>
    </xf>
    <xf numFmtId="0" fontId="7" fillId="0" borderId="87" xfId="11" applyFont="1" applyBorder="1" applyAlignment="1">
      <alignment horizontal="center"/>
    </xf>
    <xf numFmtId="0" fontId="7" fillId="0" borderId="175" xfId="11" applyFont="1" applyBorder="1" applyAlignment="1">
      <alignment horizontal="center"/>
    </xf>
    <xf numFmtId="0" fontId="7" fillId="6" borderId="175" xfId="11" applyFont="1" applyFill="1" applyBorder="1" applyAlignment="1">
      <alignment horizontal="center"/>
    </xf>
    <xf numFmtId="0" fontId="7" fillId="0" borderId="175" xfId="11" applyFont="1" applyBorder="1"/>
    <xf numFmtId="0" fontId="7" fillId="0" borderId="86" xfId="11" applyFont="1" applyBorder="1" applyAlignment="1">
      <alignment horizontal="center"/>
    </xf>
    <xf numFmtId="0" fontId="7" fillId="0" borderId="68" xfId="11" applyFont="1" applyBorder="1"/>
    <xf numFmtId="0" fontId="7" fillId="7" borderId="176" xfId="11" applyFont="1" applyFill="1" applyBorder="1" applyAlignment="1" applyProtection="1">
      <alignment horizontal="right"/>
      <protection locked="0"/>
    </xf>
    <xf numFmtId="0" fontId="7" fillId="0" borderId="1" xfId="11" applyFont="1" applyBorder="1"/>
    <xf numFmtId="0" fontId="7" fillId="0" borderId="40" xfId="11" applyFont="1" applyBorder="1" applyAlignment="1">
      <alignment horizontal="center"/>
    </xf>
    <xf numFmtId="0" fontId="7" fillId="0" borderId="49" xfId="11" applyFont="1" applyBorder="1" applyAlignment="1">
      <alignment horizontal="center"/>
    </xf>
    <xf numFmtId="0" fontId="7" fillId="6" borderId="49" xfId="11" applyFont="1" applyFill="1" applyBorder="1" applyAlignment="1">
      <alignment horizontal="center"/>
    </xf>
    <xf numFmtId="0" fontId="7" fillId="0" borderId="49" xfId="11" applyFont="1" applyBorder="1"/>
    <xf numFmtId="0" fontId="7" fillId="0" borderId="46" xfId="11" applyFont="1" applyBorder="1" applyAlignment="1">
      <alignment horizontal="center"/>
    </xf>
    <xf numFmtId="0" fontId="7" fillId="0" borderId="0" xfId="11" applyFont="1" applyAlignment="1">
      <alignment horizontal="left"/>
    </xf>
    <xf numFmtId="0" fontId="8" fillId="2" borderId="52" xfId="11" applyFont="1" applyFill="1" applyBorder="1" applyAlignment="1">
      <alignment horizontal="center"/>
    </xf>
    <xf numFmtId="0" fontId="7" fillId="4" borderId="0" xfId="11" applyFont="1" applyFill="1" applyAlignment="1">
      <alignment horizontal="centerContinuous"/>
    </xf>
    <xf numFmtId="0" fontId="8" fillId="2" borderId="13" xfId="11" applyFont="1" applyFill="1" applyBorder="1" applyAlignment="1">
      <alignment horizontal="center"/>
    </xf>
    <xf numFmtId="0" fontId="8" fillId="2" borderId="12" xfId="11" applyFont="1" applyFill="1" applyBorder="1" applyAlignment="1">
      <alignment horizontal="center" vertical="top"/>
    </xf>
    <xf numFmtId="0" fontId="8" fillId="2" borderId="11" xfId="11" applyFont="1" applyFill="1" applyBorder="1" applyAlignment="1">
      <alignment horizontal="center" vertical="top"/>
    </xf>
    <xf numFmtId="0" fontId="8" fillId="2" borderId="10" xfId="11" applyFont="1" applyFill="1" applyBorder="1" applyAlignment="1">
      <alignment horizontal="center"/>
    </xf>
    <xf numFmtId="0" fontId="8" fillId="2" borderId="10" xfId="11" applyFont="1" applyFill="1" applyBorder="1" applyAlignment="1">
      <alignment horizontal="center" vertical="top"/>
    </xf>
    <xf numFmtId="0" fontId="8" fillId="2" borderId="13" xfId="11" applyFont="1" applyFill="1" applyBorder="1" applyAlignment="1">
      <alignment horizontal="center" vertical="top"/>
    </xf>
    <xf numFmtId="0" fontId="20" fillId="2" borderId="71" xfId="11" applyFill="1" applyBorder="1" applyAlignment="1">
      <alignment horizontal="center"/>
    </xf>
    <xf numFmtId="0" fontId="8" fillId="2" borderId="78" xfId="11" applyFont="1" applyFill="1" applyBorder="1" applyAlignment="1">
      <alignment horizontal="center"/>
    </xf>
    <xf numFmtId="0" fontId="8" fillId="2" borderId="1" xfId="11" applyFont="1" applyFill="1" applyBorder="1" applyAlignment="1">
      <alignment horizontal="center"/>
    </xf>
    <xf numFmtId="0" fontId="8" fillId="2" borderId="2" xfId="11" applyFont="1" applyFill="1" applyBorder="1" applyAlignment="1">
      <alignment horizontal="center"/>
    </xf>
    <xf numFmtId="0" fontId="8" fillId="2" borderId="0" xfId="11" applyFont="1" applyFill="1" applyAlignment="1">
      <alignment horizontal="center"/>
    </xf>
    <xf numFmtId="0" fontId="8" fillId="2" borderId="0" xfId="11" applyFont="1" applyFill="1"/>
    <xf numFmtId="0" fontId="8" fillId="2" borderId="8" xfId="11" applyFont="1" applyFill="1" applyBorder="1" applyAlignment="1">
      <alignment horizontal="center"/>
    </xf>
    <xf numFmtId="0" fontId="8" fillId="2" borderId="58" xfId="11" applyFont="1" applyFill="1" applyBorder="1" applyAlignment="1">
      <alignment horizontal="center"/>
    </xf>
    <xf numFmtId="0" fontId="8" fillId="2" borderId="153" xfId="11" applyFont="1" applyFill="1" applyBorder="1" applyAlignment="1">
      <alignment horizontal="center"/>
    </xf>
    <xf numFmtId="0" fontId="8" fillId="2" borderId="15" xfId="11" applyFont="1" applyFill="1" applyBorder="1" applyAlignment="1">
      <alignment horizontal="center"/>
    </xf>
    <xf numFmtId="0" fontId="8" fillId="2" borderId="14" xfId="11" applyFont="1" applyFill="1" applyBorder="1" applyAlignment="1">
      <alignment horizontal="center"/>
    </xf>
    <xf numFmtId="0" fontId="8" fillId="2" borderId="3" xfId="11" applyFont="1" applyFill="1" applyBorder="1" applyAlignment="1">
      <alignment horizontal="left"/>
    </xf>
    <xf numFmtId="0" fontId="8" fillId="2" borderId="7" xfId="11" applyFont="1" applyFill="1" applyBorder="1" applyAlignment="1">
      <alignment horizontal="center"/>
    </xf>
    <xf numFmtId="0" fontId="20" fillId="2" borderId="54" xfId="11" applyFill="1" applyBorder="1"/>
    <xf numFmtId="0" fontId="20" fillId="2" borderId="63" xfId="11" applyFill="1" applyBorder="1"/>
    <xf numFmtId="0" fontId="7" fillId="2" borderId="63" xfId="11" applyFont="1" applyFill="1" applyBorder="1"/>
    <xf numFmtId="0" fontId="9" fillId="2" borderId="62" xfId="11" applyFont="1" applyFill="1" applyBorder="1" applyAlignment="1">
      <alignment horizontal="left"/>
    </xf>
    <xf numFmtId="0" fontId="20" fillId="2" borderId="61" xfId="11" applyFill="1" applyBorder="1"/>
    <xf numFmtId="0" fontId="20" fillId="2" borderId="48" xfId="11" applyFill="1" applyBorder="1"/>
    <xf numFmtId="0" fontId="7" fillId="2" borderId="61" xfId="11" applyFont="1" applyFill="1" applyBorder="1"/>
    <xf numFmtId="0" fontId="9" fillId="2" borderId="60" xfId="11" applyFont="1" applyFill="1" applyBorder="1" applyAlignment="1">
      <alignment horizontal="left"/>
    </xf>
    <xf numFmtId="0" fontId="6" fillId="0" borderId="0" xfId="11" applyFont="1"/>
    <xf numFmtId="0" fontId="5" fillId="0" borderId="0" xfId="11" applyFont="1"/>
    <xf numFmtId="0" fontId="10" fillId="0" borderId="0" xfId="11" applyFont="1"/>
    <xf numFmtId="0" fontId="10" fillId="0" borderId="0" xfId="11" applyFont="1" applyAlignment="1">
      <alignment horizontal="left" indent="1"/>
    </xf>
    <xf numFmtId="0" fontId="11" fillId="0" borderId="0" xfId="11" applyFont="1"/>
    <xf numFmtId="0" fontId="9" fillId="0" borderId="0" xfId="11" applyFont="1"/>
    <xf numFmtId="0" fontId="20" fillId="0" borderId="68" xfId="11" applyBorder="1"/>
    <xf numFmtId="0" fontId="20" fillId="2" borderId="63" xfId="11" applyFill="1" applyBorder="1" applyAlignment="1">
      <alignment horizontal="center"/>
    </xf>
    <xf numFmtId="0" fontId="20" fillId="2" borderId="48" xfId="11" applyFill="1" applyBorder="1" applyAlignment="1">
      <alignment horizontal="center"/>
    </xf>
    <xf numFmtId="0" fontId="10" fillId="0" borderId="0" xfId="11" applyFont="1" applyAlignment="1">
      <alignment horizontal="center"/>
    </xf>
    <xf numFmtId="164" fontId="7" fillId="8" borderId="30" xfId="11" applyNumberFormat="1" applyFont="1" applyFill="1" applyBorder="1" applyAlignment="1">
      <alignment horizontal="right"/>
    </xf>
    <xf numFmtId="0" fontId="7" fillId="6" borderId="21" xfId="11" applyFont="1" applyFill="1" applyBorder="1" applyAlignment="1">
      <alignment horizontal="center"/>
    </xf>
    <xf numFmtId="0" fontId="7" fillId="6" borderId="19" xfId="11" quotePrefix="1" applyFont="1" applyFill="1" applyBorder="1" applyAlignment="1">
      <alignment horizontal="center"/>
    </xf>
    <xf numFmtId="0" fontId="7" fillId="6" borderId="30" xfId="11" applyFont="1" applyFill="1" applyBorder="1" applyAlignment="1">
      <alignment horizontal="center"/>
    </xf>
    <xf numFmtId="164" fontId="7" fillId="8" borderId="28" xfId="11" applyNumberFormat="1" applyFont="1" applyFill="1" applyBorder="1" applyAlignment="1">
      <alignment horizontal="right"/>
    </xf>
    <xf numFmtId="0" fontId="7" fillId="6" borderId="23" xfId="11" applyFont="1" applyFill="1" applyBorder="1" applyAlignment="1">
      <alignment horizontal="center"/>
    </xf>
    <xf numFmtId="0" fontId="7" fillId="6" borderId="22" xfId="11" quotePrefix="1" applyFont="1" applyFill="1" applyBorder="1" applyAlignment="1">
      <alignment horizontal="center"/>
    </xf>
    <xf numFmtId="0" fontId="7" fillId="6" borderId="28" xfId="11" applyFont="1" applyFill="1" applyBorder="1" applyAlignment="1">
      <alignment horizontal="center"/>
    </xf>
    <xf numFmtId="0" fontId="7" fillId="0" borderId="177" xfId="11" applyFont="1" applyBorder="1"/>
    <xf numFmtId="0" fontId="7" fillId="0" borderId="101" xfId="11" applyFont="1" applyBorder="1"/>
    <xf numFmtId="0" fontId="7" fillId="6" borderId="0" xfId="11" applyFont="1" applyFill="1" applyAlignment="1">
      <alignment horizontal="center"/>
    </xf>
    <xf numFmtId="0" fontId="7" fillId="7" borderId="51" xfId="11" applyFont="1" applyFill="1" applyBorder="1" applyAlignment="1" applyProtection="1">
      <alignment horizontal="left"/>
      <protection locked="0"/>
    </xf>
    <xf numFmtId="164" fontId="7" fillId="8" borderId="56" xfId="11" applyNumberFormat="1" applyFont="1" applyFill="1" applyBorder="1" applyAlignment="1">
      <alignment horizontal="right"/>
    </xf>
    <xf numFmtId="0" fontId="7" fillId="7" borderId="41" xfId="11" applyFont="1" applyFill="1" applyBorder="1" applyAlignment="1" applyProtection="1">
      <alignment horizontal="left"/>
      <protection locked="0"/>
    </xf>
    <xf numFmtId="164" fontId="7" fillId="8" borderId="55" xfId="11" applyNumberFormat="1" applyFont="1" applyFill="1" applyBorder="1" applyAlignment="1">
      <alignment horizontal="right"/>
    </xf>
    <xf numFmtId="0" fontId="7" fillId="6" borderId="17" xfId="11" applyFont="1" applyFill="1" applyBorder="1" applyAlignment="1">
      <alignment horizontal="center"/>
    </xf>
    <xf numFmtId="0" fontId="7" fillId="6" borderId="5" xfId="11" quotePrefix="1" applyFont="1" applyFill="1" applyBorder="1" applyAlignment="1">
      <alignment horizontal="center"/>
    </xf>
    <xf numFmtId="0" fontId="7" fillId="6" borderId="29" xfId="11" applyFont="1" applyFill="1" applyBorder="1" applyAlignment="1">
      <alignment horizontal="center"/>
    </xf>
    <xf numFmtId="0" fontId="7" fillId="7" borderId="40" xfId="11" applyFont="1" applyFill="1" applyBorder="1" applyAlignment="1" applyProtection="1">
      <alignment horizontal="left"/>
      <protection locked="0"/>
    </xf>
    <xf numFmtId="164" fontId="7" fillId="8" borderId="46" xfId="11" applyNumberFormat="1" applyFont="1" applyFill="1" applyBorder="1" applyAlignment="1">
      <alignment horizontal="right"/>
    </xf>
    <xf numFmtId="6" fontId="7" fillId="6" borderId="22" xfId="11" quotePrefix="1" applyNumberFormat="1" applyFont="1" applyFill="1" applyBorder="1" applyAlignment="1">
      <alignment horizontal="center"/>
    </xf>
    <xf numFmtId="0" fontId="7" fillId="0" borderId="18" xfId="11" applyFont="1" applyBorder="1"/>
    <xf numFmtId="0" fontId="7" fillId="0" borderId="22" xfId="11" quotePrefix="1" applyFont="1" applyBorder="1" applyAlignment="1">
      <alignment horizontal="center"/>
    </xf>
    <xf numFmtId="0" fontId="8" fillId="4" borderId="0" xfId="11" applyFont="1" applyFill="1" applyAlignment="1">
      <alignment horizontal="centerContinuous"/>
    </xf>
    <xf numFmtId="0" fontId="20" fillId="2" borderId="172" xfId="11" applyFill="1" applyBorder="1"/>
    <xf numFmtId="0" fontId="20" fillId="2" borderId="57" xfId="11" applyFill="1" applyBorder="1"/>
    <xf numFmtId="0" fontId="7" fillId="6" borderId="35" xfId="1" applyFont="1" applyFill="1" applyBorder="1"/>
    <xf numFmtId="0" fontId="4" fillId="0" borderId="0" xfId="11" applyFont="1"/>
    <xf numFmtId="0" fontId="26" fillId="0" borderId="0" xfId="1" applyFont="1"/>
    <xf numFmtId="0" fontId="26" fillId="0" borderId="0" xfId="11" applyFont="1"/>
    <xf numFmtId="0" fontId="7" fillId="7" borderId="32" xfId="1" applyFont="1" applyFill="1" applyBorder="1" applyAlignment="1" applyProtection="1">
      <alignment horizontal="left"/>
      <protection locked="0"/>
    </xf>
    <xf numFmtId="0" fontId="7" fillId="7" borderId="5" xfId="1" applyFont="1" applyFill="1" applyBorder="1" applyAlignment="1" applyProtection="1">
      <alignment horizontal="left"/>
      <protection locked="0"/>
    </xf>
    <xf numFmtId="1" fontId="7" fillId="7" borderId="5" xfId="1" applyNumberFormat="1" applyFont="1" applyFill="1" applyBorder="1" applyAlignment="1" applyProtection="1">
      <alignment horizontal="right"/>
      <protection locked="0"/>
    </xf>
    <xf numFmtId="0" fontId="7" fillId="7" borderId="9" xfId="1" applyFont="1" applyFill="1" applyBorder="1" applyAlignment="1" applyProtection="1">
      <alignment horizontal="left"/>
      <protection locked="0"/>
    </xf>
    <xf numFmtId="1" fontId="7" fillId="7" borderId="9" xfId="1" applyNumberFormat="1" applyFont="1" applyFill="1" applyBorder="1" applyAlignment="1" applyProtection="1">
      <alignment horizontal="right"/>
      <protection locked="0"/>
    </xf>
    <xf numFmtId="0" fontId="7" fillId="7" borderId="33" xfId="1" applyFont="1" applyFill="1" applyBorder="1" applyAlignment="1" applyProtection="1">
      <alignment horizontal="left"/>
      <protection locked="0"/>
    </xf>
    <xf numFmtId="0" fontId="7" fillId="7" borderId="20" xfId="1" applyFont="1" applyFill="1" applyBorder="1" applyAlignment="1" applyProtection="1">
      <alignment horizontal="left"/>
      <protection locked="0"/>
    </xf>
    <xf numFmtId="1" fontId="7" fillId="7" borderId="20" xfId="1" applyNumberFormat="1" applyFont="1" applyFill="1" applyBorder="1" applyAlignment="1" applyProtection="1">
      <alignment horizontal="right"/>
      <protection locked="0"/>
    </xf>
    <xf numFmtId="0" fontId="7" fillId="7" borderId="124" xfId="1" applyFont="1" applyFill="1" applyBorder="1" applyAlignment="1" applyProtection="1">
      <alignment horizontal="left"/>
      <protection locked="0"/>
    </xf>
    <xf numFmtId="1" fontId="7" fillId="7" borderId="124" xfId="1" applyNumberFormat="1" applyFont="1" applyFill="1" applyBorder="1" applyAlignment="1" applyProtection="1">
      <alignment horizontal="right"/>
      <protection locked="0"/>
    </xf>
    <xf numFmtId="0" fontId="7" fillId="7" borderId="45" xfId="1" applyFont="1" applyFill="1" applyBorder="1" applyAlignment="1" applyProtection="1">
      <alignment horizontal="left"/>
      <protection locked="0"/>
    </xf>
    <xf numFmtId="165" fontId="7" fillId="7" borderId="20" xfId="1" applyNumberFormat="1" applyFont="1" applyFill="1" applyBorder="1" applyAlignment="1" applyProtection="1">
      <alignment horizontal="right"/>
      <protection locked="0"/>
    </xf>
    <xf numFmtId="165" fontId="7" fillId="7" borderId="124" xfId="1" applyNumberFormat="1" applyFont="1" applyFill="1" applyBorder="1" applyAlignment="1" applyProtection="1">
      <alignment horizontal="right"/>
      <protection locked="0"/>
    </xf>
    <xf numFmtId="165" fontId="7" fillId="7" borderId="29" xfId="1" applyNumberFormat="1" applyFont="1" applyFill="1" applyBorder="1" applyAlignment="1" applyProtection="1">
      <alignment horizontal="right"/>
      <protection locked="0"/>
    </xf>
    <xf numFmtId="0" fontId="7" fillId="7" borderId="41" xfId="1" applyFont="1" applyFill="1" applyBorder="1" applyAlignment="1" applyProtection="1">
      <alignment horizontal="left"/>
      <protection locked="0"/>
    </xf>
    <xf numFmtId="0" fontId="7" fillId="7" borderId="135" xfId="1" applyFont="1" applyFill="1" applyBorder="1" applyAlignment="1" applyProtection="1">
      <alignment horizontal="left"/>
      <protection locked="0"/>
    </xf>
    <xf numFmtId="0" fontId="7" fillId="7" borderId="75" xfId="1" applyFont="1" applyFill="1" applyBorder="1" applyAlignment="1" applyProtection="1">
      <alignment horizontal="left"/>
      <protection locked="0"/>
    </xf>
    <xf numFmtId="0" fontId="7" fillId="5" borderId="75" xfId="1" applyFont="1" applyFill="1" applyBorder="1" applyAlignment="1" applyProtection="1">
      <alignment horizontal="left"/>
      <protection locked="0"/>
    </xf>
    <xf numFmtId="0" fontId="7" fillId="7" borderId="40" xfId="12" applyFont="1" applyFill="1" applyBorder="1" applyAlignment="1" applyProtection="1">
      <alignment horizontal="left"/>
      <protection locked="0"/>
    </xf>
    <xf numFmtId="0" fontId="7" fillId="7" borderId="24" xfId="1" applyFont="1" applyFill="1" applyBorder="1" applyAlignment="1" applyProtection="1">
      <alignment horizontal="left"/>
      <protection locked="0"/>
    </xf>
    <xf numFmtId="0" fontId="27" fillId="0" borderId="0" xfId="1" applyFont="1"/>
    <xf numFmtId="0" fontId="28" fillId="0" borderId="0" xfId="1" applyFont="1"/>
    <xf numFmtId="0" fontId="7" fillId="5" borderId="182" xfId="1" applyFont="1" applyFill="1" applyBorder="1" applyAlignment="1" applyProtection="1">
      <alignment horizontal="left"/>
      <protection locked="0"/>
    </xf>
    <xf numFmtId="0" fontId="7" fillId="5" borderId="35" xfId="1" applyFont="1" applyFill="1" applyBorder="1" applyAlignment="1" applyProtection="1">
      <alignment horizontal="left"/>
      <protection locked="0"/>
    </xf>
    <xf numFmtId="0" fontId="7" fillId="9" borderId="4" xfId="1" applyFont="1" applyFill="1" applyBorder="1" applyAlignment="1" applyProtection="1">
      <alignment horizontal="left"/>
      <protection locked="0"/>
    </xf>
    <xf numFmtId="0" fontId="26" fillId="0" borderId="0" xfId="1" quotePrefix="1" applyFont="1" applyAlignment="1">
      <alignment horizontal="center"/>
    </xf>
    <xf numFmtId="165" fontId="28" fillId="0" borderId="0" xfId="1" applyNumberFormat="1" applyFont="1"/>
    <xf numFmtId="1" fontId="28" fillId="0" borderId="0" xfId="1" applyNumberFormat="1" applyFont="1"/>
    <xf numFmtId="165" fontId="4" fillId="0" borderId="0" xfId="11" applyNumberFormat="1" applyFont="1"/>
    <xf numFmtId="166" fontId="4" fillId="0" borderId="0" xfId="11" applyNumberFormat="1" applyFont="1"/>
    <xf numFmtId="0" fontId="7" fillId="5" borderId="50" xfId="1" applyFont="1" applyFill="1" applyBorder="1" applyAlignment="1" applyProtection="1">
      <alignment horizontal="left"/>
      <protection locked="0"/>
    </xf>
    <xf numFmtId="164" fontId="0" fillId="0" borderId="0" xfId="1" applyNumberFormat="1" applyFont="1"/>
    <xf numFmtId="0" fontId="10" fillId="0" borderId="0" xfId="5" applyFont="1"/>
    <xf numFmtId="0" fontId="7" fillId="0" borderId="60" xfId="12" applyFont="1" applyBorder="1" applyProtection="1">
      <protection locked="0"/>
    </xf>
    <xf numFmtId="0" fontId="7" fillId="0" borderId="48" xfId="12" applyFont="1" applyBorder="1" applyProtection="1">
      <protection locked="0"/>
    </xf>
    <xf numFmtId="0" fontId="7" fillId="0" borderId="48" xfId="0" applyFont="1" applyBorder="1" applyProtection="1">
      <protection locked="0"/>
    </xf>
    <xf numFmtId="0" fontId="7" fillId="0" borderId="61" xfId="0" applyFont="1" applyBorder="1" applyProtection="1">
      <protection locked="0"/>
    </xf>
    <xf numFmtId="0" fontId="7" fillId="0" borderId="58" xfId="0" applyFont="1" applyBorder="1" applyProtection="1">
      <protection locked="0"/>
    </xf>
    <xf numFmtId="0" fontId="7" fillId="0" borderId="68" xfId="12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58" xfId="12" applyFont="1" applyBorder="1" applyProtection="1">
      <protection locked="0"/>
    </xf>
    <xf numFmtId="0" fontId="7" fillId="0" borderId="62" xfId="12" applyFont="1" applyBorder="1" applyProtection="1">
      <protection locked="0"/>
    </xf>
    <xf numFmtId="0" fontId="7" fillId="0" borderId="63" xfId="12" applyFont="1" applyBorder="1" applyProtection="1">
      <protection locked="0"/>
    </xf>
    <xf numFmtId="0" fontId="7" fillId="0" borderId="63" xfId="0" applyFont="1" applyBorder="1" applyProtection="1">
      <protection locked="0"/>
    </xf>
    <xf numFmtId="0" fontId="7" fillId="0" borderId="54" xfId="0" applyFont="1" applyBorder="1" applyProtection="1">
      <protection locked="0"/>
    </xf>
    <xf numFmtId="0" fontId="8" fillId="2" borderId="3" xfId="1" applyFont="1" applyFill="1" applyBorder="1"/>
    <xf numFmtId="0" fontId="29" fillId="0" borderId="0" xfId="1" applyFont="1"/>
    <xf numFmtId="1" fontId="30" fillId="7" borderId="46" xfId="1" applyNumberFormat="1" applyFont="1" applyFill="1" applyBorder="1" applyAlignment="1" applyProtection="1">
      <alignment horizontal="right"/>
      <protection locked="0"/>
    </xf>
    <xf numFmtId="1" fontId="30" fillId="7" borderId="49" xfId="1" applyNumberFormat="1" applyFont="1" applyFill="1" applyBorder="1" applyAlignment="1" applyProtection="1">
      <alignment horizontal="right"/>
      <protection locked="0"/>
    </xf>
    <xf numFmtId="165" fontId="0" fillId="5" borderId="50" xfId="1" applyNumberFormat="1" applyFont="1" applyFill="1" applyBorder="1" applyAlignment="1" applyProtection="1">
      <alignment horizontal="right"/>
      <protection locked="0"/>
    </xf>
    <xf numFmtId="165" fontId="0" fillId="5" borderId="51" xfId="1" applyNumberFormat="1" applyFont="1" applyFill="1" applyBorder="1" applyAlignment="1" applyProtection="1">
      <alignment horizontal="right"/>
      <protection locked="0"/>
    </xf>
    <xf numFmtId="0" fontId="7" fillId="7" borderId="80" xfId="1" applyFont="1" applyFill="1" applyBorder="1" applyAlignment="1" applyProtection="1">
      <alignment horizontal="left"/>
      <protection locked="0"/>
    </xf>
    <xf numFmtId="0" fontId="7" fillId="7" borderId="134" xfId="1" applyFont="1" applyFill="1" applyBorder="1" applyAlignment="1" applyProtection="1">
      <alignment horizontal="left"/>
      <protection locked="0"/>
    </xf>
    <xf numFmtId="0" fontId="7" fillId="9" borderId="51" xfId="1" applyFont="1" applyFill="1" applyBorder="1" applyAlignment="1" applyProtection="1">
      <alignment horizontal="left"/>
      <protection locked="0"/>
    </xf>
    <xf numFmtId="0" fontId="7" fillId="7" borderId="34" xfId="1" applyFont="1" applyFill="1" applyBorder="1" applyAlignment="1" applyProtection="1">
      <alignment horizontal="left"/>
      <protection locked="0"/>
    </xf>
    <xf numFmtId="0" fontId="7" fillId="5" borderId="34" xfId="1" applyFont="1" applyFill="1" applyBorder="1" applyAlignment="1" applyProtection="1">
      <alignment horizontal="left"/>
      <protection locked="0"/>
    </xf>
    <xf numFmtId="0" fontId="0" fillId="0" borderId="0" xfId="14" applyFont="1"/>
    <xf numFmtId="0" fontId="7" fillId="0" borderId="0" xfId="14" applyFont="1"/>
    <xf numFmtId="0" fontId="7" fillId="7" borderId="28" xfId="14" applyFont="1" applyFill="1" applyBorder="1" applyAlignment="1" applyProtection="1">
      <alignment horizontal="right"/>
      <protection locked="0"/>
    </xf>
    <xf numFmtId="0" fontId="7" fillId="7" borderId="22" xfId="14" applyFont="1" applyFill="1" applyBorder="1" applyAlignment="1" applyProtection="1">
      <alignment horizontal="right"/>
      <protection locked="0"/>
    </xf>
    <xf numFmtId="0" fontId="7" fillId="9" borderId="31" xfId="14" applyFont="1" applyFill="1" applyBorder="1" applyAlignment="1" applyProtection="1">
      <alignment horizontal="left"/>
      <protection locked="0"/>
    </xf>
    <xf numFmtId="165" fontId="7" fillId="7" borderId="124" xfId="14" applyNumberFormat="1" applyFont="1" applyFill="1" applyBorder="1" applyAlignment="1" applyProtection="1">
      <alignment horizontal="right"/>
      <protection locked="0"/>
    </xf>
    <xf numFmtId="2" fontId="7" fillId="9" borderId="152" xfId="14" applyNumberFormat="1" applyFont="1" applyFill="1" applyBorder="1" applyAlignment="1" applyProtection="1">
      <alignment horizontal="right"/>
      <protection locked="0"/>
    </xf>
    <xf numFmtId="2" fontId="7" fillId="9" borderId="31" xfId="14" applyNumberFormat="1" applyFont="1" applyFill="1" applyBorder="1" applyAlignment="1" applyProtection="1">
      <alignment horizontal="right"/>
      <protection locked="0"/>
    </xf>
    <xf numFmtId="164" fontId="7" fillId="9" borderId="152" xfId="14" applyNumberFormat="1" applyFont="1" applyFill="1" applyBorder="1" applyAlignment="1" applyProtection="1">
      <alignment horizontal="right"/>
      <protection locked="0"/>
    </xf>
    <xf numFmtId="164" fontId="7" fillId="9" borderId="31" xfId="14" applyNumberFormat="1" applyFont="1" applyFill="1" applyBorder="1" applyAlignment="1" applyProtection="1">
      <alignment horizontal="right"/>
      <protection locked="0"/>
    </xf>
    <xf numFmtId="2" fontId="7" fillId="9" borderId="30" xfId="14" applyNumberFormat="1" applyFont="1" applyFill="1" applyBorder="1" applyAlignment="1" applyProtection="1">
      <alignment horizontal="right"/>
      <protection locked="0"/>
    </xf>
    <xf numFmtId="0" fontId="7" fillId="9" borderId="4" xfId="14" applyFont="1" applyFill="1" applyBorder="1" applyAlignment="1" applyProtection="1">
      <alignment horizontal="left"/>
      <protection locked="0"/>
    </xf>
    <xf numFmtId="0" fontId="7" fillId="7" borderId="45" xfId="14" applyFont="1" applyFill="1" applyBorder="1" applyAlignment="1" applyProtection="1">
      <alignment horizontal="left"/>
      <protection locked="0"/>
    </xf>
    <xf numFmtId="0" fontId="7" fillId="7" borderId="123" xfId="14" applyFont="1" applyFill="1" applyBorder="1" applyAlignment="1" applyProtection="1">
      <alignment horizontal="left"/>
      <protection locked="0"/>
    </xf>
    <xf numFmtId="0" fontId="7" fillId="7" borderId="59" xfId="14" applyFont="1" applyFill="1" applyBorder="1" applyAlignment="1" applyProtection="1">
      <alignment horizontal="left"/>
      <protection locked="0"/>
    </xf>
    <xf numFmtId="0" fontId="7" fillId="7" borderId="129" xfId="14" applyFont="1" applyFill="1" applyBorder="1" applyAlignment="1" applyProtection="1">
      <alignment horizontal="left"/>
      <protection locked="0"/>
    </xf>
    <xf numFmtId="0" fontId="7" fillId="7" borderId="130" xfId="14" applyFont="1" applyFill="1" applyBorder="1" applyAlignment="1" applyProtection="1">
      <alignment horizontal="left"/>
      <protection locked="0"/>
    </xf>
    <xf numFmtId="1" fontId="7" fillId="7" borderId="146" xfId="14" applyNumberFormat="1" applyFont="1" applyFill="1" applyBorder="1" applyAlignment="1" applyProtection="1">
      <alignment horizontal="right"/>
      <protection locked="0"/>
    </xf>
    <xf numFmtId="1" fontId="7" fillId="7" borderId="147" xfId="14" applyNumberFormat="1" applyFont="1" applyFill="1" applyBorder="1" applyAlignment="1" applyProtection="1">
      <alignment horizontal="right"/>
      <protection locked="0"/>
    </xf>
    <xf numFmtId="0" fontId="7" fillId="5" borderId="45" xfId="14" applyFont="1" applyFill="1" applyBorder="1" applyAlignment="1" applyProtection="1">
      <alignment horizontal="left"/>
      <protection locked="0"/>
    </xf>
    <xf numFmtId="0" fontId="7" fillId="7" borderId="92" xfId="14" applyFont="1" applyFill="1" applyBorder="1" applyAlignment="1" applyProtection="1">
      <alignment horizontal="left"/>
      <protection locked="0"/>
    </xf>
    <xf numFmtId="0" fontId="7" fillId="5" borderId="125" xfId="14" applyFont="1" applyFill="1" applyBorder="1" applyAlignment="1" applyProtection="1">
      <alignment horizontal="left"/>
      <protection locked="0"/>
    </xf>
    <xf numFmtId="0" fontId="7" fillId="5" borderId="124" xfId="14" applyFont="1" applyFill="1" applyBorder="1" applyAlignment="1" applyProtection="1">
      <alignment horizontal="left"/>
      <protection locked="0"/>
    </xf>
    <xf numFmtId="0" fontId="7" fillId="5" borderId="127" xfId="14" applyFont="1" applyFill="1" applyBorder="1" applyAlignment="1" applyProtection="1">
      <alignment horizontal="left"/>
      <protection locked="0"/>
    </xf>
    <xf numFmtId="165" fontId="7" fillId="7" borderId="67" xfId="14" applyNumberFormat="1" applyFont="1" applyFill="1" applyBorder="1" applyAlignment="1" applyProtection="1">
      <alignment horizontal="right"/>
      <protection locked="0"/>
    </xf>
    <xf numFmtId="165" fontId="7" fillId="7" borderId="107" xfId="14" applyNumberFormat="1" applyFont="1" applyFill="1" applyBorder="1" applyAlignment="1" applyProtection="1">
      <alignment horizontal="left"/>
      <protection locked="0"/>
    </xf>
    <xf numFmtId="165" fontId="7" fillId="7" borderId="42" xfId="14" applyNumberFormat="1" applyFont="1" applyFill="1" applyBorder="1" applyAlignment="1" applyProtection="1">
      <alignment horizontal="left"/>
      <protection locked="0"/>
    </xf>
    <xf numFmtId="165" fontId="7" fillId="7" borderId="123" xfId="14" applyNumberFormat="1" applyFont="1" applyFill="1" applyBorder="1" applyAlignment="1" applyProtection="1">
      <alignment horizontal="left"/>
      <protection locked="0"/>
    </xf>
    <xf numFmtId="165" fontId="7" fillId="7" borderId="34" xfId="14" applyNumberFormat="1" applyFont="1" applyFill="1" applyBorder="1" applyAlignment="1" applyProtection="1">
      <alignment horizontal="left"/>
      <protection locked="0"/>
    </xf>
    <xf numFmtId="165" fontId="7" fillId="7" borderId="39" xfId="14" applyNumberFormat="1" applyFont="1" applyFill="1" applyBorder="1" applyAlignment="1" applyProtection="1">
      <alignment horizontal="left"/>
      <protection locked="0"/>
    </xf>
    <xf numFmtId="165" fontId="7" fillId="7" borderId="59" xfId="14" applyNumberFormat="1" applyFont="1" applyFill="1" applyBorder="1" applyAlignment="1" applyProtection="1">
      <alignment horizontal="left"/>
      <protection locked="0"/>
    </xf>
    <xf numFmtId="0" fontId="4" fillId="0" borderId="0" xfId="12"/>
    <xf numFmtId="0" fontId="7" fillId="0" borderId="0" xfId="12" applyFont="1"/>
    <xf numFmtId="0" fontId="7" fillId="7" borderId="30" xfId="12" applyFont="1" applyFill="1" applyBorder="1" applyAlignment="1" applyProtection="1">
      <alignment horizontal="right"/>
      <protection locked="0"/>
    </xf>
    <xf numFmtId="0" fontId="7" fillId="7" borderId="29" xfId="12" applyFont="1" applyFill="1" applyBorder="1" applyAlignment="1" applyProtection="1">
      <alignment horizontal="right"/>
      <protection locked="0"/>
    </xf>
    <xf numFmtId="0" fontId="7" fillId="7" borderId="28" xfId="12" applyFont="1" applyFill="1" applyBorder="1" applyAlignment="1" applyProtection="1">
      <alignment horizontal="right"/>
      <protection locked="0"/>
    </xf>
    <xf numFmtId="0" fontId="7" fillId="0" borderId="62" xfId="12" applyFont="1" applyBorder="1"/>
    <xf numFmtId="0" fontId="7" fillId="7" borderId="174" xfId="12" applyFont="1" applyFill="1" applyBorder="1" applyAlignment="1" applyProtection="1">
      <alignment horizontal="right"/>
      <protection locked="0"/>
    </xf>
    <xf numFmtId="0" fontId="7" fillId="0" borderId="68" xfId="12" applyFont="1" applyBorder="1"/>
    <xf numFmtId="0" fontId="7" fillId="7" borderId="176" xfId="12" applyFont="1" applyFill="1" applyBorder="1" applyAlignment="1" applyProtection="1">
      <alignment horizontal="right"/>
      <protection locked="0"/>
    </xf>
    <xf numFmtId="165" fontId="7" fillId="7" borderId="104" xfId="12" applyNumberFormat="1" applyFont="1" applyFill="1" applyBorder="1" applyAlignment="1" applyProtection="1">
      <alignment horizontal="right"/>
      <protection locked="0"/>
    </xf>
    <xf numFmtId="165" fontId="7" fillId="7" borderId="143" xfId="12" applyNumberFormat="1" applyFont="1" applyFill="1" applyBorder="1" applyAlignment="1" applyProtection="1">
      <alignment horizontal="right"/>
      <protection locked="0"/>
    </xf>
    <xf numFmtId="165" fontId="7" fillId="7" borderId="28" xfId="12" applyNumberFormat="1" applyFont="1" applyFill="1" applyBorder="1" applyAlignment="1" applyProtection="1">
      <alignment horizontal="right"/>
      <protection locked="0"/>
    </xf>
    <xf numFmtId="0" fontId="7" fillId="5" borderId="80" xfId="14" applyFont="1" applyFill="1" applyBorder="1"/>
    <xf numFmtId="165" fontId="7" fillId="7" borderId="106" xfId="14" applyNumberFormat="1" applyFont="1" applyFill="1" applyBorder="1" applyAlignment="1" applyProtection="1">
      <alignment horizontal="left"/>
      <protection locked="0"/>
    </xf>
    <xf numFmtId="1" fontId="7" fillId="7" borderId="109" xfId="14" applyNumberFormat="1" applyFont="1" applyFill="1" applyBorder="1" applyAlignment="1" applyProtection="1">
      <alignment horizontal="left"/>
      <protection locked="0"/>
    </xf>
    <xf numFmtId="0" fontId="7" fillId="5" borderId="131" xfId="14" applyFont="1" applyFill="1" applyBorder="1" applyAlignment="1" applyProtection="1">
      <alignment horizontal="left"/>
      <protection locked="0"/>
    </xf>
    <xf numFmtId="0" fontId="7" fillId="5" borderId="136" xfId="14" applyFont="1" applyFill="1" applyBorder="1" applyAlignment="1" applyProtection="1">
      <alignment horizontal="left"/>
      <protection locked="0"/>
    </xf>
    <xf numFmtId="0" fontId="7" fillId="5" borderId="120" xfId="14" applyFont="1" applyFill="1" applyBorder="1" applyAlignment="1" applyProtection="1">
      <alignment horizontal="left"/>
      <protection locked="0"/>
    </xf>
    <xf numFmtId="0" fontId="7" fillId="5" borderId="85" xfId="14" applyFont="1" applyFill="1" applyBorder="1" applyAlignment="1" applyProtection="1">
      <alignment horizontal="left"/>
      <protection locked="0"/>
    </xf>
    <xf numFmtId="1" fontId="7" fillId="5" borderId="55" xfId="14" applyNumberFormat="1" applyFont="1" applyFill="1" applyBorder="1" applyAlignment="1" applyProtection="1">
      <alignment horizontal="right"/>
      <protection locked="0"/>
    </xf>
    <xf numFmtId="1" fontId="7" fillId="5" borderId="56" xfId="14" applyNumberFormat="1" applyFont="1" applyFill="1" applyBorder="1" applyAlignment="1" applyProtection="1">
      <alignment horizontal="right"/>
      <protection locked="0"/>
    </xf>
    <xf numFmtId="1" fontId="7" fillId="5" borderId="46" xfId="14" applyNumberFormat="1" applyFont="1" applyFill="1" applyBorder="1" applyAlignment="1" applyProtection="1">
      <alignment horizontal="right"/>
      <protection locked="0"/>
    </xf>
    <xf numFmtId="0" fontId="7" fillId="5" borderId="181" xfId="14" applyFont="1" applyFill="1" applyBorder="1" applyAlignment="1" applyProtection="1">
      <alignment horizontal="right"/>
      <protection locked="0"/>
    </xf>
    <xf numFmtId="164" fontId="7" fillId="5" borderId="161" xfId="14" applyNumberFormat="1" applyFont="1" applyFill="1" applyBorder="1" applyAlignment="1" applyProtection="1">
      <alignment horizontal="right"/>
      <protection locked="0"/>
    </xf>
    <xf numFmtId="164" fontId="7" fillId="5" borderId="95" xfId="14" applyNumberFormat="1" applyFont="1" applyFill="1" applyBorder="1" applyAlignment="1" applyProtection="1">
      <alignment horizontal="right"/>
      <protection locked="0"/>
    </xf>
    <xf numFmtId="0" fontId="7" fillId="7" borderId="66" xfId="14" applyFont="1" applyFill="1" applyBorder="1" applyAlignment="1" applyProtection="1">
      <alignment horizontal="left"/>
      <protection locked="0"/>
    </xf>
    <xf numFmtId="1" fontId="7" fillId="7" borderId="46" xfId="14" applyNumberFormat="1" applyFont="1" applyFill="1" applyBorder="1" applyAlignment="1" applyProtection="1">
      <alignment horizontal="right"/>
      <protection locked="0"/>
    </xf>
    <xf numFmtId="164" fontId="7" fillId="7" borderId="64" xfId="14" applyNumberFormat="1" applyFont="1" applyFill="1" applyBorder="1" applyAlignment="1" applyProtection="1">
      <alignment horizontal="right"/>
      <protection locked="0"/>
    </xf>
    <xf numFmtId="0" fontId="7" fillId="7" borderId="128" xfId="14" applyFont="1" applyFill="1" applyBorder="1" applyAlignment="1" applyProtection="1">
      <alignment horizontal="left"/>
      <protection locked="0"/>
    </xf>
    <xf numFmtId="0" fontId="4" fillId="5" borderId="51" xfId="14" applyFill="1" applyBorder="1" applyAlignment="1" applyProtection="1">
      <alignment horizontal="left"/>
      <protection locked="0"/>
    </xf>
    <xf numFmtId="0" fontId="7" fillId="7" borderId="40" xfId="14" applyFont="1" applyFill="1" applyBorder="1" applyAlignment="1" applyProtection="1">
      <alignment horizontal="left"/>
      <protection locked="0"/>
    </xf>
    <xf numFmtId="165" fontId="4" fillId="5" borderId="56" xfId="14" applyNumberFormat="1" applyFill="1" applyBorder="1" applyAlignment="1" applyProtection="1">
      <alignment horizontal="right"/>
      <protection locked="0"/>
    </xf>
    <xf numFmtId="0" fontId="7" fillId="7" borderId="40" xfId="0" applyFont="1" applyFill="1" applyBorder="1" applyAlignment="1" applyProtection="1">
      <alignment horizontal="left"/>
      <protection locked="0"/>
    </xf>
    <xf numFmtId="164" fontId="7" fillId="11" borderId="55" xfId="1" applyNumberFormat="1" applyFont="1" applyFill="1" applyBorder="1" applyAlignment="1">
      <alignment horizontal="left"/>
    </xf>
    <xf numFmtId="0" fontId="7" fillId="7" borderId="42" xfId="1" applyFont="1" applyFill="1" applyBorder="1" applyAlignment="1" applyProtection="1">
      <alignment horizontal="left"/>
      <protection locked="0"/>
    </xf>
    <xf numFmtId="0" fontId="7" fillId="0" borderId="0" xfId="0" applyFont="1"/>
    <xf numFmtId="0" fontId="31" fillId="0" borderId="0" xfId="0" applyFont="1"/>
    <xf numFmtId="0" fontId="31" fillId="7" borderId="104" xfId="0" applyFont="1" applyFill="1" applyBorder="1" applyProtection="1">
      <protection locked="0"/>
    </xf>
    <xf numFmtId="0" fontId="31" fillId="7" borderId="122" xfId="0" applyFont="1" applyFill="1" applyBorder="1" applyProtection="1">
      <protection locked="0"/>
    </xf>
    <xf numFmtId="0" fontId="31" fillId="7" borderId="47" xfId="0" applyFont="1" applyFill="1" applyBorder="1" applyProtection="1">
      <protection locked="0"/>
    </xf>
    <xf numFmtId="0" fontId="31" fillId="7" borderId="36" xfId="0" applyFont="1" applyFill="1" applyBorder="1" applyProtection="1">
      <protection locked="0"/>
    </xf>
    <xf numFmtId="0" fontId="31" fillId="7" borderId="143" xfId="0" applyFont="1" applyFill="1" applyBorder="1" applyProtection="1">
      <protection locked="0"/>
    </xf>
    <xf numFmtId="0" fontId="31" fillId="7" borderId="198" xfId="0" applyFont="1" applyFill="1" applyBorder="1" applyProtection="1">
      <protection locked="0"/>
    </xf>
    <xf numFmtId="0" fontId="31" fillId="7" borderId="29" xfId="0" applyFont="1" applyFill="1" applyBorder="1" applyProtection="1">
      <protection locked="0"/>
    </xf>
    <xf numFmtId="0" fontId="31" fillId="7" borderId="98" xfId="0" applyFont="1" applyFill="1" applyBorder="1" applyProtection="1">
      <protection locked="0"/>
    </xf>
    <xf numFmtId="0" fontId="31" fillId="7" borderId="9" xfId="0" applyFont="1" applyFill="1" applyBorder="1" applyProtection="1">
      <protection locked="0"/>
    </xf>
    <xf numFmtId="0" fontId="31" fillId="7" borderId="106" xfId="0" applyFont="1" applyFill="1" applyBorder="1" applyProtection="1">
      <protection locked="0"/>
    </xf>
    <xf numFmtId="0" fontId="31" fillId="7" borderId="37" xfId="0" applyFont="1" applyFill="1" applyBorder="1" applyProtection="1">
      <protection locked="0"/>
    </xf>
    <xf numFmtId="0" fontId="31" fillId="7" borderId="101" xfId="0" applyFont="1" applyFill="1" applyBorder="1" applyProtection="1">
      <protection locked="0"/>
    </xf>
    <xf numFmtId="0" fontId="31" fillId="7" borderId="108" xfId="0" applyFont="1" applyFill="1" applyBorder="1" applyProtection="1">
      <protection locked="0"/>
    </xf>
    <xf numFmtId="0" fontId="31" fillId="7" borderId="30" xfId="0" applyFont="1" applyFill="1" applyBorder="1" applyProtection="1">
      <protection locked="0"/>
    </xf>
    <xf numFmtId="0" fontId="31" fillId="7" borderId="105" xfId="0" applyFont="1" applyFill="1" applyBorder="1" applyProtection="1">
      <protection locked="0"/>
    </xf>
    <xf numFmtId="0" fontId="31" fillId="7" borderId="31" xfId="0" applyFont="1" applyFill="1" applyBorder="1" applyProtection="1">
      <protection locked="0"/>
    </xf>
    <xf numFmtId="0" fontId="31" fillId="7" borderId="109" xfId="0" applyFont="1" applyFill="1" applyBorder="1" applyProtection="1">
      <protection locked="0"/>
    </xf>
    <xf numFmtId="0" fontId="31" fillId="7" borderId="38" xfId="0" applyFont="1" applyFill="1" applyBorder="1" applyProtection="1">
      <protection locked="0"/>
    </xf>
    <xf numFmtId="0" fontId="31" fillId="7" borderId="18" xfId="0" applyFont="1" applyFill="1" applyBorder="1" applyProtection="1">
      <protection locked="0"/>
    </xf>
    <xf numFmtId="0" fontId="31" fillId="7" borderId="199" xfId="0" applyFont="1" applyFill="1" applyBorder="1" applyProtection="1">
      <protection locked="0"/>
    </xf>
    <xf numFmtId="0" fontId="31" fillId="7" borderId="107" xfId="0" applyFont="1" applyFill="1" applyBorder="1" applyProtection="1">
      <protection locked="0"/>
    </xf>
    <xf numFmtId="0" fontId="31" fillId="7" borderId="97" xfId="0" applyFont="1" applyFill="1" applyBorder="1" applyProtection="1">
      <protection locked="0"/>
    </xf>
    <xf numFmtId="0" fontId="31" fillId="7" borderId="129" xfId="0" applyFont="1" applyFill="1" applyBorder="1" applyProtection="1">
      <protection locked="0"/>
    </xf>
    <xf numFmtId="0" fontId="31" fillId="7" borderId="146" xfId="0" applyFont="1" applyFill="1" applyBorder="1" applyProtection="1">
      <protection locked="0"/>
    </xf>
    <xf numFmtId="0" fontId="31" fillId="7" borderId="123" xfId="0" applyFont="1" applyFill="1" applyBorder="1" applyProtection="1">
      <protection locked="0"/>
    </xf>
    <xf numFmtId="0" fontId="31" fillId="7" borderId="145" xfId="0" applyFont="1" applyFill="1" applyBorder="1" applyProtection="1">
      <protection locked="0"/>
    </xf>
    <xf numFmtId="0" fontId="31" fillId="7" borderId="33" xfId="0" applyFont="1" applyFill="1" applyBorder="1" applyProtection="1">
      <protection locked="0"/>
    </xf>
    <xf numFmtId="0" fontId="31" fillId="7" borderId="4" xfId="0" applyFont="1" applyFill="1" applyBorder="1" applyProtection="1">
      <protection locked="0"/>
    </xf>
    <xf numFmtId="0" fontId="31" fillId="7" borderId="34" xfId="0" applyFont="1" applyFill="1" applyBorder="1" applyProtection="1">
      <protection locked="0"/>
    </xf>
    <xf numFmtId="43" fontId="31" fillId="0" borderId="0" xfId="15" applyFont="1" applyProtection="1"/>
    <xf numFmtId="0" fontId="31" fillId="7" borderId="32" xfId="0" applyFont="1" applyFill="1" applyBorder="1" applyProtection="1">
      <protection locked="0"/>
    </xf>
    <xf numFmtId="0" fontId="31" fillId="7" borderId="110" xfId="0" applyFont="1" applyFill="1" applyBorder="1" applyProtection="1">
      <protection locked="0"/>
    </xf>
    <xf numFmtId="0" fontId="31" fillId="7" borderId="45" xfId="0" applyFont="1" applyFill="1" applyBorder="1" applyProtection="1">
      <protection locked="0"/>
    </xf>
    <xf numFmtId="165" fontId="31" fillId="7" borderId="46" xfId="0" applyNumberFormat="1" applyFont="1" applyFill="1" applyBorder="1" applyAlignment="1" applyProtection="1">
      <alignment horizontal="right"/>
      <protection locked="0"/>
    </xf>
    <xf numFmtId="1" fontId="7" fillId="5" borderId="55" xfId="0" applyNumberFormat="1" applyFont="1" applyFill="1" applyBorder="1" applyAlignment="1" applyProtection="1">
      <alignment horizontal="right"/>
      <protection locked="0"/>
    </xf>
    <xf numFmtId="3" fontId="7" fillId="5" borderId="55" xfId="0" applyNumberFormat="1" applyFont="1" applyFill="1" applyBorder="1" applyAlignment="1" applyProtection="1">
      <alignment horizontal="right"/>
      <protection locked="0"/>
    </xf>
    <xf numFmtId="1" fontId="7" fillId="5" borderId="56" xfId="0" applyNumberFormat="1" applyFont="1" applyFill="1" applyBorder="1" applyAlignment="1" applyProtection="1">
      <alignment horizontal="right"/>
      <protection locked="0"/>
    </xf>
    <xf numFmtId="164" fontId="31" fillId="7" borderId="46" xfId="0" applyNumberFormat="1" applyFont="1" applyFill="1" applyBorder="1" applyAlignment="1" applyProtection="1">
      <alignment horizontal="center"/>
      <protection locked="0"/>
    </xf>
    <xf numFmtId="0" fontId="31" fillId="7" borderId="131" xfId="0" applyFont="1" applyFill="1" applyBorder="1" applyAlignment="1" applyProtection="1">
      <alignment horizontal="center"/>
      <protection locked="0"/>
    </xf>
    <xf numFmtId="0" fontId="31" fillId="7" borderId="40" xfId="0" applyFont="1" applyFill="1" applyBorder="1" applyAlignment="1" applyProtection="1">
      <alignment horizontal="center"/>
      <protection locked="0"/>
    </xf>
    <xf numFmtId="164" fontId="7" fillId="5" borderId="55" xfId="0" applyNumberFormat="1" applyFont="1" applyFill="1" applyBorder="1" applyAlignment="1" applyProtection="1">
      <alignment horizontal="center"/>
      <protection locked="0"/>
    </xf>
    <xf numFmtId="0" fontId="7" fillId="5" borderId="126" xfId="0" applyFont="1" applyFill="1" applyBorder="1" applyAlignment="1" applyProtection="1">
      <alignment horizontal="center"/>
      <protection locked="0"/>
    </xf>
    <xf numFmtId="0" fontId="7" fillId="5" borderId="41" xfId="0" applyFont="1" applyFill="1" applyBorder="1" applyAlignment="1" applyProtection="1">
      <alignment horizontal="center"/>
      <protection locked="0"/>
    </xf>
    <xf numFmtId="165" fontId="7" fillId="5" borderId="41" xfId="0" applyNumberFormat="1" applyFont="1" applyFill="1" applyBorder="1" applyAlignment="1" applyProtection="1">
      <alignment horizontal="center"/>
      <protection locked="0"/>
    </xf>
    <xf numFmtId="164" fontId="7" fillId="5" borderId="56" xfId="0" applyNumberFormat="1" applyFont="1" applyFill="1" applyBorder="1" applyAlignment="1" applyProtection="1">
      <alignment horizontal="center"/>
      <protection locked="0"/>
    </xf>
    <xf numFmtId="0" fontId="7" fillId="5" borderId="84" xfId="0" applyFont="1" applyFill="1" applyBorder="1" applyAlignment="1" applyProtection="1">
      <alignment horizontal="center"/>
      <protection locked="0"/>
    </xf>
    <xf numFmtId="0" fontId="7" fillId="5" borderId="51" xfId="0" applyFont="1" applyFill="1" applyBorder="1" applyAlignment="1" applyProtection="1">
      <alignment horizontal="center"/>
      <protection locked="0"/>
    </xf>
    <xf numFmtId="164" fontId="7" fillId="11" borderId="56" xfId="1" applyNumberFormat="1" applyFont="1" applyFill="1" applyBorder="1" applyAlignment="1">
      <alignment horizontal="left"/>
    </xf>
    <xf numFmtId="168" fontId="31" fillId="7" borderId="28" xfId="15" applyNumberFormat="1" applyFont="1" applyFill="1" applyBorder="1" applyProtection="1">
      <protection locked="0"/>
    </xf>
    <xf numFmtId="168" fontId="31" fillId="7" borderId="29" xfId="15" applyNumberFormat="1" applyFont="1" applyFill="1" applyBorder="1" applyProtection="1">
      <protection locked="0"/>
    </xf>
    <xf numFmtId="0" fontId="31" fillId="7" borderId="28" xfId="0" applyFont="1" applyFill="1" applyBorder="1" applyProtection="1">
      <protection locked="0"/>
    </xf>
    <xf numFmtId="169" fontId="31" fillId="7" borderId="55" xfId="0" applyNumberFormat="1" applyFont="1" applyFill="1" applyBorder="1" applyProtection="1">
      <protection locked="0"/>
    </xf>
    <xf numFmtId="169" fontId="31" fillId="5" borderId="55" xfId="0" applyNumberFormat="1" applyFont="1" applyFill="1" applyBorder="1" applyProtection="1">
      <protection locked="0"/>
    </xf>
    <xf numFmtId="169" fontId="31" fillId="7" borderId="52" xfId="0" applyNumberFormat="1" applyFont="1" applyFill="1" applyBorder="1" applyProtection="1">
      <protection locked="0"/>
    </xf>
    <xf numFmtId="9" fontId="31" fillId="0" borderId="0" xfId="16" applyFont="1" applyProtection="1"/>
    <xf numFmtId="165" fontId="31" fillId="0" borderId="0" xfId="0" applyNumberFormat="1" applyFont="1"/>
    <xf numFmtId="0" fontId="30" fillId="0" borderId="0" xfId="0" applyFont="1"/>
    <xf numFmtId="167" fontId="31" fillId="7" borderId="30" xfId="0" applyNumberFormat="1" applyFont="1" applyFill="1" applyBorder="1" applyProtection="1">
      <protection locked="0"/>
    </xf>
    <xf numFmtId="0" fontId="31" fillId="5" borderId="33" xfId="0" applyFont="1" applyFill="1" applyBorder="1" applyProtection="1">
      <protection locked="0"/>
    </xf>
    <xf numFmtId="0" fontId="31" fillId="0" borderId="0" xfId="0" applyFont="1" applyAlignment="1">
      <alignment horizontal="center"/>
    </xf>
    <xf numFmtId="0" fontId="31" fillId="7" borderId="200" xfId="0" applyFont="1" applyFill="1" applyBorder="1" applyProtection="1">
      <protection locked="0"/>
    </xf>
    <xf numFmtId="0" fontId="31" fillId="7" borderId="173" xfId="0" applyFont="1" applyFill="1" applyBorder="1" applyProtection="1">
      <protection locked="0"/>
    </xf>
    <xf numFmtId="0" fontId="31" fillId="0" borderId="0" xfId="0" applyFont="1" applyProtection="1">
      <protection locked="0"/>
    </xf>
    <xf numFmtId="0" fontId="31" fillId="7" borderId="142" xfId="0" applyFont="1" applyFill="1" applyBorder="1" applyProtection="1">
      <protection locked="0"/>
    </xf>
    <xf numFmtId="0" fontId="31" fillId="7" borderId="41" xfId="0" applyFont="1" applyFill="1" applyBorder="1" applyProtection="1">
      <protection locked="0"/>
    </xf>
    <xf numFmtId="0" fontId="31" fillId="7" borderId="137" xfId="0" applyFont="1" applyFill="1" applyBorder="1" applyProtection="1">
      <protection locked="0"/>
    </xf>
    <xf numFmtId="0" fontId="31" fillId="7" borderId="41" xfId="0" applyFont="1" applyFill="1" applyBorder="1" applyAlignment="1" applyProtection="1">
      <alignment horizontal="left"/>
      <protection locked="0"/>
    </xf>
    <xf numFmtId="0" fontId="31" fillId="7" borderId="92" xfId="0" applyFont="1" applyFill="1" applyBorder="1" applyAlignment="1" applyProtection="1">
      <alignment horizontal="left"/>
      <protection locked="0"/>
    </xf>
    <xf numFmtId="0" fontId="31" fillId="7" borderId="34" xfId="0" applyFont="1" applyFill="1" applyBorder="1" applyAlignment="1" applyProtection="1">
      <alignment horizontal="left"/>
      <protection locked="0"/>
    </xf>
    <xf numFmtId="0" fontId="31" fillId="7" borderId="40" xfId="0" applyFont="1" applyFill="1" applyBorder="1" applyAlignment="1" applyProtection="1">
      <alignment horizontal="left"/>
      <protection locked="0"/>
    </xf>
    <xf numFmtId="0" fontId="7" fillId="5" borderId="41" xfId="0" applyFont="1" applyFill="1" applyBorder="1" applyAlignment="1" applyProtection="1">
      <alignment horizontal="left"/>
      <protection locked="0"/>
    </xf>
    <xf numFmtId="0" fontId="7" fillId="5" borderId="51" xfId="0" applyFont="1" applyFill="1" applyBorder="1" applyAlignment="1" applyProtection="1">
      <alignment horizontal="left"/>
      <protection locked="0"/>
    </xf>
    <xf numFmtId="1" fontId="7" fillId="7" borderId="149" xfId="14" applyNumberFormat="1" applyFont="1" applyFill="1" applyBorder="1" applyAlignment="1" applyProtection="1">
      <alignment horizontal="right"/>
      <protection locked="0"/>
    </xf>
    <xf numFmtId="0" fontId="7" fillId="7" borderId="129" xfId="1" applyFont="1" applyFill="1" applyBorder="1" applyAlignment="1" applyProtection="1">
      <alignment horizontal="left"/>
      <protection locked="0"/>
    </xf>
    <xf numFmtId="1" fontId="7" fillId="7" borderId="123" xfId="1" applyNumberFormat="1" applyFont="1" applyFill="1" applyBorder="1" applyAlignment="1" applyProtection="1">
      <alignment horizontal="right"/>
      <protection locked="0"/>
    </xf>
    <xf numFmtId="0" fontId="7" fillId="7" borderId="123" xfId="1" applyFont="1" applyFill="1" applyBorder="1" applyAlignment="1" applyProtection="1">
      <alignment horizontal="left"/>
      <protection locked="0"/>
    </xf>
    <xf numFmtId="0" fontId="7" fillId="7" borderId="35" xfId="1" applyFont="1" applyFill="1" applyBorder="1" applyAlignment="1" applyProtection="1">
      <alignment horizontal="left"/>
      <protection locked="0"/>
    </xf>
    <xf numFmtId="1" fontId="7" fillId="7" borderId="42" xfId="1" applyNumberFormat="1" applyFont="1" applyFill="1" applyBorder="1" applyAlignment="1" applyProtection="1">
      <alignment horizontal="right"/>
      <protection locked="0"/>
    </xf>
    <xf numFmtId="0" fontId="7" fillId="7" borderId="41" xfId="14" applyFont="1" applyFill="1" applyBorder="1" applyAlignment="1" applyProtection="1">
      <alignment horizontal="left"/>
      <protection locked="0"/>
    </xf>
    <xf numFmtId="0" fontId="7" fillId="7" borderId="108" xfId="14" applyFont="1" applyFill="1" applyBorder="1" applyAlignment="1" applyProtection="1">
      <alignment horizontal="left"/>
      <protection locked="0"/>
    </xf>
    <xf numFmtId="0" fontId="7" fillId="7" borderId="35" xfId="14" applyFont="1" applyFill="1" applyBorder="1" applyAlignment="1" applyProtection="1">
      <alignment horizontal="left"/>
      <protection locked="0"/>
    </xf>
    <xf numFmtId="0" fontId="7" fillId="7" borderId="125" xfId="14" applyFont="1" applyFill="1" applyBorder="1" applyAlignment="1" applyProtection="1">
      <alignment horizontal="left"/>
      <protection locked="0"/>
    </xf>
    <xf numFmtId="165" fontId="7" fillId="7" borderId="55" xfId="14" applyNumberFormat="1" applyFont="1" applyFill="1" applyBorder="1" applyAlignment="1" applyProtection="1">
      <alignment horizontal="right"/>
      <protection locked="0"/>
    </xf>
    <xf numFmtId="165" fontId="7" fillId="7" borderId="35" xfId="14" applyNumberFormat="1" applyFont="1" applyFill="1" applyBorder="1" applyAlignment="1" applyProtection="1">
      <alignment horizontal="right"/>
      <protection locked="0"/>
    </xf>
    <xf numFmtId="1" fontId="7" fillId="7" borderId="55" xfId="14" applyNumberFormat="1" applyFont="1" applyFill="1" applyBorder="1" applyAlignment="1" applyProtection="1">
      <alignment horizontal="right"/>
      <protection locked="0"/>
    </xf>
    <xf numFmtId="1" fontId="7" fillId="9" borderId="56" xfId="14" applyNumberFormat="1" applyFont="1" applyFill="1" applyBorder="1" applyAlignment="1" applyProtection="1">
      <alignment horizontal="right"/>
      <protection locked="0"/>
    </xf>
    <xf numFmtId="1" fontId="7" fillId="7" borderId="35" xfId="14" applyNumberFormat="1" applyFont="1" applyFill="1" applyBorder="1" applyAlignment="1" applyProtection="1">
      <alignment horizontal="right"/>
      <protection locked="0"/>
    </xf>
    <xf numFmtId="1" fontId="7" fillId="9" borderId="50" xfId="14" applyNumberFormat="1" applyFont="1" applyFill="1" applyBorder="1" applyAlignment="1" applyProtection="1">
      <alignment horizontal="right"/>
      <protection locked="0"/>
    </xf>
    <xf numFmtId="164" fontId="7" fillId="7" borderId="35" xfId="14" applyNumberFormat="1" applyFont="1" applyFill="1" applyBorder="1" applyAlignment="1" applyProtection="1">
      <alignment horizontal="right"/>
      <protection locked="0"/>
    </xf>
    <xf numFmtId="1" fontId="7" fillId="9" borderId="79" xfId="14" applyNumberFormat="1" applyFont="1" applyFill="1" applyBorder="1" applyAlignment="1" applyProtection="1">
      <alignment horizontal="right"/>
      <protection locked="0"/>
    </xf>
    <xf numFmtId="1" fontId="7" fillId="9" borderId="59" xfId="14" applyNumberFormat="1" applyFont="1" applyFill="1" applyBorder="1" applyAlignment="1" applyProtection="1">
      <alignment horizontal="right"/>
      <protection locked="0"/>
    </xf>
    <xf numFmtId="0" fontId="7" fillId="7" borderId="51" xfId="12" applyFont="1" applyFill="1" applyBorder="1" applyAlignment="1" applyProtection="1">
      <alignment horizontal="left"/>
      <protection locked="0"/>
    </xf>
    <xf numFmtId="0" fontId="7" fillId="7" borderId="41" xfId="12" applyFont="1" applyFill="1" applyBorder="1" applyAlignment="1" applyProtection="1">
      <alignment horizontal="left"/>
      <protection locked="0"/>
    </xf>
    <xf numFmtId="0" fontId="7" fillId="7" borderId="5" xfId="14" applyFont="1" applyFill="1" applyBorder="1" applyAlignment="1" applyProtection="1">
      <alignment horizontal="right"/>
      <protection locked="0"/>
    </xf>
    <xf numFmtId="0" fontId="7" fillId="7" borderId="118" xfId="1" applyFont="1" applyFill="1" applyBorder="1" applyAlignment="1" applyProtection="1">
      <alignment horizontal="left"/>
      <protection locked="0"/>
    </xf>
    <xf numFmtId="0" fontId="7" fillId="7" borderId="117" xfId="1" applyFont="1" applyFill="1" applyBorder="1" applyAlignment="1" applyProtection="1">
      <alignment horizontal="left"/>
      <protection locked="0"/>
    </xf>
    <xf numFmtId="0" fontId="31" fillId="7" borderId="111" xfId="14" applyFont="1" applyFill="1" applyBorder="1" applyAlignment="1" applyProtection="1">
      <alignment horizontal="left"/>
      <protection locked="0"/>
    </xf>
    <xf numFmtId="0" fontId="31" fillId="7" borderId="112" xfId="14" applyFont="1" applyFill="1" applyBorder="1" applyAlignment="1" applyProtection="1">
      <alignment horizontal="left"/>
      <protection locked="0"/>
    </xf>
    <xf numFmtId="0" fontId="31" fillId="7" borderId="113" xfId="14" applyFont="1" applyFill="1" applyBorder="1" applyAlignment="1" applyProtection="1">
      <alignment horizontal="left"/>
      <protection locked="0"/>
    </xf>
    <xf numFmtId="0" fontId="31" fillId="7" borderId="114" xfId="14" applyFont="1" applyFill="1" applyBorder="1" applyAlignment="1" applyProtection="1">
      <alignment horizontal="left"/>
      <protection locked="0"/>
    </xf>
    <xf numFmtId="0" fontId="31" fillId="7" borderId="115" xfId="14" applyFont="1" applyFill="1" applyBorder="1" applyAlignment="1" applyProtection="1">
      <alignment horizontal="left"/>
      <protection locked="0"/>
    </xf>
    <xf numFmtId="2" fontId="7" fillId="7" borderId="4" xfId="12" applyNumberFormat="1" applyFont="1" applyFill="1" applyBorder="1" applyAlignment="1" applyProtection="1">
      <alignment horizontal="left"/>
      <protection locked="0"/>
    </xf>
    <xf numFmtId="165" fontId="7" fillId="7" borderId="30" xfId="12" applyNumberFormat="1" applyFont="1" applyFill="1" applyBorder="1" applyAlignment="1" applyProtection="1">
      <alignment horizontal="right"/>
      <protection locked="0"/>
    </xf>
    <xf numFmtId="165" fontId="7" fillId="7" borderId="18" xfId="12" applyNumberFormat="1" applyFont="1" applyFill="1" applyBorder="1" applyAlignment="1" applyProtection="1">
      <alignment horizontal="right"/>
      <protection locked="0"/>
    </xf>
    <xf numFmtId="165" fontId="7" fillId="7" borderId="105" xfId="12" applyNumberFormat="1" applyFont="1" applyFill="1" applyBorder="1" applyAlignment="1" applyProtection="1">
      <alignment horizontal="right"/>
      <protection locked="0"/>
    </xf>
    <xf numFmtId="168" fontId="31" fillId="7" borderId="46" xfId="15" applyNumberFormat="1" applyFont="1" applyFill="1" applyBorder="1" applyProtection="1">
      <protection locked="0"/>
    </xf>
    <xf numFmtId="0" fontId="31" fillId="7" borderId="40" xfId="0" applyFont="1" applyFill="1" applyBorder="1" applyProtection="1">
      <protection locked="0"/>
    </xf>
    <xf numFmtId="168" fontId="31" fillId="7" borderId="55" xfId="15" applyNumberFormat="1" applyFont="1" applyFill="1" applyBorder="1" applyProtection="1">
      <protection locked="0"/>
    </xf>
    <xf numFmtId="0" fontId="31" fillId="5" borderId="41" xfId="0" applyFont="1" applyFill="1" applyBorder="1" applyProtection="1">
      <protection locked="0"/>
    </xf>
    <xf numFmtId="0" fontId="31" fillId="7" borderId="56" xfId="0" applyFont="1" applyFill="1" applyBorder="1" applyProtection="1">
      <protection locked="0"/>
    </xf>
    <xf numFmtId="0" fontId="31" fillId="7" borderId="51" xfId="0" applyFont="1" applyFill="1" applyBorder="1" applyProtection="1">
      <protection locked="0"/>
    </xf>
    <xf numFmtId="0" fontId="31" fillId="7" borderId="131" xfId="0" applyFont="1" applyFill="1" applyBorder="1" applyProtection="1">
      <protection locked="0"/>
    </xf>
    <xf numFmtId="0" fontId="31" fillId="7" borderId="126" xfId="0" applyFont="1" applyFill="1" applyBorder="1" applyProtection="1">
      <protection locked="0"/>
    </xf>
    <xf numFmtId="0" fontId="31" fillId="5" borderId="126" xfId="0" applyFont="1" applyFill="1" applyBorder="1" applyProtection="1">
      <protection locked="0"/>
    </xf>
    <xf numFmtId="0" fontId="31" fillId="7" borderId="84" xfId="0" applyFont="1" applyFill="1" applyBorder="1" applyProtection="1">
      <protection locked="0"/>
    </xf>
    <xf numFmtId="164" fontId="31" fillId="7" borderId="56" xfId="0" applyNumberFormat="1" applyFont="1" applyFill="1" applyBorder="1" applyProtection="1">
      <protection locked="0"/>
    </xf>
    <xf numFmtId="0" fontId="7" fillId="7" borderId="71" xfId="1" applyFont="1" applyFill="1" applyBorder="1" applyAlignment="1" applyProtection="1">
      <alignment horizontal="left"/>
      <protection locked="0"/>
    </xf>
    <xf numFmtId="0" fontId="7" fillId="7" borderId="119" xfId="1" applyFont="1" applyFill="1" applyBorder="1" applyAlignment="1" applyProtection="1">
      <alignment horizontal="left"/>
      <protection locked="0"/>
    </xf>
    <xf numFmtId="0" fontId="7" fillId="7" borderId="120" xfId="1" applyFont="1" applyFill="1" applyBorder="1" applyAlignment="1" applyProtection="1">
      <alignment horizontal="left"/>
      <protection locked="0"/>
    </xf>
    <xf numFmtId="0" fontId="7" fillId="7" borderId="36" xfId="1" applyFont="1" applyFill="1" applyBorder="1" applyAlignment="1" applyProtection="1">
      <alignment horizontal="left"/>
      <protection locked="0"/>
    </xf>
    <xf numFmtId="0" fontId="7" fillId="7" borderId="37" xfId="1" applyFont="1" applyFill="1" applyBorder="1" applyAlignment="1" applyProtection="1">
      <alignment horizontal="left"/>
      <protection locked="0"/>
    </xf>
    <xf numFmtId="0" fontId="7" fillId="7" borderId="121" xfId="1" applyFont="1" applyFill="1" applyBorder="1" applyAlignment="1" applyProtection="1">
      <alignment horizontal="left"/>
      <protection locked="0"/>
    </xf>
    <xf numFmtId="164" fontId="7" fillId="9" borderId="55" xfId="14" applyNumberFormat="1" applyFont="1" applyFill="1" applyBorder="1" applyAlignment="1" applyProtection="1">
      <alignment horizontal="right"/>
      <protection locked="0"/>
    </xf>
    <xf numFmtId="164" fontId="7" fillId="9" borderId="46" xfId="14" applyNumberFormat="1" applyFont="1" applyFill="1" applyBorder="1" applyAlignment="1" applyProtection="1">
      <alignment horizontal="right"/>
      <protection locked="0"/>
    </xf>
    <xf numFmtId="164" fontId="7" fillId="9" borderId="49" xfId="14" applyNumberFormat="1" applyFont="1" applyFill="1" applyBorder="1" applyAlignment="1" applyProtection="1">
      <alignment horizontal="right"/>
      <protection locked="0"/>
    </xf>
    <xf numFmtId="164" fontId="7" fillId="9" borderId="35" xfId="14" applyNumberFormat="1" applyFont="1" applyFill="1" applyBorder="1" applyAlignment="1" applyProtection="1">
      <alignment horizontal="right"/>
      <protection locked="0"/>
    </xf>
    <xf numFmtId="164" fontId="7" fillId="7" borderId="46" xfId="14" applyNumberFormat="1" applyFont="1" applyFill="1" applyBorder="1" applyAlignment="1" applyProtection="1">
      <alignment horizontal="right"/>
      <protection locked="0"/>
    </xf>
    <xf numFmtId="164" fontId="7" fillId="7" borderId="55" xfId="14" applyNumberFormat="1" applyFont="1" applyFill="1" applyBorder="1" applyAlignment="1" applyProtection="1">
      <alignment horizontal="right"/>
      <protection locked="0"/>
    </xf>
    <xf numFmtId="164" fontId="7" fillId="7" borderId="56" xfId="14" applyNumberFormat="1" applyFont="1" applyFill="1" applyBorder="1" applyAlignment="1" applyProtection="1">
      <alignment horizontal="right"/>
      <protection locked="0"/>
    </xf>
    <xf numFmtId="0" fontId="7" fillId="5" borderId="35" xfId="14" applyFont="1" applyFill="1" applyBorder="1" applyAlignment="1" applyProtection="1">
      <alignment horizontal="left"/>
      <protection locked="0"/>
    </xf>
    <xf numFmtId="0" fontId="7" fillId="5" borderId="49" xfId="14" applyFont="1" applyFill="1" applyBorder="1" applyAlignment="1" applyProtection="1">
      <alignment horizontal="left"/>
      <protection locked="0"/>
    </xf>
    <xf numFmtId="164" fontId="7" fillId="5" borderId="46" xfId="14" applyNumberFormat="1" applyFont="1" applyFill="1" applyBorder="1" applyAlignment="1" applyProtection="1">
      <alignment horizontal="right"/>
      <protection locked="0"/>
    </xf>
    <xf numFmtId="164" fontId="7" fillId="5" borderId="55" xfId="14" applyNumberFormat="1" applyFont="1" applyFill="1" applyBorder="1" applyAlignment="1" applyProtection="1">
      <alignment horizontal="right"/>
      <protection locked="0"/>
    </xf>
    <xf numFmtId="164" fontId="7" fillId="5" borderId="35" xfId="14" applyNumberFormat="1" applyFont="1" applyFill="1" applyBorder="1" applyAlignment="1" applyProtection="1">
      <alignment horizontal="right"/>
      <protection locked="0"/>
    </xf>
    <xf numFmtId="164" fontId="7" fillId="5" borderId="49" xfId="14" applyNumberFormat="1" applyFont="1" applyFill="1" applyBorder="1" applyAlignment="1" applyProtection="1">
      <alignment horizontal="right"/>
      <protection locked="0"/>
    </xf>
    <xf numFmtId="164" fontId="7" fillId="7" borderId="28" xfId="14" applyNumberFormat="1" applyFont="1" applyFill="1" applyBorder="1" applyAlignment="1" applyProtection="1">
      <alignment horizontal="right"/>
      <protection locked="0"/>
    </xf>
    <xf numFmtId="164" fontId="7" fillId="7" borderId="29" xfId="14" applyNumberFormat="1" applyFont="1" applyFill="1" applyBorder="1" applyAlignment="1" applyProtection="1">
      <alignment horizontal="right"/>
      <protection locked="0"/>
    </xf>
    <xf numFmtId="164" fontId="7" fillId="7" borderId="104" xfId="14" applyNumberFormat="1" applyFont="1" applyFill="1" applyBorder="1" applyAlignment="1" applyProtection="1">
      <alignment horizontal="right"/>
      <protection locked="0"/>
    </xf>
    <xf numFmtId="164" fontId="7" fillId="7" borderId="98" xfId="14" applyNumberFormat="1" applyFont="1" applyFill="1" applyBorder="1" applyAlignment="1" applyProtection="1">
      <alignment horizontal="right"/>
      <protection locked="0"/>
    </xf>
    <xf numFmtId="164" fontId="7" fillId="7" borderId="22" xfId="14" applyNumberFormat="1" applyFont="1" applyFill="1" applyBorder="1" applyAlignment="1" applyProtection="1">
      <alignment horizontal="right"/>
      <protection locked="0"/>
    </xf>
    <xf numFmtId="164" fontId="7" fillId="7" borderId="5" xfId="14" applyNumberFormat="1" applyFont="1" applyFill="1" applyBorder="1" applyAlignment="1" applyProtection="1">
      <alignment horizontal="right"/>
      <protection locked="0"/>
    </xf>
    <xf numFmtId="164" fontId="7" fillId="7" borderId="20" xfId="14" applyNumberFormat="1" applyFont="1" applyFill="1" applyBorder="1" applyAlignment="1" applyProtection="1">
      <alignment horizontal="right"/>
      <protection locked="0"/>
    </xf>
    <xf numFmtId="164" fontId="7" fillId="7" borderId="110" xfId="14" applyNumberFormat="1" applyFont="1" applyFill="1" applyBorder="1" applyAlignment="1" applyProtection="1">
      <alignment horizontal="right"/>
      <protection locked="0"/>
    </xf>
    <xf numFmtId="164" fontId="7" fillId="7" borderId="99" xfId="14" applyNumberFormat="1" applyFont="1" applyFill="1" applyBorder="1" applyAlignment="1" applyProtection="1">
      <alignment horizontal="right"/>
      <protection locked="0"/>
    </xf>
    <xf numFmtId="164" fontId="7" fillId="7" borderId="2" xfId="14" applyNumberFormat="1" applyFont="1" applyFill="1" applyBorder="1" applyAlignment="1" applyProtection="1">
      <alignment horizontal="right"/>
      <protection locked="0"/>
    </xf>
    <xf numFmtId="164" fontId="7" fillId="7" borderId="30" xfId="14" applyNumberFormat="1" applyFont="1" applyFill="1" applyBorder="1" applyAlignment="1" applyProtection="1">
      <alignment horizontal="right"/>
      <protection locked="0"/>
    </xf>
    <xf numFmtId="164" fontId="7" fillId="7" borderId="105" xfId="14" applyNumberFormat="1" applyFont="1" applyFill="1" applyBorder="1" applyAlignment="1" applyProtection="1">
      <alignment horizontal="right"/>
      <protection locked="0"/>
    </xf>
    <xf numFmtId="164" fontId="7" fillId="7" borderId="24" xfId="14" applyNumberFormat="1" applyFont="1" applyFill="1" applyBorder="1" applyAlignment="1" applyProtection="1">
      <alignment horizontal="right"/>
      <protection locked="0"/>
    </xf>
    <xf numFmtId="164" fontId="7" fillId="7" borderId="102" xfId="14" applyNumberFormat="1" applyFont="1" applyFill="1" applyBorder="1" applyAlignment="1" applyProtection="1">
      <alignment horizontal="right"/>
      <protection locked="0"/>
    </xf>
    <xf numFmtId="164" fontId="7" fillId="7" borderId="19" xfId="14" applyNumberFormat="1" applyFont="1" applyFill="1" applyBorder="1" applyAlignment="1" applyProtection="1">
      <alignment horizontal="right"/>
      <protection locked="0"/>
    </xf>
    <xf numFmtId="164" fontId="7" fillId="7" borderId="151" xfId="14" applyNumberFormat="1" applyFont="1" applyFill="1" applyBorder="1" applyAlignment="1" applyProtection="1">
      <alignment horizontal="right"/>
      <protection locked="0"/>
    </xf>
    <xf numFmtId="0" fontId="7" fillId="7" borderId="124" xfId="14" applyFont="1" applyFill="1" applyBorder="1" applyAlignment="1" applyProtection="1">
      <alignment horizontal="left"/>
      <protection locked="0"/>
    </xf>
    <xf numFmtId="0" fontId="7" fillId="7" borderId="108" xfId="12" applyFont="1" applyFill="1" applyBorder="1" applyAlignment="1" applyProtection="1">
      <alignment horizontal="left"/>
      <protection locked="0"/>
    </xf>
    <xf numFmtId="1" fontId="7" fillId="7" borderId="106" xfId="12" applyNumberFormat="1" applyFont="1" applyFill="1" applyBorder="1" applyAlignment="1" applyProtection="1">
      <alignment horizontal="right"/>
      <protection locked="0"/>
    </xf>
    <xf numFmtId="1" fontId="7" fillId="7" borderId="29" xfId="12" applyNumberFormat="1" applyFont="1" applyFill="1" applyBorder="1" applyAlignment="1" applyProtection="1">
      <alignment horizontal="right"/>
      <protection locked="0"/>
    </xf>
    <xf numFmtId="165" fontId="7" fillId="7" borderId="106" xfId="12" applyNumberFormat="1" applyFont="1" applyFill="1" applyBorder="1" applyAlignment="1" applyProtection="1">
      <alignment horizontal="right"/>
      <protection locked="0"/>
    </xf>
    <xf numFmtId="0" fontId="7" fillId="7" borderId="107" xfId="12" applyFont="1" applyFill="1" applyBorder="1" applyAlignment="1" applyProtection="1">
      <alignment horizontal="left"/>
      <protection locked="0"/>
    </xf>
    <xf numFmtId="1" fontId="7" fillId="7" borderId="47" xfId="12" applyNumberFormat="1" applyFont="1" applyFill="1" applyBorder="1" applyAlignment="1" applyProtection="1">
      <alignment horizontal="right"/>
      <protection locked="0"/>
    </xf>
    <xf numFmtId="0" fontId="7" fillId="7" borderId="4" xfId="12" applyFont="1" applyFill="1" applyBorder="1" applyAlignment="1" applyProtection="1">
      <alignment horizontal="left"/>
      <protection locked="0"/>
    </xf>
    <xf numFmtId="1" fontId="7" fillId="7" borderId="28" xfId="12" applyNumberFormat="1" applyFont="1" applyFill="1" applyBorder="1" applyAlignment="1" applyProtection="1">
      <alignment horizontal="right"/>
      <protection locked="0"/>
    </xf>
    <xf numFmtId="0" fontId="7" fillId="7" borderId="33" xfId="12" applyFont="1" applyFill="1" applyBorder="1" applyAlignment="1" applyProtection="1">
      <alignment horizontal="left"/>
      <protection locked="0"/>
    </xf>
    <xf numFmtId="164" fontId="7" fillId="7" borderId="29" xfId="12" applyNumberFormat="1" applyFont="1" applyFill="1" applyBorder="1" applyAlignment="1" applyProtection="1">
      <alignment horizontal="right"/>
      <protection locked="0"/>
    </xf>
    <xf numFmtId="164" fontId="7" fillId="7" borderId="101" xfId="12" applyNumberFormat="1" applyFont="1" applyFill="1" applyBorder="1" applyAlignment="1" applyProtection="1">
      <alignment horizontal="right"/>
      <protection locked="0"/>
    </xf>
    <xf numFmtId="0" fontId="7" fillId="7" borderId="32" xfId="12" applyFont="1" applyFill="1" applyBorder="1" applyAlignment="1" applyProtection="1">
      <alignment horizontal="left"/>
      <protection locked="0"/>
    </xf>
    <xf numFmtId="164" fontId="7" fillId="7" borderId="28" xfId="12" applyNumberFormat="1" applyFont="1" applyFill="1" applyBorder="1" applyAlignment="1" applyProtection="1">
      <alignment horizontal="right"/>
      <protection locked="0"/>
    </xf>
    <xf numFmtId="164" fontId="7" fillId="7" borderId="143" xfId="12" applyNumberFormat="1" applyFont="1" applyFill="1" applyBorder="1" applyAlignment="1" applyProtection="1">
      <alignment horizontal="right"/>
      <protection locked="0"/>
    </xf>
    <xf numFmtId="0" fontId="7" fillId="7" borderId="74" xfId="1" applyFont="1" applyFill="1" applyBorder="1" applyAlignment="1" applyProtection="1">
      <alignment horizontal="left"/>
      <protection locked="0"/>
    </xf>
    <xf numFmtId="0" fontId="7" fillId="7" borderId="80" xfId="14" applyFont="1" applyFill="1" applyBorder="1" applyAlignment="1" applyProtection="1">
      <alignment horizontal="left"/>
      <protection locked="0"/>
    </xf>
    <xf numFmtId="0" fontId="7" fillId="7" borderId="134" xfId="14" applyFont="1" applyFill="1" applyBorder="1" applyAlignment="1" applyProtection="1">
      <alignment horizontal="left"/>
      <protection locked="0"/>
    </xf>
    <xf numFmtId="0" fontId="7" fillId="7" borderId="135" xfId="14" applyFont="1" applyFill="1" applyBorder="1" applyAlignment="1" applyProtection="1">
      <alignment horizontal="left"/>
      <protection locked="0"/>
    </xf>
    <xf numFmtId="0" fontId="7" fillId="5" borderId="75" xfId="0" applyFont="1" applyFill="1" applyBorder="1"/>
    <xf numFmtId="0" fontId="7" fillId="7" borderId="125" xfId="1" applyFont="1" applyFill="1" applyBorder="1" applyAlignment="1" applyProtection="1">
      <alignment horizontal="left"/>
      <protection locked="0"/>
    </xf>
    <xf numFmtId="0" fontId="7" fillId="7" borderId="108" xfId="1" applyFont="1" applyFill="1" applyBorder="1" applyAlignment="1" applyProtection="1">
      <alignment horizontal="left"/>
      <protection locked="0"/>
    </xf>
    <xf numFmtId="0" fontId="7" fillId="7" borderId="107" xfId="1" applyFont="1" applyFill="1" applyBorder="1" applyAlignment="1" applyProtection="1">
      <alignment horizontal="left"/>
      <protection locked="0"/>
    </xf>
    <xf numFmtId="164" fontId="7" fillId="7" borderId="106" xfId="14" applyNumberFormat="1" applyFont="1" applyFill="1" applyBorder="1" applyAlignment="1" applyProtection="1">
      <alignment horizontal="right"/>
      <protection locked="0"/>
    </xf>
    <xf numFmtId="164" fontId="7" fillId="7" borderId="160" xfId="14" applyNumberFormat="1" applyFont="1" applyFill="1" applyBorder="1" applyAlignment="1" applyProtection="1">
      <alignment horizontal="right"/>
      <protection locked="0"/>
    </xf>
    <xf numFmtId="164" fontId="7" fillId="7" borderId="106" xfId="14" applyNumberFormat="1" applyFont="1" applyFill="1" applyBorder="1" applyAlignment="1" applyProtection="1">
      <alignment horizontal="left"/>
      <protection locked="0"/>
    </xf>
    <xf numFmtId="164" fontId="7" fillId="7" borderId="109" xfId="14" applyNumberFormat="1" applyFont="1" applyFill="1" applyBorder="1" applyAlignment="1" applyProtection="1">
      <alignment horizontal="right"/>
      <protection locked="0"/>
    </xf>
    <xf numFmtId="164" fontId="7" fillId="7" borderId="109" xfId="14" applyNumberFormat="1" applyFont="1" applyFill="1" applyBorder="1" applyAlignment="1" applyProtection="1">
      <alignment horizontal="left"/>
      <protection locked="0"/>
    </xf>
    <xf numFmtId="0" fontId="7" fillId="7" borderId="32" xfId="14" applyFont="1" applyFill="1" applyBorder="1" applyAlignment="1" applyProtection="1">
      <alignment horizontal="left"/>
      <protection locked="0"/>
    </xf>
    <xf numFmtId="0" fontId="7" fillId="7" borderId="122" xfId="14" applyFont="1" applyFill="1" applyBorder="1" applyAlignment="1" applyProtection="1">
      <alignment horizontal="left"/>
      <protection locked="0"/>
    </xf>
    <xf numFmtId="0" fontId="7" fillId="7" borderId="91" xfId="14" applyFont="1" applyFill="1" applyBorder="1" applyAlignment="1" applyProtection="1">
      <alignment horizontal="left"/>
      <protection locked="0"/>
    </xf>
    <xf numFmtId="0" fontId="7" fillId="7" borderId="22" xfId="14" applyFont="1" applyFill="1" applyBorder="1" applyAlignment="1" applyProtection="1">
      <alignment horizontal="left"/>
      <protection locked="0"/>
    </xf>
    <xf numFmtId="0" fontId="7" fillId="7" borderId="24" xfId="14" applyFont="1" applyFill="1" applyBorder="1" applyAlignment="1" applyProtection="1">
      <alignment horizontal="left"/>
      <protection locked="0"/>
    </xf>
    <xf numFmtId="0" fontId="7" fillId="7" borderId="43" xfId="14" applyFont="1" applyFill="1" applyBorder="1" applyAlignment="1" applyProtection="1">
      <alignment horizontal="left"/>
      <protection locked="0"/>
    </xf>
    <xf numFmtId="1" fontId="7" fillId="7" borderId="28" xfId="14" applyNumberFormat="1" applyFont="1" applyFill="1" applyBorder="1" applyAlignment="1" applyProtection="1">
      <alignment horizontal="right"/>
      <protection locked="0"/>
    </xf>
    <xf numFmtId="1" fontId="7" fillId="7" borderId="102" xfId="14" applyNumberFormat="1" applyFont="1" applyFill="1" applyBorder="1" applyAlignment="1" applyProtection="1">
      <alignment horizontal="right"/>
      <protection locked="0"/>
    </xf>
    <xf numFmtId="1" fontId="7" fillId="7" borderId="22" xfId="14" applyNumberFormat="1" applyFont="1" applyFill="1" applyBorder="1" applyAlignment="1" applyProtection="1">
      <alignment horizontal="right"/>
      <protection locked="0"/>
    </xf>
    <xf numFmtId="0" fontId="7" fillId="7" borderId="4" xfId="14" applyFont="1" applyFill="1" applyBorder="1" applyAlignment="1" applyProtection="1">
      <alignment horizontal="left"/>
      <protection locked="0"/>
    </xf>
    <xf numFmtId="0" fontId="7" fillId="7" borderId="33" xfId="14" applyFont="1" applyFill="1" applyBorder="1" applyAlignment="1" applyProtection="1">
      <alignment horizontal="left"/>
      <protection locked="0"/>
    </xf>
    <xf numFmtId="0" fontId="7" fillId="7" borderId="9" xfId="14" applyFont="1" applyFill="1" applyBorder="1" applyAlignment="1" applyProtection="1">
      <alignment horizontal="left"/>
      <protection locked="0"/>
    </xf>
    <xf numFmtId="0" fontId="7" fillId="7" borderId="31" xfId="14" applyFont="1" applyFill="1" applyBorder="1" applyAlignment="1" applyProtection="1">
      <alignment horizontal="left"/>
      <protection locked="0"/>
    </xf>
    <xf numFmtId="0" fontId="7" fillId="7" borderId="19" xfId="14" applyFont="1" applyFill="1" applyBorder="1" applyAlignment="1" applyProtection="1">
      <alignment horizontal="left"/>
      <protection locked="0"/>
    </xf>
    <xf numFmtId="1" fontId="7" fillId="7" borderId="29" xfId="14" applyNumberFormat="1" applyFont="1" applyFill="1" applyBorder="1" applyAlignment="1" applyProtection="1">
      <alignment horizontal="right"/>
      <protection locked="0"/>
    </xf>
    <xf numFmtId="1" fontId="7" fillId="7" borderId="30" xfId="14" applyNumberFormat="1" applyFont="1" applyFill="1" applyBorder="1" applyAlignment="1" applyProtection="1">
      <alignment horizontal="right"/>
      <protection locked="0"/>
    </xf>
    <xf numFmtId="1" fontId="7" fillId="7" borderId="19" xfId="14" applyNumberFormat="1" applyFont="1" applyFill="1" applyBorder="1" applyAlignment="1" applyProtection="1">
      <alignment horizontal="right"/>
      <protection locked="0"/>
    </xf>
    <xf numFmtId="0" fontId="7" fillId="7" borderId="51" xfId="14" applyFont="1" applyFill="1" applyBorder="1" applyAlignment="1" applyProtection="1">
      <alignment horizontal="left"/>
      <protection locked="0"/>
    </xf>
    <xf numFmtId="0" fontId="7" fillId="7" borderId="107" xfId="14" applyFont="1" applyFill="1" applyBorder="1" applyAlignment="1" applyProtection="1">
      <alignment horizontal="left"/>
      <protection locked="0"/>
    </xf>
    <xf numFmtId="0" fontId="7" fillId="7" borderId="5" xfId="14" applyFont="1" applyFill="1" applyBorder="1" applyAlignment="1" applyProtection="1">
      <alignment horizontal="left"/>
      <protection locked="0"/>
    </xf>
    <xf numFmtId="0" fontId="7" fillId="7" borderId="42" xfId="14" applyFont="1" applyFill="1" applyBorder="1" applyAlignment="1" applyProtection="1">
      <alignment horizontal="left"/>
      <protection locked="0"/>
    </xf>
    <xf numFmtId="0" fontId="7" fillId="7" borderId="39" xfId="14" applyFont="1" applyFill="1" applyBorder="1" applyAlignment="1" applyProtection="1">
      <alignment horizontal="left"/>
      <protection locked="0"/>
    </xf>
    <xf numFmtId="0" fontId="7" fillId="7" borderId="20" xfId="14" applyFont="1" applyFill="1" applyBorder="1" applyAlignment="1" applyProtection="1">
      <alignment horizontal="left"/>
      <protection locked="0"/>
    </xf>
    <xf numFmtId="0" fontId="7" fillId="7" borderId="50" xfId="14" applyFont="1" applyFill="1" applyBorder="1" applyAlignment="1" applyProtection="1">
      <alignment horizontal="left"/>
      <protection locked="0"/>
    </xf>
    <xf numFmtId="1" fontId="7" fillId="7" borderId="109" xfId="14" applyNumberFormat="1" applyFont="1" applyFill="1" applyBorder="1" applyAlignment="1" applyProtection="1">
      <alignment horizontal="right"/>
      <protection locked="0"/>
    </xf>
    <xf numFmtId="1" fontId="7" fillId="7" borderId="47" xfId="14" applyNumberFormat="1" applyFont="1" applyFill="1" applyBorder="1" applyAlignment="1" applyProtection="1">
      <alignment horizontal="right"/>
      <protection locked="0"/>
    </xf>
    <xf numFmtId="1" fontId="7" fillId="7" borderId="106" xfId="14" applyNumberFormat="1" applyFont="1" applyFill="1" applyBorder="1" applyAlignment="1" applyProtection="1">
      <alignment horizontal="right"/>
      <protection locked="0"/>
    </xf>
    <xf numFmtId="1" fontId="7" fillId="7" borderId="24" xfId="14" applyNumberFormat="1" applyFont="1" applyFill="1" applyBorder="1" applyAlignment="1" applyProtection="1">
      <alignment horizontal="right"/>
      <protection locked="0"/>
    </xf>
    <xf numFmtId="1" fontId="7" fillId="7" borderId="5" xfId="14" applyNumberFormat="1" applyFont="1" applyFill="1" applyBorder="1" applyAlignment="1" applyProtection="1">
      <alignment horizontal="right"/>
      <protection locked="0"/>
    </xf>
    <xf numFmtId="165" fontId="7" fillId="7" borderId="20" xfId="14" applyNumberFormat="1" applyFont="1" applyFill="1" applyBorder="1" applyAlignment="1" applyProtection="1">
      <alignment horizontal="right"/>
      <protection locked="0"/>
    </xf>
    <xf numFmtId="1" fontId="7" fillId="7" borderId="42" xfId="14" applyNumberFormat="1" applyFont="1" applyFill="1" applyBorder="1" applyAlignment="1" applyProtection="1">
      <alignment horizontal="right"/>
      <protection locked="0"/>
    </xf>
    <xf numFmtId="1" fontId="7" fillId="7" borderId="20" xfId="14" applyNumberFormat="1" applyFont="1" applyFill="1" applyBorder="1" applyAlignment="1" applyProtection="1">
      <alignment horizontal="right"/>
      <protection locked="0"/>
    </xf>
    <xf numFmtId="1" fontId="7" fillId="7" borderId="39" xfId="14" applyNumberFormat="1" applyFont="1" applyFill="1" applyBorder="1" applyAlignment="1" applyProtection="1">
      <alignment horizontal="right"/>
      <protection locked="0"/>
    </xf>
    <xf numFmtId="165" fontId="7" fillId="7" borderId="149" xfId="14" applyNumberFormat="1" applyFont="1" applyFill="1" applyBorder="1" applyAlignment="1" applyProtection="1">
      <alignment horizontal="right"/>
      <protection locked="0"/>
    </xf>
    <xf numFmtId="1" fontId="7" fillId="7" borderId="56" xfId="14" applyNumberFormat="1" applyFont="1" applyFill="1" applyBorder="1" applyAlignment="1" applyProtection="1">
      <alignment horizontal="right"/>
      <protection locked="0"/>
    </xf>
    <xf numFmtId="1" fontId="7" fillId="7" borderId="50" xfId="14" applyNumberFormat="1" applyFont="1" applyFill="1" applyBorder="1" applyAlignment="1" applyProtection="1">
      <alignment horizontal="right"/>
      <protection locked="0"/>
    </xf>
    <xf numFmtId="1" fontId="7" fillId="7" borderId="30" xfId="12" applyNumberFormat="1" applyFont="1" applyFill="1" applyBorder="1" applyAlignment="1" applyProtection="1">
      <alignment horizontal="right"/>
      <protection locked="0"/>
    </xf>
    <xf numFmtId="0" fontId="7" fillId="7" borderId="173" xfId="12" applyFont="1" applyFill="1" applyBorder="1" applyAlignment="1" applyProtection="1">
      <alignment horizontal="left"/>
      <protection locked="0"/>
    </xf>
    <xf numFmtId="0" fontId="7" fillId="0" borderId="68" xfId="12" quotePrefix="1" applyFont="1" applyBorder="1" applyAlignment="1" applyProtection="1">
      <alignment horizontal="left"/>
      <protection locked="0"/>
    </xf>
    <xf numFmtId="0" fontId="7" fillId="0" borderId="0" xfId="12" applyFont="1" applyProtection="1">
      <protection locked="0"/>
    </xf>
    <xf numFmtId="0" fontId="7" fillId="0" borderId="0" xfId="12" quotePrefix="1" applyFont="1" applyAlignment="1" applyProtection="1">
      <alignment horizontal="left"/>
      <protection locked="0"/>
    </xf>
    <xf numFmtId="0" fontId="31" fillId="7" borderId="35" xfId="14" applyFont="1" applyFill="1" applyBorder="1" applyAlignment="1" applyProtection="1">
      <alignment horizontal="left"/>
      <protection locked="0"/>
    </xf>
    <xf numFmtId="0" fontId="8" fillId="2" borderId="7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left"/>
    </xf>
    <xf numFmtId="0" fontId="8" fillId="2" borderId="8" xfId="1" applyFont="1" applyFill="1" applyBorder="1" applyAlignment="1">
      <alignment horizontal="center"/>
    </xf>
    <xf numFmtId="0" fontId="8" fillId="2" borderId="0" xfId="1" applyFont="1" applyFill="1"/>
    <xf numFmtId="0" fontId="8" fillId="2" borderId="2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14" fillId="2" borderId="52" xfId="1" applyFont="1" applyFill="1" applyBorder="1" applyAlignment="1">
      <alignment horizontal="center"/>
    </xf>
    <xf numFmtId="0" fontId="8" fillId="2" borderId="52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 vertical="top"/>
    </xf>
    <xf numFmtId="0" fontId="7" fillId="0" borderId="0" xfId="1" applyFont="1" applyAlignment="1">
      <alignment horizontal="left"/>
    </xf>
    <xf numFmtId="0" fontId="7" fillId="5" borderId="80" xfId="1" applyFont="1" applyFill="1" applyBorder="1"/>
    <xf numFmtId="0" fontId="7" fillId="0" borderId="62" xfId="1" applyFont="1" applyBorder="1"/>
    <xf numFmtId="0" fontId="4" fillId="0" borderId="63" xfId="1" applyFont="1" applyBorder="1"/>
    <xf numFmtId="165" fontId="7" fillId="7" borderId="160" xfId="1" applyNumberFormat="1" applyFont="1" applyFill="1" applyBorder="1" applyAlignment="1" applyProtection="1">
      <alignment horizontal="right"/>
      <protection locked="0"/>
    </xf>
    <xf numFmtId="0" fontId="7" fillId="7" borderId="66" xfId="1" applyFont="1" applyFill="1" applyBorder="1" applyAlignment="1" applyProtection="1">
      <alignment horizontal="left"/>
      <protection locked="0"/>
    </xf>
    <xf numFmtId="165" fontId="7" fillId="11" borderId="64" xfId="1" applyNumberFormat="1" applyFont="1" applyFill="1" applyBorder="1" applyAlignment="1">
      <alignment horizontal="left"/>
    </xf>
    <xf numFmtId="0" fontId="7" fillId="0" borderId="24" xfId="1" applyFont="1" applyBorder="1" applyAlignment="1">
      <alignment horizontal="center"/>
    </xf>
    <xf numFmtId="0" fontId="7" fillId="0" borderId="92" xfId="1" applyFont="1" applyBorder="1" applyAlignment="1">
      <alignment horizontal="center"/>
    </xf>
    <xf numFmtId="165" fontId="7" fillId="7" borderId="106" xfId="1" applyNumberFormat="1" applyFont="1" applyFill="1" applyBorder="1" applyAlignment="1" applyProtection="1">
      <alignment horizontal="right"/>
      <protection locked="0"/>
    </xf>
    <xf numFmtId="0" fontId="7" fillId="7" borderId="92" xfId="1" applyFont="1" applyFill="1" applyBorder="1" applyAlignment="1" applyProtection="1">
      <alignment horizontal="left"/>
      <protection locked="0"/>
    </xf>
    <xf numFmtId="164" fontId="7" fillId="8" borderId="106" xfId="1" applyNumberFormat="1" applyFont="1" applyFill="1" applyBorder="1" applyAlignment="1">
      <alignment horizontal="left"/>
    </xf>
    <xf numFmtId="0" fontId="7" fillId="0" borderId="39" xfId="1" applyFont="1" applyBorder="1" applyAlignment="1">
      <alignment horizontal="center"/>
    </xf>
    <xf numFmtId="0" fontId="7" fillId="0" borderId="34" xfId="1" applyFont="1" applyBorder="1" applyAlignment="1">
      <alignment horizontal="center"/>
    </xf>
    <xf numFmtId="1" fontId="7" fillId="7" borderId="109" xfId="1" applyNumberFormat="1" applyFont="1" applyFill="1" applyBorder="1" applyAlignment="1" applyProtection="1">
      <alignment horizontal="right"/>
      <protection locked="0"/>
    </xf>
    <xf numFmtId="165" fontId="7" fillId="8" borderId="109" xfId="1" applyNumberFormat="1" applyFont="1" applyFill="1" applyBorder="1" applyAlignment="1">
      <alignment horizontal="left"/>
    </xf>
    <xf numFmtId="0" fontId="7" fillId="2" borderId="25" xfId="1" applyFont="1" applyFill="1" applyBorder="1"/>
    <xf numFmtId="0" fontId="7" fillId="0" borderId="28" xfId="1" applyFont="1" applyBorder="1" applyAlignment="1">
      <alignment horizontal="center"/>
    </xf>
    <xf numFmtId="0" fontId="7" fillId="0" borderId="3" xfId="1" applyFont="1" applyBorder="1"/>
    <xf numFmtId="0" fontId="7" fillId="0" borderId="22" xfId="1" applyFont="1" applyBorder="1" applyAlignment="1">
      <alignment horizontal="center"/>
    </xf>
    <xf numFmtId="0" fontId="7" fillId="0" borderId="23" xfId="1" applyFont="1" applyBorder="1" applyAlignment="1">
      <alignment horizontal="center"/>
    </xf>
    <xf numFmtId="0" fontId="7" fillId="7" borderId="47" xfId="1" applyFont="1" applyFill="1" applyBorder="1" applyAlignment="1" applyProtection="1">
      <alignment horizontal="right"/>
      <protection locked="0"/>
    </xf>
    <xf numFmtId="0" fontId="7" fillId="7" borderId="104" xfId="1" applyFont="1" applyFill="1" applyBorder="1" applyAlignment="1" applyProtection="1">
      <alignment horizontal="right"/>
      <protection locked="0"/>
    </xf>
    <xf numFmtId="0" fontId="7" fillId="7" borderId="143" xfId="1" applyFont="1" applyFill="1" applyBorder="1" applyAlignment="1" applyProtection="1">
      <alignment horizontal="left"/>
      <protection locked="0"/>
    </xf>
    <xf numFmtId="0" fontId="7" fillId="0" borderId="29" xfId="1" applyFont="1" applyBorder="1" applyAlignment="1">
      <alignment horizontal="center"/>
    </xf>
    <xf numFmtId="0" fontId="7" fillId="0" borderId="6" xfId="1" applyFont="1" applyBorder="1"/>
    <xf numFmtId="0" fontId="7" fillId="0" borderId="5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7" borderId="106" xfId="1" applyFont="1" applyFill="1" applyBorder="1" applyAlignment="1" applyProtection="1">
      <alignment horizontal="right"/>
      <protection locked="0"/>
    </xf>
    <xf numFmtId="0" fontId="7" fillId="7" borderId="98" xfId="1" applyFont="1" applyFill="1" applyBorder="1" applyAlignment="1" applyProtection="1">
      <alignment horizontal="right"/>
      <protection locked="0"/>
    </xf>
    <xf numFmtId="0" fontId="7" fillId="7" borderId="101" xfId="1" applyFont="1" applyFill="1" applyBorder="1" applyAlignment="1" applyProtection="1">
      <alignment horizontal="left"/>
      <protection locked="0"/>
    </xf>
    <xf numFmtId="0" fontId="7" fillId="0" borderId="30" xfId="1" applyFont="1" applyBorder="1" applyAlignment="1">
      <alignment horizontal="center"/>
    </xf>
    <xf numFmtId="0" fontId="7" fillId="0" borderId="18" xfId="1" applyFont="1" applyBorder="1"/>
    <xf numFmtId="0" fontId="7" fillId="0" borderId="19" xfId="1" applyFont="1" applyBorder="1" applyAlignment="1">
      <alignment horizontal="center"/>
    </xf>
    <xf numFmtId="0" fontId="7" fillId="0" borderId="21" xfId="1" applyFont="1" applyBorder="1" applyAlignment="1">
      <alignment horizontal="center"/>
    </xf>
    <xf numFmtId="0" fontId="7" fillId="7" borderId="109" xfId="1" applyFont="1" applyFill="1" applyBorder="1" applyAlignment="1" applyProtection="1">
      <alignment horizontal="right"/>
      <protection locked="0"/>
    </xf>
    <xf numFmtId="0" fontId="7" fillId="7" borderId="38" xfId="1" applyFont="1" applyFill="1" applyBorder="1" applyAlignment="1" applyProtection="1">
      <alignment horizontal="left"/>
      <protection locked="0"/>
    </xf>
    <xf numFmtId="0" fontId="7" fillId="7" borderId="105" xfId="1" applyFont="1" applyFill="1" applyBorder="1" applyAlignment="1" applyProtection="1">
      <alignment horizontal="right"/>
      <protection locked="0"/>
    </xf>
    <xf numFmtId="0" fontId="7" fillId="7" borderId="18" xfId="1" applyFont="1" applyFill="1" applyBorder="1" applyAlignment="1" applyProtection="1">
      <alignment horizontal="left"/>
      <protection locked="0"/>
    </xf>
    <xf numFmtId="0" fontId="7" fillId="7" borderId="4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>
      <alignment horizontal="center"/>
    </xf>
    <xf numFmtId="1" fontId="7" fillId="7" borderId="47" xfId="1" applyNumberFormat="1" applyFont="1" applyFill="1" applyBorder="1" applyAlignment="1" applyProtection="1">
      <alignment horizontal="right"/>
      <protection locked="0"/>
    </xf>
    <xf numFmtId="1" fontId="7" fillId="7" borderId="97" xfId="1" applyNumberFormat="1" applyFont="1" applyFill="1" applyBorder="1" applyAlignment="1" applyProtection="1">
      <alignment horizontal="right"/>
      <protection locked="0"/>
    </xf>
    <xf numFmtId="0" fontId="7" fillId="7" borderId="145" xfId="1" applyFont="1" applyFill="1" applyBorder="1" applyAlignment="1" applyProtection="1">
      <alignment horizontal="left"/>
      <protection locked="0"/>
    </xf>
    <xf numFmtId="1" fontId="7" fillId="7" borderId="106" xfId="1" applyNumberFormat="1" applyFont="1" applyFill="1" applyBorder="1" applyAlignment="1" applyProtection="1">
      <alignment horizontal="right"/>
      <protection locked="0"/>
    </xf>
    <xf numFmtId="1" fontId="7" fillId="7" borderId="98" xfId="1" applyNumberFormat="1" applyFont="1" applyFill="1" applyBorder="1" applyAlignment="1" applyProtection="1">
      <alignment horizontal="right"/>
      <protection locked="0"/>
    </xf>
    <xf numFmtId="0" fontId="7" fillId="0" borderId="9" xfId="1" applyFont="1" applyBorder="1"/>
    <xf numFmtId="0" fontId="7" fillId="0" borderId="31" xfId="1" applyFont="1" applyBorder="1"/>
    <xf numFmtId="1" fontId="7" fillId="7" borderId="100" xfId="1" applyNumberFormat="1" applyFont="1" applyFill="1" applyBorder="1" applyAlignment="1" applyProtection="1">
      <alignment horizontal="right"/>
      <protection locked="0"/>
    </xf>
    <xf numFmtId="0" fontId="7" fillId="7" borderId="53" xfId="1" applyFont="1" applyFill="1" applyBorder="1" applyAlignment="1" applyProtection="1">
      <alignment horizontal="left"/>
      <protection locked="0"/>
    </xf>
    <xf numFmtId="0" fontId="7" fillId="7" borderId="28" xfId="1" applyFont="1" applyFill="1" applyBorder="1" applyAlignment="1" applyProtection="1">
      <alignment horizontal="right"/>
      <protection locked="0"/>
    </xf>
    <xf numFmtId="0" fontId="7" fillId="7" borderId="29" xfId="1" applyFont="1" applyFill="1" applyBorder="1" applyAlignment="1" applyProtection="1">
      <alignment horizontal="right"/>
      <protection locked="0"/>
    </xf>
    <xf numFmtId="0" fontId="7" fillId="7" borderId="110" xfId="1" applyFont="1" applyFill="1" applyBorder="1" applyAlignment="1" applyProtection="1">
      <alignment horizontal="right"/>
      <protection locked="0"/>
    </xf>
    <xf numFmtId="0" fontId="7" fillId="7" borderId="30" xfId="1" applyFont="1" applyFill="1" applyBorder="1" applyAlignment="1" applyProtection="1">
      <alignment horizontal="right"/>
      <protection locked="0"/>
    </xf>
    <xf numFmtId="0" fontId="7" fillId="2" borderId="133" xfId="1" applyFont="1" applyFill="1" applyBorder="1"/>
    <xf numFmtId="2" fontId="7" fillId="7" borderId="46" xfId="1" applyNumberFormat="1" applyFont="1" applyFill="1" applyBorder="1" applyAlignment="1" applyProtection="1">
      <alignment horizontal="right"/>
      <protection locked="0"/>
    </xf>
    <xf numFmtId="0" fontId="7" fillId="7" borderId="40" xfId="1" applyFont="1" applyFill="1" applyBorder="1" applyAlignment="1" applyProtection="1">
      <alignment horizontal="left"/>
      <protection locked="0"/>
    </xf>
    <xf numFmtId="165" fontId="7" fillId="8" borderId="28" xfId="0" applyNumberFormat="1" applyFont="1" applyFill="1" applyBorder="1" applyAlignment="1">
      <alignment horizontal="left"/>
    </xf>
    <xf numFmtId="0" fontId="4" fillId="0" borderId="35" xfId="1" applyFont="1" applyBorder="1" applyAlignment="1">
      <alignment horizontal="center"/>
    </xf>
    <xf numFmtId="0" fontId="4" fillId="0" borderId="50" xfId="1" applyFont="1" applyBorder="1" applyAlignment="1">
      <alignment horizontal="center"/>
    </xf>
    <xf numFmtId="1" fontId="7" fillId="7" borderId="46" xfId="1" applyNumberFormat="1" applyFont="1" applyFill="1" applyBorder="1" applyAlignment="1" applyProtection="1">
      <alignment horizontal="right"/>
      <protection locked="0"/>
    </xf>
    <xf numFmtId="164" fontId="7" fillId="8" borderId="28" xfId="1" applyNumberFormat="1" applyFont="1" applyFill="1" applyBorder="1" applyAlignment="1">
      <alignment horizontal="left"/>
    </xf>
    <xf numFmtId="0" fontId="7" fillId="0" borderId="72" xfId="1" applyFont="1" applyBorder="1" applyAlignment="1">
      <alignment horizontal="center"/>
    </xf>
    <xf numFmtId="0" fontId="7" fillId="0" borderId="73" xfId="1" applyFont="1" applyBorder="1" applyAlignment="1">
      <alignment horizontal="center"/>
    </xf>
    <xf numFmtId="0" fontId="7" fillId="0" borderId="74" xfId="1" applyFont="1" applyBorder="1" applyAlignment="1">
      <alignment horizontal="center"/>
    </xf>
    <xf numFmtId="0" fontId="7" fillId="5" borderId="75" xfId="1" applyFont="1" applyFill="1" applyBorder="1"/>
    <xf numFmtId="0" fontId="7" fillId="0" borderId="76" xfId="1" applyFont="1" applyBorder="1" applyAlignment="1">
      <alignment horizontal="center"/>
    </xf>
    <xf numFmtId="0" fontId="7" fillId="0" borderId="97" xfId="1" applyFont="1" applyBorder="1" applyAlignment="1">
      <alignment horizontal="center"/>
    </xf>
    <xf numFmtId="0" fontId="7" fillId="0" borderId="42" xfId="1" applyFont="1" applyBorder="1" applyAlignment="1">
      <alignment horizontal="center"/>
    </xf>
    <xf numFmtId="0" fontId="7" fillId="0" borderId="36" xfId="1" applyFont="1" applyBorder="1" applyAlignment="1">
      <alignment horizontal="center"/>
    </xf>
    <xf numFmtId="164" fontId="7" fillId="7" borderId="28" xfId="1" applyNumberFormat="1" applyFont="1" applyFill="1" applyBorder="1" applyAlignment="1" applyProtection="1">
      <alignment horizontal="right"/>
      <protection locked="0"/>
    </xf>
    <xf numFmtId="164" fontId="7" fillId="7" borderId="104" xfId="1" applyNumberFormat="1" applyFont="1" applyFill="1" applyBorder="1" applyAlignment="1" applyProtection="1">
      <alignment horizontal="right"/>
      <protection locked="0"/>
    </xf>
    <xf numFmtId="0" fontId="7" fillId="7" borderId="104" xfId="1" applyFont="1" applyFill="1" applyBorder="1" applyAlignment="1" applyProtection="1">
      <alignment horizontal="left"/>
      <protection locked="0"/>
    </xf>
    <xf numFmtId="164" fontId="7" fillId="8" borderId="46" xfId="1" applyNumberFormat="1" applyFont="1" applyFill="1" applyBorder="1" applyAlignment="1">
      <alignment horizontal="right"/>
    </xf>
    <xf numFmtId="0" fontId="7" fillId="0" borderId="77" xfId="1" applyFont="1" applyBorder="1" applyAlignment="1">
      <alignment horizontal="center"/>
    </xf>
    <xf numFmtId="0" fontId="7" fillId="0" borderId="98" xfId="1" applyFont="1" applyBorder="1" applyAlignment="1">
      <alignment horizontal="center"/>
    </xf>
    <xf numFmtId="0" fontId="7" fillId="0" borderId="37" xfId="1" applyFont="1" applyBorder="1" applyAlignment="1">
      <alignment horizontal="center"/>
    </xf>
    <xf numFmtId="164" fontId="7" fillId="7" borderId="29" xfId="1" applyNumberFormat="1" applyFont="1" applyFill="1" applyBorder="1" applyAlignment="1" applyProtection="1">
      <alignment horizontal="right"/>
      <protection locked="0"/>
    </xf>
    <xf numFmtId="164" fontId="7" fillId="7" borderId="98" xfId="1" applyNumberFormat="1" applyFont="1" applyFill="1" applyBorder="1" applyAlignment="1" applyProtection="1">
      <alignment horizontal="right"/>
      <protection locked="0"/>
    </xf>
    <xf numFmtId="0" fontId="7" fillId="7" borderId="98" xfId="1" applyFont="1" applyFill="1" applyBorder="1" applyAlignment="1" applyProtection="1">
      <alignment horizontal="left"/>
      <protection locked="0"/>
    </xf>
    <xf numFmtId="164" fontId="7" fillId="8" borderId="29" xfId="1" applyNumberFormat="1" applyFont="1" applyFill="1" applyBorder="1" applyAlignment="1">
      <alignment horizontal="right"/>
    </xf>
    <xf numFmtId="0" fontId="7" fillId="0" borderId="78" xfId="1" applyFont="1" applyBorder="1" applyAlignment="1">
      <alignment horizontal="center"/>
    </xf>
    <xf numFmtId="0" fontId="7" fillId="0" borderId="99" xfId="1" applyFont="1" applyBorder="1" applyAlignment="1">
      <alignment horizontal="center"/>
    </xf>
    <xf numFmtId="0" fontId="7" fillId="0" borderId="71" xfId="1" applyFont="1" applyBorder="1" applyAlignment="1">
      <alignment horizontal="center"/>
    </xf>
    <xf numFmtId="164" fontId="7" fillId="7" borderId="110" xfId="1" applyNumberFormat="1" applyFont="1" applyFill="1" applyBorder="1" applyAlignment="1" applyProtection="1">
      <alignment horizontal="right"/>
      <protection locked="0"/>
    </xf>
    <xf numFmtId="164" fontId="7" fillId="7" borderId="99" xfId="1" applyNumberFormat="1" applyFont="1" applyFill="1" applyBorder="1" applyAlignment="1" applyProtection="1">
      <alignment horizontal="right"/>
      <protection locked="0"/>
    </xf>
    <xf numFmtId="0" fontId="7" fillId="7" borderId="99" xfId="1" applyFont="1" applyFill="1" applyBorder="1" applyAlignment="1" applyProtection="1">
      <alignment horizontal="left"/>
      <protection locked="0"/>
    </xf>
    <xf numFmtId="164" fontId="7" fillId="8" borderId="110" xfId="1" applyNumberFormat="1" applyFont="1" applyFill="1" applyBorder="1" applyAlignment="1">
      <alignment horizontal="right"/>
    </xf>
    <xf numFmtId="0" fontId="7" fillId="0" borderId="79" xfId="1" applyFont="1" applyBorder="1" applyAlignment="1">
      <alignment horizontal="center"/>
    </xf>
    <xf numFmtId="0" fontId="7" fillId="0" borderId="100" xfId="1" applyFont="1" applyBorder="1" applyAlignment="1">
      <alignment horizontal="center"/>
    </xf>
    <xf numFmtId="0" fontId="7" fillId="0" borderId="38" xfId="1" applyFont="1" applyBorder="1" applyAlignment="1">
      <alignment horizontal="center"/>
    </xf>
    <xf numFmtId="164" fontId="7" fillId="8" borderId="30" xfId="1" applyNumberFormat="1" applyFont="1" applyFill="1" applyBorder="1" applyAlignment="1">
      <alignment horizontal="right"/>
    </xf>
    <xf numFmtId="0" fontId="7" fillId="7" borderId="105" xfId="1" applyFont="1" applyFill="1" applyBorder="1" applyAlignment="1" applyProtection="1">
      <alignment horizontal="left"/>
      <protection locked="0"/>
    </xf>
    <xf numFmtId="164" fontId="7" fillId="8" borderId="28" xfId="1" applyNumberFormat="1" applyFont="1" applyFill="1" applyBorder="1" applyAlignment="1">
      <alignment horizontal="right"/>
    </xf>
    <xf numFmtId="164" fontId="7" fillId="8" borderId="55" xfId="1" applyNumberFormat="1" applyFont="1" applyFill="1" applyBorder="1" applyAlignment="1">
      <alignment horizontal="right"/>
    </xf>
    <xf numFmtId="164" fontId="7" fillId="8" borderId="98" xfId="1" applyNumberFormat="1" applyFont="1" applyFill="1" applyBorder="1" applyAlignment="1">
      <alignment horizontal="right"/>
    </xf>
    <xf numFmtId="164" fontId="7" fillId="8" borderId="99" xfId="1" applyNumberFormat="1" applyFont="1" applyFill="1" applyBorder="1" applyAlignment="1">
      <alignment horizontal="right"/>
    </xf>
    <xf numFmtId="164" fontId="7" fillId="7" borderId="105" xfId="1" applyNumberFormat="1" applyFont="1" applyFill="1" applyBorder="1" applyAlignment="1" applyProtection="1">
      <alignment horizontal="right"/>
      <protection locked="0"/>
    </xf>
    <xf numFmtId="164" fontId="7" fillId="8" borderId="105" xfId="1" applyNumberFormat="1" applyFont="1" applyFill="1" applyBorder="1" applyAlignment="1">
      <alignment horizontal="right"/>
    </xf>
    <xf numFmtId="164" fontId="7" fillId="7" borderId="47" xfId="1" applyNumberFormat="1" applyFont="1" applyFill="1" applyBorder="1" applyAlignment="1" applyProtection="1">
      <alignment horizontal="right"/>
      <protection locked="0"/>
    </xf>
    <xf numFmtId="164" fontId="7" fillId="8" borderId="104" xfId="1" applyNumberFormat="1" applyFont="1" applyFill="1" applyBorder="1" applyAlignment="1">
      <alignment horizontal="right"/>
    </xf>
    <xf numFmtId="164" fontId="7" fillId="7" borderId="106" xfId="1" applyNumberFormat="1" applyFont="1" applyFill="1" applyBorder="1" applyAlignment="1" applyProtection="1">
      <alignment horizontal="right"/>
      <protection locked="0"/>
    </xf>
    <xf numFmtId="164" fontId="7" fillId="7" borderId="150" xfId="1" applyNumberFormat="1" applyFont="1" applyFill="1" applyBorder="1" applyAlignment="1" applyProtection="1">
      <alignment horizontal="right"/>
      <protection locked="0"/>
    </xf>
    <xf numFmtId="0" fontId="7" fillId="7" borderId="140" xfId="1" applyFont="1" applyFill="1" applyBorder="1" applyAlignment="1" applyProtection="1">
      <alignment horizontal="left"/>
      <protection locked="0"/>
    </xf>
    <xf numFmtId="0" fontId="7" fillId="8" borderId="30" xfId="1" applyFont="1" applyFill="1" applyBorder="1" applyAlignment="1">
      <alignment horizontal="right"/>
    </xf>
    <xf numFmtId="0" fontId="7" fillId="7" borderId="141" xfId="1" applyFont="1" applyFill="1" applyBorder="1" applyAlignment="1" applyProtection="1">
      <alignment horizontal="left"/>
      <protection locked="0"/>
    </xf>
    <xf numFmtId="164" fontId="7" fillId="8" borderId="148" xfId="1" applyNumberFormat="1" applyFont="1" applyFill="1" applyBorder="1" applyAlignment="1">
      <alignment horizontal="right"/>
    </xf>
    <xf numFmtId="0" fontId="7" fillId="7" borderId="142" xfId="1" applyFont="1" applyFill="1" applyBorder="1" applyAlignment="1" applyProtection="1">
      <alignment horizontal="left"/>
      <protection locked="0"/>
    </xf>
    <xf numFmtId="0" fontId="7" fillId="7" borderId="138" xfId="1" applyFont="1" applyFill="1" applyBorder="1" applyAlignment="1" applyProtection="1">
      <alignment horizontal="left"/>
      <protection locked="0"/>
    </xf>
    <xf numFmtId="0" fontId="7" fillId="7" borderId="126" xfId="1" applyFont="1" applyFill="1" applyBorder="1" applyAlignment="1" applyProtection="1">
      <alignment horizontal="left"/>
      <protection locked="0"/>
    </xf>
    <xf numFmtId="0" fontId="4" fillId="0" borderId="35" xfId="1" applyFont="1" applyBorder="1"/>
    <xf numFmtId="164" fontId="7" fillId="7" borderId="55" xfId="1" applyNumberFormat="1" applyFont="1" applyFill="1" applyBorder="1" applyAlignment="1" applyProtection="1">
      <alignment horizontal="right"/>
      <protection locked="0"/>
    </xf>
    <xf numFmtId="0" fontId="4" fillId="0" borderId="50" xfId="1" applyFont="1" applyBorder="1"/>
    <xf numFmtId="164" fontId="7" fillId="7" borderId="52" xfId="1" applyNumberFormat="1" applyFont="1" applyFill="1" applyBorder="1" applyAlignment="1" applyProtection="1">
      <alignment horizontal="right"/>
      <protection locked="0"/>
    </xf>
    <xf numFmtId="0" fontId="7" fillId="7" borderId="137" xfId="1" applyFont="1" applyFill="1" applyBorder="1" applyAlignment="1" applyProtection="1">
      <alignment horizontal="left"/>
      <protection locked="0"/>
    </xf>
    <xf numFmtId="0" fontId="7" fillId="7" borderId="139" xfId="1" applyFont="1" applyFill="1" applyBorder="1" applyAlignment="1" applyProtection="1">
      <alignment horizontal="left"/>
      <protection locked="0"/>
    </xf>
    <xf numFmtId="164" fontId="7" fillId="8" borderId="56" xfId="1" applyNumberFormat="1" applyFont="1" applyFill="1" applyBorder="1" applyAlignment="1">
      <alignment horizontal="right"/>
    </xf>
    <xf numFmtId="0" fontId="4" fillId="0" borderId="49" xfId="1" applyFont="1" applyBorder="1"/>
    <xf numFmtId="1" fontId="7" fillId="7" borderId="28" xfId="1" applyNumberFormat="1" applyFont="1" applyFill="1" applyBorder="1" applyAlignment="1" applyProtection="1">
      <alignment horizontal="right"/>
      <protection locked="0"/>
    </xf>
    <xf numFmtId="0" fontId="8" fillId="0" borderId="0" xfId="1" applyFont="1" applyAlignment="1">
      <alignment horizontal="centerContinuous"/>
    </xf>
    <xf numFmtId="0" fontId="8" fillId="2" borderId="81" xfId="1" applyFont="1" applyFill="1" applyBorder="1" applyAlignment="1">
      <alignment horizontal="centerContinuous"/>
    </xf>
    <xf numFmtId="0" fontId="8" fillId="2" borderId="94" xfId="1" applyFont="1" applyFill="1" applyBorder="1" applyAlignment="1">
      <alignment horizontal="centerContinuous"/>
    </xf>
    <xf numFmtId="0" fontId="8" fillId="2" borderId="103" xfId="1" applyFont="1" applyFill="1" applyBorder="1" applyAlignment="1">
      <alignment horizontal="center"/>
    </xf>
    <xf numFmtId="0" fontId="8" fillId="2" borderId="93" xfId="1" applyFont="1" applyFill="1" applyBorder="1" applyAlignment="1">
      <alignment horizontal="center"/>
    </xf>
    <xf numFmtId="0" fontId="7" fillId="13" borderId="184" xfId="1" applyFont="1" applyFill="1" applyBorder="1"/>
    <xf numFmtId="1" fontId="7" fillId="7" borderId="55" xfId="13" applyNumberFormat="1" applyFont="1" applyFill="1" applyBorder="1" applyAlignment="1" applyProtection="1">
      <alignment horizontal="right"/>
      <protection locked="0"/>
    </xf>
    <xf numFmtId="1" fontId="7" fillId="7" borderId="35" xfId="13" applyNumberFormat="1" applyFont="1" applyFill="1" applyBorder="1" applyAlignment="1" applyProtection="1">
      <alignment horizontal="right"/>
      <protection locked="0"/>
    </xf>
    <xf numFmtId="1" fontId="7" fillId="8" borderId="162" xfId="1" applyNumberFormat="1" applyFont="1" applyFill="1" applyBorder="1" applyAlignment="1">
      <alignment horizontal="right"/>
    </xf>
    <xf numFmtId="164" fontId="7" fillId="7" borderId="35" xfId="1" applyNumberFormat="1" applyFont="1" applyFill="1" applyBorder="1" applyAlignment="1" applyProtection="1">
      <alignment horizontal="right"/>
      <protection locked="0"/>
    </xf>
    <xf numFmtId="164" fontId="7" fillId="8" borderId="134" xfId="1" applyNumberFormat="1" applyFont="1" applyFill="1" applyBorder="1" applyAlignment="1">
      <alignment horizontal="right"/>
    </xf>
    <xf numFmtId="0" fontId="7" fillId="0" borderId="35" xfId="1" quotePrefix="1" applyFont="1" applyBorder="1" applyAlignment="1">
      <alignment horizontal="center"/>
    </xf>
    <xf numFmtId="1" fontId="7" fillId="10" borderId="168" xfId="1" applyNumberFormat="1" applyFont="1" applyFill="1" applyBorder="1" applyAlignment="1">
      <alignment horizontal="right"/>
    </xf>
    <xf numFmtId="1" fontId="7" fillId="10" borderId="127" xfId="1" applyNumberFormat="1" applyFont="1" applyFill="1" applyBorder="1" applyAlignment="1">
      <alignment horizontal="right"/>
    </xf>
    <xf numFmtId="164" fontId="7" fillId="10" borderId="55" xfId="1" applyNumberFormat="1" applyFont="1" applyFill="1" applyBorder="1" applyAlignment="1">
      <alignment horizontal="right"/>
    </xf>
    <xf numFmtId="164" fontId="7" fillId="10" borderId="35" xfId="1" applyNumberFormat="1" applyFont="1" applyFill="1" applyBorder="1" applyAlignment="1">
      <alignment horizontal="right"/>
    </xf>
    <xf numFmtId="164" fontId="7" fillId="10" borderId="134" xfId="1" applyNumberFormat="1" applyFont="1" applyFill="1" applyBorder="1" applyAlignment="1">
      <alignment horizontal="right"/>
    </xf>
    <xf numFmtId="165" fontId="7" fillId="7" borderId="46" xfId="1" applyNumberFormat="1" applyFont="1" applyFill="1" applyBorder="1" applyAlignment="1" applyProtection="1">
      <alignment horizontal="right"/>
      <protection locked="0"/>
    </xf>
    <xf numFmtId="165" fontId="7" fillId="7" borderId="49" xfId="1" applyNumberFormat="1" applyFont="1" applyFill="1" applyBorder="1" applyAlignment="1" applyProtection="1">
      <alignment horizontal="right"/>
      <protection locked="0"/>
    </xf>
    <xf numFmtId="165" fontId="7" fillId="7" borderId="40" xfId="1" applyNumberFormat="1" applyFont="1" applyFill="1" applyBorder="1" applyAlignment="1" applyProtection="1">
      <alignment horizontal="right"/>
      <protection locked="0"/>
    </xf>
    <xf numFmtId="1" fontId="7" fillId="8" borderId="183" xfId="1" applyNumberFormat="1" applyFont="1" applyFill="1" applyBorder="1" applyAlignment="1">
      <alignment horizontal="right"/>
    </xf>
    <xf numFmtId="0" fontId="7" fillId="0" borderId="50" xfId="1" quotePrefix="1" applyFont="1" applyBorder="1" applyAlignment="1">
      <alignment horizontal="center"/>
    </xf>
    <xf numFmtId="1" fontId="7" fillId="8" borderId="197" xfId="1" applyNumberFormat="1" applyFont="1" applyFill="1" applyBorder="1" applyAlignment="1">
      <alignment horizontal="right"/>
    </xf>
    <xf numFmtId="164" fontId="7" fillId="8" borderId="135" xfId="1" applyNumberFormat="1" applyFont="1" applyFill="1" applyBorder="1" applyAlignment="1">
      <alignment horizontal="right"/>
    </xf>
    <xf numFmtId="0" fontId="7" fillId="0" borderId="0" xfId="1" quotePrefix="1" applyFont="1" applyAlignment="1">
      <alignment horizontal="center"/>
    </xf>
    <xf numFmtId="164" fontId="7" fillId="8" borderId="164" xfId="1" applyNumberFormat="1" applyFont="1" applyFill="1" applyBorder="1" applyAlignment="1">
      <alignment horizontal="right"/>
    </xf>
    <xf numFmtId="164" fontId="7" fillId="8" borderId="22" xfId="1" applyNumberFormat="1" applyFont="1" applyFill="1" applyBorder="1" applyAlignment="1">
      <alignment horizontal="right"/>
    </xf>
    <xf numFmtId="164" fontId="7" fillId="8" borderId="121" xfId="1" applyNumberFormat="1" applyFont="1" applyFill="1" applyBorder="1" applyAlignment="1">
      <alignment horizontal="right"/>
    </xf>
    <xf numFmtId="164" fontId="7" fillId="8" borderId="77" xfId="1" applyNumberFormat="1" applyFont="1" applyFill="1" applyBorder="1" applyAlignment="1">
      <alignment horizontal="right"/>
    </xf>
    <xf numFmtId="164" fontId="7" fillId="8" borderId="165" xfId="1" applyNumberFormat="1" applyFont="1" applyFill="1" applyBorder="1" applyAlignment="1">
      <alignment horizontal="right"/>
    </xf>
    <xf numFmtId="164" fontId="7" fillId="8" borderId="166" xfId="1" applyNumberFormat="1" applyFont="1" applyFill="1" applyBorder="1" applyAlignment="1">
      <alignment horizontal="right"/>
    </xf>
    <xf numFmtId="164" fontId="7" fillId="8" borderId="144" xfId="1" applyNumberFormat="1" applyFont="1" applyFill="1" applyBorder="1" applyAlignment="1">
      <alignment horizontal="right"/>
    </xf>
    <xf numFmtId="164" fontId="7" fillId="10" borderId="79" xfId="1" applyNumberFormat="1" applyFont="1" applyFill="1" applyBorder="1" applyAlignment="1">
      <alignment horizontal="right"/>
    </xf>
    <xf numFmtId="164" fontId="7" fillId="10" borderId="59" xfId="1" applyNumberFormat="1" applyFont="1" applyFill="1" applyBorder="1" applyAlignment="1">
      <alignment horizontal="right"/>
    </xf>
    <xf numFmtId="164" fontId="7" fillId="10" borderId="118" xfId="1" applyNumberFormat="1" applyFont="1" applyFill="1" applyBorder="1" applyAlignment="1">
      <alignment horizontal="right"/>
    </xf>
    <xf numFmtId="2" fontId="7" fillId="0" borderId="0" xfId="1" applyNumberFormat="1" applyFont="1"/>
    <xf numFmtId="2" fontId="7" fillId="0" borderId="0" xfId="1" applyNumberFormat="1" applyFont="1" applyAlignment="1">
      <alignment horizontal="right"/>
    </xf>
    <xf numFmtId="0" fontId="7" fillId="0" borderId="48" xfId="1" applyFont="1" applyBorder="1"/>
    <xf numFmtId="0" fontId="7" fillId="0" borderId="53" xfId="1" applyFont="1" applyBorder="1"/>
    <xf numFmtId="0" fontId="7" fillId="0" borderId="54" xfId="1" applyFont="1" applyBorder="1" applyAlignment="1">
      <alignment horizontal="center"/>
    </xf>
    <xf numFmtId="0" fontId="7" fillId="0" borderId="95" xfId="1" applyFont="1" applyBorder="1" applyAlignment="1">
      <alignment horizontal="center"/>
    </xf>
    <xf numFmtId="0" fontId="7" fillId="6" borderId="49" xfId="1" applyFont="1" applyFill="1" applyBorder="1" applyAlignment="1">
      <alignment horizontal="center"/>
    </xf>
    <xf numFmtId="0" fontId="7" fillId="6" borderId="40" xfId="1" applyFont="1" applyFill="1" applyBorder="1" applyAlignment="1">
      <alignment horizontal="center"/>
    </xf>
    <xf numFmtId="164" fontId="7" fillId="10" borderId="184" xfId="1" applyNumberFormat="1" applyFont="1" applyFill="1" applyBorder="1" applyAlignment="1">
      <alignment horizontal="right"/>
    </xf>
    <xf numFmtId="0" fontId="7" fillId="6" borderId="41" xfId="1" applyFont="1" applyFill="1" applyBorder="1" applyAlignment="1">
      <alignment horizontal="center"/>
    </xf>
    <xf numFmtId="164" fontId="7" fillId="10" borderId="162" xfId="1" applyNumberFormat="1" applyFont="1" applyFill="1" applyBorder="1" applyAlignment="1">
      <alignment horizontal="right"/>
    </xf>
    <xf numFmtId="0" fontId="7" fillId="6" borderId="51" xfId="1" applyFont="1" applyFill="1" applyBorder="1" applyAlignment="1">
      <alignment horizontal="center"/>
    </xf>
    <xf numFmtId="164" fontId="7" fillId="12" borderId="56" xfId="1" applyNumberFormat="1" applyFont="1" applyFill="1" applyBorder="1" applyAlignment="1">
      <alignment horizontal="right"/>
    </xf>
    <xf numFmtId="164" fontId="7" fillId="12" borderId="50" xfId="1" applyNumberFormat="1" applyFont="1" applyFill="1" applyBorder="1" applyAlignment="1">
      <alignment horizontal="right"/>
    </xf>
    <xf numFmtId="164" fontId="7" fillId="12" borderId="84" xfId="1" applyNumberFormat="1" applyFont="1" applyFill="1" applyBorder="1" applyAlignment="1">
      <alignment horizontal="right"/>
    </xf>
    <xf numFmtId="0" fontId="8" fillId="0" borderId="0" xfId="1" applyFont="1" applyAlignment="1">
      <alignment horizontal="center"/>
    </xf>
    <xf numFmtId="0" fontId="8" fillId="2" borderId="87" xfId="1" applyFont="1" applyFill="1" applyBorder="1" applyAlignment="1">
      <alignment horizontal="center"/>
    </xf>
    <xf numFmtId="0" fontId="8" fillId="2" borderId="82" xfId="1" applyFont="1" applyFill="1" applyBorder="1" applyAlignment="1">
      <alignment horizontal="center"/>
    </xf>
    <xf numFmtId="0" fontId="8" fillId="2" borderId="83" xfId="1" applyFont="1" applyFill="1" applyBorder="1" applyAlignment="1">
      <alignment horizontal="center"/>
    </xf>
    <xf numFmtId="0" fontId="7" fillId="6" borderId="49" xfId="1" applyFont="1" applyFill="1" applyBorder="1"/>
    <xf numFmtId="164" fontId="7" fillId="8" borderId="167" xfId="1" applyNumberFormat="1" applyFont="1" applyFill="1" applyBorder="1" applyAlignment="1">
      <alignment horizontal="right"/>
    </xf>
    <xf numFmtId="164" fontId="7" fillId="8" borderId="161" xfId="1" applyNumberFormat="1" applyFont="1" applyFill="1" applyBorder="1" applyAlignment="1">
      <alignment horizontal="right"/>
    </xf>
    <xf numFmtId="164" fontId="7" fillId="8" borderId="95" xfId="1" applyNumberFormat="1" applyFont="1" applyFill="1" applyBorder="1" applyAlignment="1">
      <alignment horizontal="right"/>
    </xf>
    <xf numFmtId="1" fontId="7" fillId="8" borderId="163" xfId="1" applyNumberFormat="1" applyFont="1" applyFill="1" applyBorder="1" applyAlignment="1">
      <alignment horizontal="right"/>
    </xf>
    <xf numFmtId="164" fontId="7" fillId="11" borderId="133" xfId="1" applyNumberFormat="1" applyFont="1" applyFill="1" applyBorder="1" applyAlignment="1">
      <alignment horizontal="right"/>
    </xf>
    <xf numFmtId="164" fontId="7" fillId="8" borderId="75" xfId="1" applyNumberFormat="1" applyFont="1" applyFill="1" applyBorder="1" applyAlignment="1">
      <alignment horizontal="right"/>
    </xf>
    <xf numFmtId="164" fontId="7" fillId="11" borderId="75" xfId="1" applyNumberFormat="1" applyFont="1" applyFill="1" applyBorder="1" applyAlignment="1">
      <alignment horizontal="right"/>
    </xf>
    <xf numFmtId="0" fontId="8" fillId="0" borderId="0" xfId="1" applyFont="1" applyAlignment="1">
      <alignment horizontal="center" wrapText="1"/>
    </xf>
    <xf numFmtId="0" fontId="8" fillId="2" borderId="51" xfId="1" applyFont="1" applyFill="1" applyBorder="1" applyAlignment="1">
      <alignment horizontal="center"/>
    </xf>
    <xf numFmtId="0" fontId="8" fillId="2" borderId="84" xfId="1" applyFont="1" applyFill="1" applyBorder="1" applyAlignment="1">
      <alignment horizontal="center"/>
    </xf>
    <xf numFmtId="0" fontId="8" fillId="2" borderId="85" xfId="1" applyFont="1" applyFill="1" applyBorder="1" applyAlignment="1">
      <alignment horizontal="center"/>
    </xf>
    <xf numFmtId="1" fontId="7" fillId="11" borderId="133" xfId="1" applyNumberFormat="1" applyFont="1" applyFill="1" applyBorder="1" applyAlignment="1">
      <alignment horizontal="right"/>
    </xf>
    <xf numFmtId="164" fontId="7" fillId="10" borderId="133" xfId="1" applyNumberFormat="1" applyFont="1" applyFill="1" applyBorder="1" applyAlignment="1">
      <alignment horizontal="right"/>
    </xf>
    <xf numFmtId="0" fontId="8" fillId="2" borderId="58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/>
    </xf>
    <xf numFmtId="0" fontId="8" fillId="2" borderId="69" xfId="1" applyFont="1" applyFill="1" applyBorder="1" applyAlignment="1">
      <alignment horizontal="center"/>
    </xf>
    <xf numFmtId="0" fontId="7" fillId="2" borderId="26" xfId="1" applyFont="1" applyFill="1" applyBorder="1"/>
    <xf numFmtId="0" fontId="7" fillId="0" borderId="3" xfId="1" applyFont="1" applyBorder="1" applyAlignment="1">
      <alignment horizontal="center"/>
    </xf>
    <xf numFmtId="0" fontId="7" fillId="4" borderId="10" xfId="1" applyFont="1" applyFill="1" applyBorder="1"/>
    <xf numFmtId="0" fontId="7" fillId="6" borderId="35" xfId="1" quotePrefix="1" applyFont="1" applyFill="1" applyBorder="1" applyAlignment="1">
      <alignment horizontal="center"/>
    </xf>
    <xf numFmtId="165" fontId="7" fillId="7" borderId="35" xfId="1" applyNumberFormat="1" applyFont="1" applyFill="1" applyBorder="1" applyAlignment="1" applyProtection="1">
      <alignment horizontal="right"/>
      <protection locked="0"/>
    </xf>
    <xf numFmtId="1" fontId="7" fillId="8" borderId="151" xfId="1" applyNumberFormat="1" applyFont="1" applyFill="1" applyBorder="1" applyAlignment="1">
      <alignment horizontal="right"/>
    </xf>
    <xf numFmtId="1" fontId="7" fillId="9" borderId="50" xfId="1" applyNumberFormat="1" applyFont="1" applyFill="1" applyBorder="1" applyAlignment="1" applyProtection="1">
      <alignment horizontal="right"/>
      <protection locked="0"/>
    </xf>
    <xf numFmtId="0" fontId="7" fillId="9" borderId="50" xfId="1" applyFont="1" applyFill="1" applyBorder="1" applyAlignment="1" applyProtection="1">
      <alignment horizontal="left"/>
      <protection locked="0"/>
    </xf>
    <xf numFmtId="0" fontId="7" fillId="9" borderId="84" xfId="1" applyFont="1" applyFill="1" applyBorder="1" applyAlignment="1" applyProtection="1">
      <alignment horizontal="left"/>
      <protection locked="0"/>
    </xf>
    <xf numFmtId="1" fontId="7" fillId="10" borderId="105" xfId="1" applyNumberFormat="1" applyFont="1" applyFill="1" applyBorder="1" applyAlignment="1">
      <alignment horizontal="right"/>
    </xf>
    <xf numFmtId="164" fontId="7" fillId="5" borderId="49" xfId="1" applyNumberFormat="1" applyFont="1" applyFill="1" applyBorder="1" applyAlignment="1" applyProtection="1">
      <alignment horizontal="right"/>
      <protection locked="0"/>
    </xf>
    <xf numFmtId="0" fontId="7" fillId="5" borderId="49" xfId="1" applyFont="1" applyFill="1" applyBorder="1" applyAlignment="1" applyProtection="1">
      <alignment horizontal="left"/>
      <protection locked="0"/>
    </xf>
    <xf numFmtId="164" fontId="7" fillId="5" borderId="35" xfId="1" applyNumberFormat="1" applyFont="1" applyFill="1" applyBorder="1" applyAlignment="1" applyProtection="1">
      <alignment horizontal="right"/>
      <protection locked="0"/>
    </xf>
    <xf numFmtId="164" fontId="7" fillId="11" borderId="56" xfId="1" applyNumberFormat="1" applyFont="1" applyFill="1" applyBorder="1" applyAlignment="1">
      <alignment horizontal="right"/>
    </xf>
    <xf numFmtId="164" fontId="7" fillId="11" borderId="50" xfId="1" applyNumberFormat="1" applyFont="1" applyFill="1" applyBorder="1" applyAlignment="1">
      <alignment horizontal="right"/>
    </xf>
    <xf numFmtId="0" fontId="7" fillId="5" borderId="84" xfId="1" applyFont="1" applyFill="1" applyBorder="1" applyAlignment="1" applyProtection="1">
      <alignment horizontal="left"/>
      <protection locked="0"/>
    </xf>
    <xf numFmtId="1" fontId="7" fillId="7" borderId="24" xfId="1" applyNumberFormat="1" applyFont="1" applyFill="1" applyBorder="1" applyAlignment="1" applyProtection="1">
      <alignment horizontal="right"/>
      <protection locked="0"/>
    </xf>
    <xf numFmtId="0" fontId="7" fillId="7" borderId="91" xfId="1" applyFont="1" applyFill="1" applyBorder="1" applyAlignment="1" applyProtection="1">
      <alignment horizontal="left"/>
      <protection locked="0"/>
    </xf>
    <xf numFmtId="0" fontId="7" fillId="6" borderId="50" xfId="1" applyFont="1" applyFill="1" applyBorder="1"/>
    <xf numFmtId="0" fontId="7" fillId="6" borderId="50" xfId="1" quotePrefix="1" applyFont="1" applyFill="1" applyBorder="1" applyAlignment="1">
      <alignment horizontal="center"/>
    </xf>
    <xf numFmtId="1" fontId="7" fillId="9" borderId="59" xfId="1" applyNumberFormat="1" applyFont="1" applyFill="1" applyBorder="1" applyAlignment="1" applyProtection="1">
      <alignment horizontal="right"/>
      <protection locked="0"/>
    </xf>
    <xf numFmtId="0" fontId="7" fillId="9" borderId="59" xfId="1" applyFont="1" applyFill="1" applyBorder="1" applyAlignment="1" applyProtection="1">
      <alignment horizontal="left"/>
      <protection locked="0"/>
    </xf>
    <xf numFmtId="0" fontId="7" fillId="2" borderId="16" xfId="1" applyFont="1" applyFill="1" applyBorder="1" applyAlignment="1">
      <alignment horizontal="center"/>
    </xf>
    <xf numFmtId="0" fontId="7" fillId="6" borderId="49" xfId="1" quotePrefix="1" applyFont="1" applyFill="1" applyBorder="1" applyAlignment="1">
      <alignment horizontal="center"/>
    </xf>
    <xf numFmtId="1" fontId="7" fillId="7" borderId="22" xfId="1" applyNumberFormat="1" applyFont="1" applyFill="1" applyBorder="1" applyAlignment="1" applyProtection="1">
      <alignment horizontal="right"/>
      <protection locked="0"/>
    </xf>
    <xf numFmtId="0" fontId="7" fillId="7" borderId="22" xfId="1" applyFont="1" applyFill="1" applyBorder="1" applyAlignment="1" applyProtection="1">
      <alignment horizontal="left"/>
      <protection locked="0"/>
    </xf>
    <xf numFmtId="1" fontId="7" fillId="8" borderId="28" xfId="1" applyNumberFormat="1" applyFont="1" applyFill="1" applyBorder="1" applyAlignment="1">
      <alignment horizontal="right"/>
    </xf>
    <xf numFmtId="1" fontId="7" fillId="8" borderId="29" xfId="1" applyNumberFormat="1" applyFont="1" applyFill="1" applyBorder="1" applyAlignment="1">
      <alignment horizontal="right"/>
    </xf>
    <xf numFmtId="165" fontId="7" fillId="8" borderId="29" xfId="1" applyNumberFormat="1" applyFont="1" applyFill="1" applyBorder="1" applyAlignment="1">
      <alignment horizontal="right"/>
    </xf>
    <xf numFmtId="2" fontId="7" fillId="9" borderId="31" xfId="1" applyNumberFormat="1" applyFont="1" applyFill="1" applyBorder="1" applyAlignment="1" applyProtection="1">
      <alignment horizontal="right"/>
      <protection locked="0"/>
    </xf>
    <xf numFmtId="0" fontId="7" fillId="9" borderId="31" xfId="1" applyFont="1" applyFill="1" applyBorder="1" applyAlignment="1" applyProtection="1">
      <alignment horizontal="left"/>
      <protection locked="0"/>
    </xf>
    <xf numFmtId="0" fontId="7" fillId="7" borderId="22" xfId="1" applyFont="1" applyFill="1" applyBorder="1" applyAlignment="1" applyProtection="1">
      <alignment horizontal="right"/>
      <protection locked="0"/>
    </xf>
    <xf numFmtId="0" fontId="7" fillId="8" borderId="28" xfId="1" applyFont="1" applyFill="1" applyBorder="1" applyAlignment="1">
      <alignment horizontal="right"/>
    </xf>
    <xf numFmtId="164" fontId="7" fillId="9" borderId="31" xfId="1" applyNumberFormat="1" applyFont="1" applyFill="1" applyBorder="1" applyAlignment="1" applyProtection="1">
      <alignment horizontal="right"/>
      <protection locked="0"/>
    </xf>
    <xf numFmtId="164" fontId="7" fillId="10" borderId="30" xfId="1" applyNumberFormat="1" applyFont="1" applyFill="1" applyBorder="1" applyAlignment="1">
      <alignment horizontal="right"/>
    </xf>
    <xf numFmtId="0" fontId="7" fillId="4" borderId="44" xfId="1" applyFont="1" applyFill="1" applyBorder="1"/>
    <xf numFmtId="0" fontId="7" fillId="0" borderId="10" xfId="1" applyFont="1" applyBorder="1"/>
    <xf numFmtId="165" fontId="7" fillId="7" borderId="161" xfId="1" applyNumberFormat="1" applyFont="1" applyFill="1" applyBorder="1" applyAlignment="1" applyProtection="1">
      <alignment horizontal="right"/>
      <protection locked="0"/>
    </xf>
    <xf numFmtId="165" fontId="7" fillId="8" borderId="151" xfId="1" applyNumberFormat="1" applyFont="1" applyFill="1" applyBorder="1" applyAlignment="1">
      <alignment horizontal="right"/>
    </xf>
    <xf numFmtId="1" fontId="7" fillId="7" borderId="161" xfId="1" applyNumberFormat="1" applyFont="1" applyFill="1" applyBorder="1" applyAlignment="1" applyProtection="1">
      <alignment horizontal="right"/>
      <protection locked="0"/>
    </xf>
    <xf numFmtId="1" fontId="7" fillId="7" borderId="35" xfId="1" applyNumberFormat="1" applyFont="1" applyFill="1" applyBorder="1" applyAlignment="1" applyProtection="1">
      <alignment horizontal="right"/>
      <protection locked="0"/>
    </xf>
    <xf numFmtId="0" fontId="8" fillId="2" borderId="26" xfId="1" applyFont="1" applyFill="1" applyBorder="1"/>
    <xf numFmtId="0" fontId="8" fillId="2" borderId="26" xfId="1" applyFont="1" applyFill="1" applyBorder="1" applyAlignment="1">
      <alignment horizontal="center"/>
    </xf>
    <xf numFmtId="0" fontId="7" fillId="0" borderId="22" xfId="1" applyFont="1" applyBorder="1"/>
    <xf numFmtId="0" fontId="7" fillId="6" borderId="22" xfId="1" applyFont="1" applyFill="1" applyBorder="1" applyAlignment="1">
      <alignment horizontal="center"/>
    </xf>
    <xf numFmtId="0" fontId="7" fillId="0" borderId="32" xfId="1" applyFont="1" applyBorder="1" applyAlignment="1">
      <alignment horizontal="center"/>
    </xf>
    <xf numFmtId="1" fontId="7" fillId="8" borderId="146" xfId="1" applyNumberFormat="1" applyFont="1" applyFill="1" applyBorder="1" applyAlignment="1">
      <alignment horizontal="right"/>
    </xf>
    <xf numFmtId="0" fontId="7" fillId="6" borderId="102" xfId="1" applyFont="1" applyFill="1" applyBorder="1" applyAlignment="1">
      <alignment horizontal="center"/>
    </xf>
    <xf numFmtId="0" fontId="7" fillId="6" borderId="24" xfId="1" applyFont="1" applyFill="1" applyBorder="1"/>
    <xf numFmtId="0" fontId="7" fillId="6" borderId="24" xfId="1" applyFont="1" applyFill="1" applyBorder="1" applyAlignment="1">
      <alignment horizontal="center"/>
    </xf>
    <xf numFmtId="0" fontId="7" fillId="6" borderId="43" xfId="1" applyFont="1" applyFill="1" applyBorder="1" applyAlignment="1">
      <alignment horizontal="center"/>
    </xf>
    <xf numFmtId="1" fontId="7" fillId="7" borderId="151" xfId="1" applyNumberFormat="1" applyFont="1" applyFill="1" applyBorder="1" applyAlignment="1" applyProtection="1">
      <alignment horizontal="right"/>
      <protection locked="0"/>
    </xf>
    <xf numFmtId="1" fontId="7" fillId="7" borderId="91" xfId="1" applyNumberFormat="1" applyFont="1" applyFill="1" applyBorder="1" applyAlignment="1" applyProtection="1">
      <alignment horizontal="right"/>
      <protection locked="0"/>
    </xf>
    <xf numFmtId="0" fontId="7" fillId="7" borderId="43" xfId="1" applyFont="1" applyFill="1" applyBorder="1" applyAlignment="1" applyProtection="1">
      <alignment horizontal="left"/>
      <protection locked="0"/>
    </xf>
    <xf numFmtId="1" fontId="7" fillId="8" borderId="102" xfId="1" applyNumberFormat="1" applyFont="1" applyFill="1" applyBorder="1" applyAlignment="1">
      <alignment horizontal="right"/>
    </xf>
    <xf numFmtId="0" fontId="7" fillId="6" borderId="5" xfId="1" applyFont="1" applyFill="1" applyBorder="1"/>
    <xf numFmtId="0" fontId="7" fillId="6" borderId="5" xfId="1" applyFont="1" applyFill="1" applyBorder="1" applyAlignment="1">
      <alignment horizontal="center"/>
    </xf>
    <xf numFmtId="0" fontId="7" fillId="6" borderId="33" xfId="1" applyFont="1" applyFill="1" applyBorder="1" applyAlignment="1">
      <alignment horizontal="center"/>
    </xf>
    <xf numFmtId="0" fontId="7" fillId="6" borderId="30" xfId="1" applyFont="1" applyFill="1" applyBorder="1" applyAlignment="1">
      <alignment horizontal="center"/>
    </xf>
    <xf numFmtId="0" fontId="7" fillId="6" borderId="19" xfId="1" applyFont="1" applyFill="1" applyBorder="1"/>
    <xf numFmtId="0" fontId="7" fillId="6" borderId="19" xfId="1" applyFont="1" applyFill="1" applyBorder="1" applyAlignment="1">
      <alignment horizontal="center"/>
    </xf>
    <xf numFmtId="0" fontId="7" fillId="6" borderId="4" xfId="1" applyFont="1" applyFill="1" applyBorder="1" applyAlignment="1">
      <alignment horizontal="center"/>
    </xf>
    <xf numFmtId="0" fontId="7" fillId="9" borderId="130" xfId="1" applyFont="1" applyFill="1" applyBorder="1" applyAlignment="1" applyProtection="1">
      <alignment horizontal="left"/>
      <protection locked="0"/>
    </xf>
    <xf numFmtId="1" fontId="7" fillId="10" borderId="147" xfId="1" applyNumberFormat="1" applyFont="1" applyFill="1" applyBorder="1" applyAlignment="1">
      <alignment horizontal="right"/>
    </xf>
    <xf numFmtId="0" fontId="7" fillId="6" borderId="24" xfId="1" applyFont="1" applyFill="1" applyBorder="1" applyAlignment="1">
      <alignment horizontal="left"/>
    </xf>
    <xf numFmtId="0" fontId="7" fillId="6" borderId="5" xfId="1" applyFont="1" applyFill="1" applyBorder="1" applyAlignment="1">
      <alignment horizontal="left"/>
    </xf>
    <xf numFmtId="0" fontId="7" fillId="6" borderId="148" xfId="1" applyFont="1" applyFill="1" applyBorder="1" applyAlignment="1">
      <alignment horizontal="center"/>
    </xf>
    <xf numFmtId="0" fontId="7" fillId="6" borderId="48" xfId="1" applyFont="1" applyFill="1" applyBorder="1"/>
    <xf numFmtId="0" fontId="7" fillId="6" borderId="42" xfId="1" applyFont="1" applyFill="1" applyBorder="1" applyAlignment="1">
      <alignment horizontal="center"/>
    </xf>
    <xf numFmtId="0" fontId="7" fillId="6" borderId="36" xfId="1" applyFont="1" applyFill="1" applyBorder="1" applyAlignment="1">
      <alignment horizontal="center"/>
    </xf>
    <xf numFmtId="0" fontId="7" fillId="6" borderId="171" xfId="1" applyFont="1" applyFill="1" applyBorder="1" applyAlignment="1">
      <alignment horizontal="center"/>
    </xf>
    <xf numFmtId="0" fontId="7" fillId="6" borderId="6" xfId="1" applyFont="1" applyFill="1" applyBorder="1"/>
    <xf numFmtId="0" fontId="7" fillId="6" borderId="37" xfId="1" applyFont="1" applyFill="1" applyBorder="1" applyAlignment="1">
      <alignment horizontal="center"/>
    </xf>
    <xf numFmtId="0" fontId="7" fillId="6" borderId="20" xfId="1" applyFont="1" applyFill="1" applyBorder="1" applyAlignment="1">
      <alignment horizontal="center"/>
    </xf>
    <xf numFmtId="0" fontId="7" fillId="6" borderId="71" xfId="1" applyFont="1" applyFill="1" applyBorder="1" applyAlignment="1">
      <alignment horizontal="center"/>
    </xf>
    <xf numFmtId="0" fontId="7" fillId="6" borderId="101" xfId="1" applyFont="1" applyFill="1" applyBorder="1"/>
    <xf numFmtId="0" fontId="7" fillId="6" borderId="169" xfId="1" applyFont="1" applyFill="1" applyBorder="1" applyAlignment="1">
      <alignment horizontal="center"/>
    </xf>
    <xf numFmtId="0" fontId="7" fillId="6" borderId="180" xfId="1" applyFont="1" applyFill="1" applyBorder="1" applyAlignment="1">
      <alignment horizontal="center"/>
    </xf>
    <xf numFmtId="0" fontId="7" fillId="6" borderId="59" xfId="1" applyFont="1" applyFill="1" applyBorder="1"/>
    <xf numFmtId="0" fontId="7" fillId="6" borderId="39" xfId="1" applyFont="1" applyFill="1" applyBorder="1" applyAlignment="1">
      <alignment horizontal="center"/>
    </xf>
    <xf numFmtId="0" fontId="7" fillId="6" borderId="38" xfId="1" applyFont="1" applyFill="1" applyBorder="1" applyAlignment="1">
      <alignment horizontal="center"/>
    </xf>
    <xf numFmtId="0" fontId="7" fillId="6" borderId="88" xfId="1" applyFont="1" applyFill="1" applyBorder="1" applyAlignment="1">
      <alignment horizontal="center"/>
    </xf>
    <xf numFmtId="1" fontId="7" fillId="7" borderId="181" xfId="1" applyNumberFormat="1" applyFont="1" applyFill="1" applyBorder="1" applyAlignment="1" applyProtection="1">
      <alignment horizontal="right"/>
      <protection locked="0"/>
    </xf>
    <xf numFmtId="0" fontId="7" fillId="7" borderId="49" xfId="1" applyFont="1" applyFill="1" applyBorder="1" applyAlignment="1" applyProtection="1">
      <alignment horizontal="left"/>
      <protection locked="0"/>
    </xf>
    <xf numFmtId="1" fontId="7" fillId="7" borderId="49" xfId="1" applyNumberFormat="1" applyFont="1" applyFill="1" applyBorder="1" applyAlignment="1" applyProtection="1">
      <alignment horizontal="right"/>
      <protection locked="0"/>
    </xf>
    <xf numFmtId="1" fontId="7" fillId="8" borderId="49" xfId="1" applyNumberFormat="1" applyFont="1" applyFill="1" applyBorder="1" applyAlignment="1">
      <alignment horizontal="right"/>
    </xf>
    <xf numFmtId="1" fontId="7" fillId="7" borderId="95" xfId="1" applyNumberFormat="1" applyFont="1" applyFill="1" applyBorder="1" applyAlignment="1" applyProtection="1">
      <alignment horizontal="right"/>
      <protection locked="0"/>
    </xf>
    <xf numFmtId="0" fontId="7" fillId="7" borderId="50" xfId="1" applyFont="1" applyFill="1" applyBorder="1" applyAlignment="1" applyProtection="1">
      <alignment horizontal="left"/>
      <protection locked="0"/>
    </xf>
    <xf numFmtId="1" fontId="7" fillId="7" borderId="50" xfId="1" applyNumberFormat="1" applyFont="1" applyFill="1" applyBorder="1" applyAlignment="1" applyProtection="1">
      <alignment horizontal="right"/>
      <protection locked="0"/>
    </xf>
    <xf numFmtId="1" fontId="7" fillId="8" borderId="50" xfId="1" applyNumberFormat="1" applyFont="1" applyFill="1" applyBorder="1" applyAlignment="1">
      <alignment horizontal="right"/>
    </xf>
    <xf numFmtId="0" fontId="8" fillId="2" borderId="158" xfId="1" applyFont="1" applyFill="1" applyBorder="1"/>
    <xf numFmtId="0" fontId="8" fillId="2" borderId="196" xfId="1" applyFont="1" applyFill="1" applyBorder="1"/>
    <xf numFmtId="0" fontId="7" fillId="0" borderId="24" xfId="1" applyFont="1" applyBorder="1"/>
    <xf numFmtId="0" fontId="7" fillId="0" borderId="14" xfId="1" applyFont="1" applyBorder="1" applyAlignment="1">
      <alignment horizontal="center"/>
    </xf>
    <xf numFmtId="0" fontId="7" fillId="6" borderId="91" xfId="1" applyFont="1" applyFill="1" applyBorder="1" applyAlignment="1">
      <alignment horizontal="center"/>
    </xf>
    <xf numFmtId="0" fontId="7" fillId="6" borderId="20" xfId="1" applyFont="1" applyFill="1" applyBorder="1"/>
    <xf numFmtId="0" fontId="7" fillId="6" borderId="9" xfId="1" applyFont="1" applyFill="1" applyBorder="1" applyAlignment="1">
      <alignment horizontal="center"/>
    </xf>
    <xf numFmtId="0" fontId="7" fillId="0" borderId="180" xfId="1" applyFont="1" applyBorder="1" applyAlignment="1">
      <alignment horizontal="center"/>
    </xf>
    <xf numFmtId="0" fontId="7" fillId="6" borderId="11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 wrapText="1"/>
    </xf>
    <xf numFmtId="0" fontId="8" fillId="2" borderId="10" xfId="1" applyFont="1" applyFill="1" applyBorder="1" applyAlignment="1">
      <alignment horizontal="center" wrapText="1"/>
    </xf>
    <xf numFmtId="1" fontId="7" fillId="8" borderId="111" xfId="1" applyNumberFormat="1" applyFont="1" applyFill="1" applyBorder="1" applyAlignment="1">
      <alignment horizontal="right"/>
    </xf>
    <xf numFmtId="0" fontId="7" fillId="0" borderId="43" xfId="1" applyFont="1" applyBorder="1" applyAlignment="1">
      <alignment horizontal="center"/>
    </xf>
    <xf numFmtId="1" fontId="7" fillId="8" borderId="112" xfId="1" applyNumberFormat="1" applyFont="1" applyFill="1" applyBorder="1" applyAlignment="1">
      <alignment horizontal="right"/>
    </xf>
    <xf numFmtId="0" fontId="7" fillId="0" borderId="5" xfId="1" applyFont="1" applyBorder="1"/>
    <xf numFmtId="0" fontId="7" fillId="0" borderId="33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20" xfId="1" applyFont="1" applyBorder="1"/>
    <xf numFmtId="0" fontId="7" fillId="0" borderId="20" xfId="1" applyFont="1" applyBorder="1" applyAlignment="1">
      <alignment horizontal="center"/>
    </xf>
    <xf numFmtId="0" fontId="7" fillId="0" borderId="45" xfId="1" applyFont="1" applyBorder="1" applyAlignment="1">
      <alignment horizontal="center"/>
    </xf>
    <xf numFmtId="1" fontId="7" fillId="8" borderId="94" xfId="1" applyNumberFormat="1" applyFont="1" applyFill="1" applyBorder="1" applyAlignment="1">
      <alignment horizontal="right"/>
    </xf>
    <xf numFmtId="1" fontId="7" fillId="8" borderId="110" xfId="1" applyNumberFormat="1" applyFont="1" applyFill="1" applyBorder="1" applyAlignment="1">
      <alignment horizontal="right"/>
    </xf>
    <xf numFmtId="1" fontId="7" fillId="8" borderId="115" xfId="1" applyNumberFormat="1" applyFont="1" applyFill="1" applyBorder="1" applyAlignment="1">
      <alignment horizontal="right"/>
    </xf>
    <xf numFmtId="0" fontId="7" fillId="0" borderId="13" xfId="1" applyFont="1" applyBorder="1" applyAlignment="1">
      <alignment horizontal="center"/>
    </xf>
    <xf numFmtId="0" fontId="7" fillId="0" borderId="11" xfId="1" applyFont="1" applyBorder="1"/>
    <xf numFmtId="0" fontId="7" fillId="0" borderId="11" xfId="1" applyFont="1" applyBorder="1" applyAlignment="1">
      <alignment horizontal="center"/>
    </xf>
    <xf numFmtId="0" fontId="7" fillId="0" borderId="173" xfId="1" applyFont="1" applyBorder="1" applyAlignment="1">
      <alignment horizontal="center"/>
    </xf>
    <xf numFmtId="1" fontId="7" fillId="8" borderId="93" xfId="1" applyNumberFormat="1" applyFont="1" applyFill="1" applyBorder="1" applyAlignment="1">
      <alignment horizontal="right"/>
    </xf>
    <xf numFmtId="1" fontId="7" fillId="8" borderId="154" xfId="1" applyNumberFormat="1" applyFont="1" applyFill="1" applyBorder="1" applyAlignment="1">
      <alignment horizontal="right"/>
    </xf>
    <xf numFmtId="1" fontId="7" fillId="8" borderId="155" xfId="1" applyNumberFormat="1" applyFont="1" applyFill="1" applyBorder="1" applyAlignment="1">
      <alignment horizontal="right"/>
    </xf>
    <xf numFmtId="1" fontId="7" fillId="8" borderId="156" xfId="1" applyNumberFormat="1" applyFont="1" applyFill="1" applyBorder="1" applyAlignment="1">
      <alignment horizontal="right"/>
    </xf>
    <xf numFmtId="1" fontId="7" fillId="8" borderId="157" xfId="1" applyNumberFormat="1" applyFont="1" applyFill="1" applyBorder="1" applyAlignment="1">
      <alignment horizontal="right"/>
    </xf>
    <xf numFmtId="1" fontId="7" fillId="8" borderId="153" xfId="1" applyNumberFormat="1" applyFont="1" applyFill="1" applyBorder="1" applyAlignment="1">
      <alignment horizontal="right"/>
    </xf>
    <xf numFmtId="0" fontId="7" fillId="0" borderId="19" xfId="1" applyFont="1" applyBorder="1"/>
    <xf numFmtId="0" fontId="7" fillId="0" borderId="4" xfId="1" applyFont="1" applyBorder="1" applyAlignment="1">
      <alignment horizontal="center"/>
    </xf>
    <xf numFmtId="1" fontId="7" fillId="8" borderId="30" xfId="1" applyNumberFormat="1" applyFont="1" applyFill="1" applyBorder="1" applyAlignment="1">
      <alignment horizontal="right"/>
    </xf>
    <xf numFmtId="1" fontId="7" fillId="8" borderId="76" xfId="1" applyNumberFormat="1" applyFont="1" applyFill="1" applyBorder="1" applyAlignment="1">
      <alignment horizontal="right"/>
    </xf>
    <xf numFmtId="1" fontId="7" fillId="8" borderId="62" xfId="1" applyNumberFormat="1" applyFont="1" applyFill="1" applyBorder="1" applyAlignment="1">
      <alignment horizontal="right"/>
    </xf>
    <xf numFmtId="0" fontId="8" fillId="2" borderId="16" xfId="1" applyFont="1" applyFill="1" applyBorder="1" applyAlignment="1">
      <alignment horizontal="center"/>
    </xf>
    <xf numFmtId="164" fontId="7" fillId="8" borderId="80" xfId="1" applyNumberFormat="1" applyFont="1" applyFill="1" applyBorder="1" applyAlignment="1">
      <alignment horizontal="right"/>
    </xf>
    <xf numFmtId="164" fontId="7" fillId="8" borderId="170" xfId="1" applyNumberFormat="1" applyFont="1" applyFill="1" applyBorder="1" applyAlignment="1">
      <alignment horizontal="right"/>
    </xf>
    <xf numFmtId="0" fontId="16" fillId="2" borderId="4" xfId="11" applyFont="1" applyFill="1" applyBorder="1" applyAlignment="1">
      <alignment horizontal="center"/>
    </xf>
    <xf numFmtId="0" fontId="16" fillId="2" borderId="34" xfId="11" applyFont="1" applyFill="1" applyBorder="1" applyAlignment="1">
      <alignment horizontal="center"/>
    </xf>
    <xf numFmtId="0" fontId="16" fillId="0" borderId="0" xfId="11" applyFont="1"/>
    <xf numFmtId="0" fontId="14" fillId="2" borderId="15" xfId="11" applyFont="1" applyFill="1" applyBorder="1"/>
    <xf numFmtId="0" fontId="14" fillId="2" borderId="27" xfId="11" applyFont="1" applyFill="1" applyBorder="1"/>
    <xf numFmtId="0" fontId="17" fillId="0" borderId="91" xfId="11" applyFont="1" applyBorder="1"/>
    <xf numFmtId="0" fontId="17" fillId="0" borderId="9" xfId="11" applyFont="1" applyBorder="1"/>
    <xf numFmtId="0" fontId="17" fillId="0" borderId="31" xfId="11" applyFont="1" applyBorder="1"/>
    <xf numFmtId="0" fontId="17" fillId="0" borderId="122" xfId="11" applyFont="1" applyBorder="1"/>
    <xf numFmtId="0" fontId="16" fillId="2" borderId="179" xfId="11" applyFont="1" applyFill="1" applyBorder="1" applyAlignment="1">
      <alignment horizontal="center"/>
    </xf>
    <xf numFmtId="0" fontId="16" fillId="2" borderId="19" xfId="11" applyFont="1" applyFill="1" applyBorder="1" applyAlignment="1">
      <alignment horizontal="center"/>
    </xf>
    <xf numFmtId="0" fontId="16" fillId="2" borderId="178" xfId="11" applyFont="1" applyFill="1" applyBorder="1" applyAlignment="1">
      <alignment horizontal="center"/>
    </xf>
    <xf numFmtId="0" fontId="19" fillId="2" borderId="13" xfId="11" applyFont="1" applyFill="1" applyBorder="1" applyAlignment="1">
      <alignment horizontal="center" wrapText="1"/>
    </xf>
    <xf numFmtId="0" fontId="19" fillId="2" borderId="13" xfId="11" applyFont="1" applyFill="1" applyBorder="1" applyAlignment="1">
      <alignment horizontal="center"/>
    </xf>
    <xf numFmtId="0" fontId="14" fillId="2" borderId="27" xfId="11" applyFont="1" applyFill="1" applyBorder="1" applyAlignment="1">
      <alignment horizontal="center"/>
    </xf>
    <xf numFmtId="0" fontId="17" fillId="6" borderId="122" xfId="11" applyFont="1" applyFill="1" applyBorder="1"/>
    <xf numFmtId="0" fontId="17" fillId="6" borderId="9" xfId="11" applyFont="1" applyFill="1" applyBorder="1"/>
    <xf numFmtId="0" fontId="17" fillId="6" borderId="31" xfId="11" applyFont="1" applyFill="1" applyBorder="1"/>
    <xf numFmtId="0" fontId="17" fillId="6" borderId="0" xfId="11" applyFont="1" applyFill="1"/>
    <xf numFmtId="0" fontId="7" fillId="2" borderId="201" xfId="1" applyFont="1" applyFill="1" applyBorder="1"/>
    <xf numFmtId="0" fontId="15" fillId="2" borderId="202" xfId="1" applyFont="1" applyFill="1" applyBorder="1"/>
    <xf numFmtId="0" fontId="7" fillId="0" borderId="102" xfId="1" applyFont="1" applyBorder="1" applyAlignment="1">
      <alignment horizontal="center"/>
    </xf>
    <xf numFmtId="0" fontId="7" fillId="0" borderId="203" xfId="1" applyFont="1" applyBorder="1"/>
    <xf numFmtId="0" fontId="7" fillId="14" borderId="55" xfId="1" applyFont="1" applyFill="1" applyBorder="1" applyAlignment="1">
      <alignment horizontal="center"/>
    </xf>
    <xf numFmtId="0" fontId="7" fillId="14" borderId="35" xfId="1" applyFont="1" applyFill="1" applyBorder="1"/>
    <xf numFmtId="0" fontId="7" fillId="14" borderId="35" xfId="1" applyFont="1" applyFill="1" applyBorder="1" applyAlignment="1">
      <alignment horizontal="center"/>
    </xf>
    <xf numFmtId="0" fontId="0" fillId="14" borderId="35" xfId="1" applyFont="1" applyFill="1" applyBorder="1" applyAlignment="1">
      <alignment horizontal="center"/>
    </xf>
    <xf numFmtId="0" fontId="0" fillId="14" borderId="41" xfId="1" applyFont="1" applyFill="1" applyBorder="1" applyAlignment="1">
      <alignment horizontal="center"/>
    </xf>
    <xf numFmtId="0" fontId="7" fillId="14" borderId="0" xfId="1" applyFont="1" applyFill="1" applyAlignment="1">
      <alignment horizontal="center"/>
    </xf>
    <xf numFmtId="165" fontId="7" fillId="14" borderId="55" xfId="0" applyNumberFormat="1" applyFont="1" applyFill="1" applyBorder="1" applyAlignment="1" applyProtection="1">
      <alignment horizontal="right"/>
      <protection locked="0"/>
    </xf>
    <xf numFmtId="0" fontId="7" fillId="14" borderId="41" xfId="0" applyFont="1" applyFill="1" applyBorder="1" applyAlignment="1" applyProtection="1">
      <alignment horizontal="left"/>
      <protection locked="0"/>
    </xf>
    <xf numFmtId="2" fontId="7" fillId="14" borderId="55" xfId="1" applyNumberFormat="1" applyFont="1" applyFill="1" applyBorder="1" applyAlignment="1" applyProtection="1">
      <alignment horizontal="right"/>
      <protection locked="0"/>
    </xf>
    <xf numFmtId="0" fontId="7" fillId="14" borderId="41" xfId="1" applyFont="1" applyFill="1" applyBorder="1" applyAlignment="1" applyProtection="1">
      <alignment horizontal="left"/>
      <protection locked="0"/>
    </xf>
    <xf numFmtId="165" fontId="7" fillId="14" borderId="55" xfId="0" applyNumberFormat="1" applyFont="1" applyFill="1" applyBorder="1" applyAlignment="1">
      <alignment horizontal="left"/>
    </xf>
    <xf numFmtId="1" fontId="7" fillId="8" borderId="204" xfId="1" applyNumberFormat="1" applyFont="1" applyFill="1" applyBorder="1" applyAlignment="1">
      <alignment horizontal="right"/>
    </xf>
    <xf numFmtId="1" fontId="7" fillId="8" borderId="100" xfId="1" applyNumberFormat="1" applyFont="1" applyFill="1" applyBorder="1" applyAlignment="1">
      <alignment horizontal="right"/>
    </xf>
    <xf numFmtId="1" fontId="7" fillId="8" borderId="99" xfId="1" applyNumberFormat="1" applyFont="1" applyFill="1" applyBorder="1" applyAlignment="1">
      <alignment horizontal="right"/>
    </xf>
    <xf numFmtId="0" fontId="7" fillId="7" borderId="205" xfId="14" applyFont="1" applyFill="1" applyBorder="1" applyAlignment="1" applyProtection="1">
      <alignment horizontal="left"/>
      <protection locked="0"/>
    </xf>
    <xf numFmtId="0" fontId="7" fillId="7" borderId="112" xfId="14" applyFont="1" applyFill="1" applyBorder="1" applyAlignment="1" applyProtection="1">
      <alignment horizontal="left"/>
      <protection locked="0"/>
    </xf>
    <xf numFmtId="0" fontId="7" fillId="7" borderId="113" xfId="14" applyFont="1" applyFill="1" applyBorder="1" applyAlignment="1" applyProtection="1">
      <alignment horizontal="left"/>
      <protection locked="0"/>
    </xf>
    <xf numFmtId="0" fontId="7" fillId="7" borderId="114" xfId="14" applyFont="1" applyFill="1" applyBorder="1" applyAlignment="1" applyProtection="1">
      <alignment horizontal="left"/>
      <protection locked="0"/>
    </xf>
    <xf numFmtId="0" fontId="7" fillId="5" borderId="116" xfId="1" applyFont="1" applyFill="1" applyBorder="1" applyAlignment="1" applyProtection="1">
      <alignment horizontal="left"/>
      <protection locked="0"/>
    </xf>
    <xf numFmtId="0" fontId="7" fillId="7" borderId="111" xfId="14" applyFont="1" applyFill="1" applyBorder="1" applyAlignment="1" applyProtection="1">
      <alignment horizontal="left"/>
      <protection locked="0"/>
    </xf>
    <xf numFmtId="0" fontId="7" fillId="7" borderId="116" xfId="14" applyFont="1" applyFill="1" applyBorder="1" applyAlignment="1" applyProtection="1">
      <alignment horizontal="left"/>
      <protection locked="0"/>
    </xf>
    <xf numFmtId="168" fontId="7" fillId="0" borderId="0" xfId="1" applyNumberFormat="1" applyFont="1"/>
    <xf numFmtId="168" fontId="0" fillId="0" borderId="0" xfId="1" applyNumberFormat="1" applyFont="1"/>
    <xf numFmtId="169" fontId="7" fillId="0" borderId="0" xfId="1" applyNumberFormat="1" applyFont="1"/>
    <xf numFmtId="0" fontId="7" fillId="6" borderId="56" xfId="1" applyFont="1" applyFill="1" applyBorder="1" applyAlignment="1">
      <alignment horizontal="center" vertical="center"/>
    </xf>
    <xf numFmtId="0" fontId="7" fillId="6" borderId="50" xfId="1" applyFont="1" applyFill="1" applyBorder="1" applyAlignment="1">
      <alignment vertical="center"/>
    </xf>
    <xf numFmtId="0" fontId="7" fillId="6" borderId="50" xfId="1" applyFont="1" applyFill="1" applyBorder="1" applyAlignment="1">
      <alignment horizontal="center" vertical="center"/>
    </xf>
    <xf numFmtId="0" fontId="7" fillId="6" borderId="51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1" fontId="7" fillId="9" borderId="56" xfId="14" applyNumberFormat="1" applyFont="1" applyFill="1" applyBorder="1" applyAlignment="1" applyProtection="1">
      <alignment horizontal="right" vertical="center"/>
      <protection locked="0"/>
    </xf>
    <xf numFmtId="0" fontId="7" fillId="7" borderId="50" xfId="14" applyFont="1" applyFill="1" applyBorder="1" applyAlignment="1" applyProtection="1">
      <alignment horizontal="left" vertical="center"/>
      <protection locked="0"/>
    </xf>
    <xf numFmtId="1" fontId="7" fillId="9" borderId="50" xfId="14" applyNumberFormat="1" applyFont="1" applyFill="1" applyBorder="1" applyAlignment="1" applyProtection="1">
      <alignment horizontal="right" vertical="center"/>
      <protection locked="0"/>
    </xf>
    <xf numFmtId="0" fontId="7" fillId="9" borderId="50" xfId="14" applyFont="1" applyFill="1" applyBorder="1" applyAlignment="1" applyProtection="1">
      <alignment horizontal="left" vertical="center"/>
      <protection locked="0"/>
    </xf>
    <xf numFmtId="0" fontId="7" fillId="9" borderId="51" xfId="14" applyFont="1" applyFill="1" applyBorder="1" applyAlignment="1" applyProtection="1">
      <alignment horizontal="left" vertical="center"/>
      <protection locked="0"/>
    </xf>
    <xf numFmtId="1" fontId="7" fillId="9" borderId="95" xfId="1" applyNumberFormat="1" applyFont="1" applyFill="1" applyBorder="1" applyAlignment="1" applyProtection="1">
      <alignment horizontal="right" vertical="center"/>
      <protection locked="0"/>
    </xf>
    <xf numFmtId="0" fontId="7" fillId="9" borderId="50" xfId="1" applyFont="1" applyFill="1" applyBorder="1" applyAlignment="1" applyProtection="1">
      <alignment horizontal="left" vertical="center"/>
      <protection locked="0"/>
    </xf>
    <xf numFmtId="1" fontId="7" fillId="9" borderId="50" xfId="1" applyNumberFormat="1" applyFont="1" applyFill="1" applyBorder="1" applyAlignment="1" applyProtection="1">
      <alignment horizontal="right" vertical="center"/>
      <protection locked="0"/>
    </xf>
    <xf numFmtId="0" fontId="7" fillId="9" borderId="51" xfId="1" applyFont="1" applyFill="1" applyBorder="1" applyAlignment="1" applyProtection="1">
      <alignment horizontal="left" vertical="center"/>
      <protection locked="0"/>
    </xf>
    <xf numFmtId="1" fontId="7" fillId="9" borderId="105" xfId="14" applyNumberFormat="1" applyFont="1" applyFill="1" applyBorder="1" applyAlignment="1" applyProtection="1">
      <alignment horizontal="right" vertical="center"/>
      <protection locked="0"/>
    </xf>
    <xf numFmtId="0" fontId="7" fillId="9" borderId="4" xfId="14" applyFont="1" applyFill="1" applyBorder="1" applyAlignment="1" applyProtection="1">
      <alignment horizontal="left" vertical="center"/>
      <protection locked="0"/>
    </xf>
    <xf numFmtId="10" fontId="7" fillId="7" borderId="47" xfId="14" applyNumberFormat="1" applyFont="1" applyFill="1" applyBorder="1" applyAlignment="1" applyProtection="1">
      <alignment horizontal="right"/>
      <protection locked="0"/>
    </xf>
    <xf numFmtId="10" fontId="7" fillId="7" borderId="90" xfId="14" applyNumberFormat="1" applyFont="1" applyFill="1" applyBorder="1" applyAlignment="1" applyProtection="1">
      <alignment horizontal="right"/>
      <protection locked="0"/>
    </xf>
    <xf numFmtId="10" fontId="7" fillId="7" borderId="106" xfId="14" applyNumberFormat="1" applyFont="1" applyFill="1" applyBorder="1" applyAlignment="1" applyProtection="1">
      <alignment horizontal="right"/>
      <protection locked="0"/>
    </xf>
    <xf numFmtId="10" fontId="7" fillId="7" borderId="149" xfId="14" applyNumberFormat="1" applyFont="1" applyFill="1" applyBorder="1" applyAlignment="1" applyProtection="1">
      <alignment horizontal="right"/>
      <protection locked="0"/>
    </xf>
    <xf numFmtId="10" fontId="7" fillId="7" borderId="104" xfId="14" applyNumberFormat="1" applyFont="1" applyFill="1" applyBorder="1" applyAlignment="1" applyProtection="1">
      <alignment horizontal="right"/>
      <protection locked="0"/>
    </xf>
    <xf numFmtId="10" fontId="7" fillId="7" borderId="151" xfId="14" applyNumberFormat="1" applyFont="1" applyFill="1" applyBorder="1" applyAlignment="1" applyProtection="1">
      <alignment horizontal="right"/>
      <protection locked="0"/>
    </xf>
    <xf numFmtId="10" fontId="7" fillId="7" borderId="98" xfId="14" applyNumberFormat="1" applyFont="1" applyFill="1" applyBorder="1" applyAlignment="1" applyProtection="1">
      <alignment horizontal="right"/>
      <protection locked="0"/>
    </xf>
    <xf numFmtId="10" fontId="7" fillId="7" borderId="6" xfId="14" applyNumberFormat="1" applyFont="1" applyFill="1" applyBorder="1" applyAlignment="1" applyProtection="1">
      <alignment horizontal="right"/>
      <protection locked="0"/>
    </xf>
    <xf numFmtId="10" fontId="7" fillId="7" borderId="22" xfId="14" applyNumberFormat="1" applyFont="1" applyFill="1" applyBorder="1" applyAlignment="1" applyProtection="1">
      <alignment horizontal="right"/>
      <protection locked="0"/>
    </xf>
    <xf numFmtId="10" fontId="7" fillId="7" borderId="24" xfId="14" applyNumberFormat="1" applyFont="1" applyFill="1" applyBorder="1" applyAlignment="1" applyProtection="1">
      <alignment horizontal="right"/>
      <protection locked="0"/>
    </xf>
    <xf numFmtId="10" fontId="7" fillId="7" borderId="5" xfId="14" applyNumberFormat="1" applyFont="1" applyFill="1" applyBorder="1" applyAlignment="1" applyProtection="1">
      <alignment horizontal="right"/>
      <protection locked="0"/>
    </xf>
    <xf numFmtId="10" fontId="7" fillId="7" borderId="99" xfId="14" applyNumberFormat="1" applyFont="1" applyFill="1" applyBorder="1" applyAlignment="1" applyProtection="1">
      <alignment horizontal="right"/>
      <protection locked="0"/>
    </xf>
    <xf numFmtId="10" fontId="7" fillId="7" borderId="28" xfId="14" applyNumberFormat="1" applyFont="1" applyFill="1" applyBorder="1" applyAlignment="1" applyProtection="1">
      <alignment horizontal="right"/>
      <protection locked="0"/>
    </xf>
    <xf numFmtId="10" fontId="7" fillId="7" borderId="102" xfId="14" applyNumberFormat="1" applyFont="1" applyFill="1" applyBorder="1" applyAlignment="1" applyProtection="1">
      <alignment horizontal="right"/>
      <protection locked="0"/>
    </xf>
    <xf numFmtId="10" fontId="7" fillId="7" borderId="29" xfId="14" applyNumberFormat="1" applyFont="1" applyFill="1" applyBorder="1" applyAlignment="1" applyProtection="1">
      <alignment horizontal="right"/>
      <protection locked="0"/>
    </xf>
    <xf numFmtId="10" fontId="7" fillId="7" borderId="67" xfId="14" applyNumberFormat="1" applyFont="1" applyFill="1" applyBorder="1" applyAlignment="1" applyProtection="1">
      <alignment horizontal="right"/>
      <protection locked="0"/>
    </xf>
    <xf numFmtId="10" fontId="7" fillId="7" borderId="109" xfId="14" applyNumberFormat="1" applyFont="1" applyFill="1" applyBorder="1" applyAlignment="1" applyProtection="1">
      <alignment horizontal="right"/>
      <protection locked="0"/>
    </xf>
    <xf numFmtId="10" fontId="7" fillId="7" borderId="97" xfId="14" applyNumberFormat="1" applyFont="1" applyFill="1" applyBorder="1" applyAlignment="1" applyProtection="1">
      <alignment horizontal="right"/>
      <protection locked="0"/>
    </xf>
    <xf numFmtId="10" fontId="7" fillId="7" borderId="100" xfId="14" applyNumberFormat="1" applyFont="1" applyFill="1" applyBorder="1" applyAlignment="1" applyProtection="1">
      <alignment horizontal="right"/>
      <protection locked="0"/>
    </xf>
    <xf numFmtId="10" fontId="7" fillId="7" borderId="42" xfId="14" applyNumberFormat="1" applyFont="1" applyFill="1" applyBorder="1" applyAlignment="1" applyProtection="1">
      <alignment horizontal="right"/>
      <protection locked="0"/>
    </xf>
    <xf numFmtId="10" fontId="7" fillId="7" borderId="39" xfId="14" applyNumberFormat="1" applyFont="1" applyFill="1" applyBorder="1" applyAlignment="1" applyProtection="1">
      <alignment horizontal="right"/>
      <protection locked="0"/>
    </xf>
    <xf numFmtId="10" fontId="7" fillId="7" borderId="146" xfId="14" applyNumberFormat="1" applyFont="1" applyFill="1" applyBorder="1" applyAlignment="1" applyProtection="1">
      <alignment horizontal="right"/>
      <protection locked="0"/>
    </xf>
    <xf numFmtId="10" fontId="7" fillId="7" borderId="147" xfId="14" applyNumberFormat="1" applyFont="1" applyFill="1" applyBorder="1" applyAlignment="1" applyProtection="1">
      <alignment horizontal="right"/>
      <protection locked="0"/>
    </xf>
    <xf numFmtId="2" fontId="7" fillId="7" borderId="55" xfId="1" applyNumberFormat="1" applyFont="1" applyFill="1" applyBorder="1" applyAlignment="1" applyProtection="1">
      <alignment horizontal="right"/>
      <protection locked="0"/>
    </xf>
    <xf numFmtId="2" fontId="7" fillId="5" borderId="35" xfId="1" applyNumberFormat="1" applyFont="1" applyFill="1" applyBorder="1" applyAlignment="1" applyProtection="1">
      <alignment horizontal="left"/>
      <protection locked="0"/>
    </xf>
    <xf numFmtId="2" fontId="7" fillId="7" borderId="35" xfId="1" applyNumberFormat="1" applyFont="1" applyFill="1" applyBorder="1" applyAlignment="1" applyProtection="1">
      <alignment horizontal="left"/>
      <protection locked="0"/>
    </xf>
    <xf numFmtId="2" fontId="7" fillId="7" borderId="35" xfId="1" applyNumberFormat="1" applyFont="1" applyFill="1" applyBorder="1" applyAlignment="1" applyProtection="1">
      <alignment horizontal="right"/>
      <protection locked="0"/>
    </xf>
    <xf numFmtId="2" fontId="7" fillId="7" borderId="126" xfId="1" applyNumberFormat="1" applyFont="1" applyFill="1" applyBorder="1" applyAlignment="1" applyProtection="1">
      <alignment horizontal="left"/>
      <protection locked="0"/>
    </xf>
    <xf numFmtId="2" fontId="7" fillId="7" borderId="41" xfId="1" applyNumberFormat="1" applyFont="1" applyFill="1" applyBorder="1" applyAlignment="1" applyProtection="1">
      <alignment horizontal="left"/>
      <protection locked="0"/>
    </xf>
    <xf numFmtId="2" fontId="7" fillId="8" borderId="151" xfId="1" applyNumberFormat="1" applyFont="1" applyFill="1" applyBorder="1" applyAlignment="1">
      <alignment horizontal="right"/>
    </xf>
    <xf numFmtId="164" fontId="7" fillId="0" borderId="0" xfId="1" applyNumberFormat="1" applyFont="1" applyAlignment="1">
      <alignment horizontal="center"/>
    </xf>
    <xf numFmtId="1" fontId="7" fillId="7" borderId="206" xfId="14" applyNumberFormat="1" applyFont="1" applyFill="1" applyBorder="1" applyAlignment="1" applyProtection="1">
      <alignment horizontal="right"/>
      <protection locked="0"/>
    </xf>
    <xf numFmtId="0" fontId="31" fillId="7" borderId="207" xfId="14" applyFont="1" applyFill="1" applyBorder="1" applyAlignment="1" applyProtection="1">
      <alignment horizontal="left"/>
      <protection locked="0"/>
    </xf>
    <xf numFmtId="1" fontId="7" fillId="7" borderId="208" xfId="14" applyNumberFormat="1" applyFont="1" applyFill="1" applyBorder="1" applyAlignment="1" applyProtection="1">
      <alignment horizontal="right"/>
      <protection locked="0"/>
    </xf>
    <xf numFmtId="1" fontId="7" fillId="7" borderId="209" xfId="1" applyNumberFormat="1" applyFont="1" applyFill="1" applyBorder="1" applyAlignment="1" applyProtection="1">
      <alignment horizontal="right"/>
      <protection locked="0"/>
    </xf>
    <xf numFmtId="0" fontId="7" fillId="7" borderId="208" xfId="1" applyFont="1" applyFill="1" applyBorder="1" applyAlignment="1" applyProtection="1">
      <alignment horizontal="left"/>
      <protection locked="0"/>
    </xf>
    <xf numFmtId="1" fontId="7" fillId="7" borderId="208" xfId="1" applyNumberFormat="1" applyFont="1" applyFill="1" applyBorder="1" applyAlignment="1" applyProtection="1">
      <alignment horizontal="right"/>
      <protection locked="0"/>
    </xf>
    <xf numFmtId="0" fontId="7" fillId="7" borderId="210" xfId="1" applyFont="1" applyFill="1" applyBorder="1" applyAlignment="1" applyProtection="1">
      <alignment horizontal="left"/>
      <protection locked="0"/>
    </xf>
    <xf numFmtId="1" fontId="7" fillId="7" borderId="210" xfId="1" applyNumberFormat="1" applyFont="1" applyFill="1" applyBorder="1" applyAlignment="1" applyProtection="1">
      <alignment horizontal="right"/>
      <protection locked="0"/>
    </xf>
    <xf numFmtId="0" fontId="7" fillId="7" borderId="211" xfId="1" applyFont="1" applyFill="1" applyBorder="1" applyAlignment="1" applyProtection="1">
      <alignment horizontal="left"/>
      <protection locked="0"/>
    </xf>
    <xf numFmtId="1" fontId="7" fillId="8" borderId="212" xfId="1" applyNumberFormat="1" applyFont="1" applyFill="1" applyBorder="1" applyAlignment="1">
      <alignment horizontal="right"/>
    </xf>
    <xf numFmtId="0" fontId="31" fillId="7" borderId="213" xfId="14" applyFont="1" applyFill="1" applyBorder="1" applyAlignment="1" applyProtection="1">
      <alignment horizontal="left"/>
      <protection locked="0"/>
    </xf>
    <xf numFmtId="1" fontId="7" fillId="7" borderId="214" xfId="14" applyNumberFormat="1" applyFont="1" applyFill="1" applyBorder="1" applyAlignment="1" applyProtection="1">
      <alignment horizontal="right"/>
      <protection locked="0"/>
    </xf>
    <xf numFmtId="0" fontId="31" fillId="7" borderId="215" xfId="14" applyFont="1" applyFill="1" applyBorder="1" applyAlignment="1" applyProtection="1">
      <alignment horizontal="left"/>
      <protection locked="0"/>
    </xf>
    <xf numFmtId="1" fontId="7" fillId="7" borderId="216" xfId="14" applyNumberFormat="1" applyFont="1" applyFill="1" applyBorder="1" applyAlignment="1" applyProtection="1">
      <alignment horizontal="right"/>
      <protection locked="0"/>
    </xf>
    <xf numFmtId="0" fontId="31" fillId="7" borderId="217" xfId="14" applyFont="1" applyFill="1" applyBorder="1" applyAlignment="1" applyProtection="1">
      <alignment horizontal="left"/>
      <protection locked="0"/>
    </xf>
    <xf numFmtId="1" fontId="7" fillId="7" borderId="218" xfId="14" applyNumberFormat="1" applyFont="1" applyFill="1" applyBorder="1" applyAlignment="1" applyProtection="1">
      <alignment horizontal="right"/>
      <protection locked="0"/>
    </xf>
    <xf numFmtId="1" fontId="7" fillId="7" borderId="219" xfId="1" applyNumberFormat="1" applyFont="1" applyFill="1" applyBorder="1" applyAlignment="1" applyProtection="1">
      <alignment horizontal="right"/>
      <protection locked="0"/>
    </xf>
    <xf numFmtId="0" fontId="7" fillId="7" borderId="218" xfId="1" applyFont="1" applyFill="1" applyBorder="1" applyAlignment="1" applyProtection="1">
      <alignment horizontal="left"/>
      <protection locked="0"/>
    </xf>
    <xf numFmtId="1" fontId="7" fillId="7" borderId="218" xfId="1" applyNumberFormat="1" applyFont="1" applyFill="1" applyBorder="1" applyAlignment="1" applyProtection="1">
      <alignment horizontal="right"/>
      <protection locked="0"/>
    </xf>
    <xf numFmtId="0" fontId="7" fillId="7" borderId="220" xfId="1" applyFont="1" applyFill="1" applyBorder="1" applyAlignment="1" applyProtection="1">
      <alignment horizontal="left"/>
      <protection locked="0"/>
    </xf>
    <xf numFmtId="1" fontId="7" fillId="7" borderId="220" xfId="1" applyNumberFormat="1" applyFont="1" applyFill="1" applyBorder="1" applyAlignment="1" applyProtection="1">
      <alignment horizontal="right"/>
      <protection locked="0"/>
    </xf>
    <xf numFmtId="0" fontId="7" fillId="7" borderId="221" xfId="1" applyFont="1" applyFill="1" applyBorder="1" applyAlignment="1" applyProtection="1">
      <alignment horizontal="left"/>
      <protection locked="0"/>
    </xf>
    <xf numFmtId="1" fontId="7" fillId="8" borderId="222" xfId="1" applyNumberFormat="1" applyFont="1" applyFill="1" applyBorder="1" applyAlignment="1">
      <alignment horizontal="right"/>
    </xf>
    <xf numFmtId="0" fontId="31" fillId="7" borderId="223" xfId="14" applyFont="1" applyFill="1" applyBorder="1" applyAlignment="1" applyProtection="1">
      <alignment horizontal="left"/>
      <protection locked="0"/>
    </xf>
    <xf numFmtId="4" fontId="4" fillId="0" borderId="0" xfId="1" applyNumberFormat="1" applyFont="1"/>
    <xf numFmtId="164" fontId="7" fillId="7" borderId="47" xfId="14" applyNumberFormat="1" applyFont="1" applyFill="1" applyBorder="1" applyAlignment="1" applyProtection="1">
      <alignment horizontal="right"/>
      <protection locked="0"/>
    </xf>
    <xf numFmtId="164" fontId="7" fillId="7" borderId="42" xfId="14" applyNumberFormat="1" applyFont="1" applyFill="1" applyBorder="1" applyAlignment="1" applyProtection="1">
      <alignment horizontal="left"/>
      <protection locked="0"/>
    </xf>
    <xf numFmtId="164" fontId="7" fillId="7" borderId="42" xfId="14" applyNumberFormat="1" applyFont="1" applyFill="1" applyBorder="1" applyAlignment="1" applyProtection="1">
      <alignment horizontal="right"/>
      <protection locked="0"/>
    </xf>
    <xf numFmtId="164" fontId="7" fillId="7" borderId="42" xfId="1" applyNumberFormat="1" applyFont="1" applyFill="1" applyBorder="1" applyAlignment="1" applyProtection="1">
      <alignment horizontal="right"/>
      <protection locked="0"/>
    </xf>
    <xf numFmtId="164" fontId="7" fillId="7" borderId="42" xfId="1" applyNumberFormat="1" applyFont="1" applyFill="1" applyBorder="1" applyAlignment="1" applyProtection="1">
      <alignment horizontal="left"/>
      <protection locked="0"/>
    </xf>
    <xf numFmtId="164" fontId="7" fillId="7" borderId="123" xfId="1" applyNumberFormat="1" applyFont="1" applyFill="1" applyBorder="1" applyAlignment="1" applyProtection="1">
      <alignment horizontal="left"/>
      <protection locked="0"/>
    </xf>
    <xf numFmtId="164" fontId="7" fillId="7" borderId="123" xfId="1" applyNumberFormat="1" applyFont="1" applyFill="1" applyBorder="1" applyAlignment="1" applyProtection="1">
      <alignment horizontal="right"/>
      <protection locked="0"/>
    </xf>
    <xf numFmtId="164" fontId="7" fillId="7" borderId="129" xfId="1" applyNumberFormat="1" applyFont="1" applyFill="1" applyBorder="1" applyAlignment="1" applyProtection="1">
      <alignment horizontal="left"/>
      <protection locked="0"/>
    </xf>
    <xf numFmtId="164" fontId="7" fillId="8" borderId="146" xfId="1" applyNumberFormat="1" applyFont="1" applyFill="1" applyBorder="1" applyAlignment="1">
      <alignment horizontal="right"/>
    </xf>
    <xf numFmtId="164" fontId="7" fillId="7" borderId="5" xfId="14" applyNumberFormat="1" applyFont="1" applyFill="1" applyBorder="1" applyAlignment="1" applyProtection="1">
      <alignment horizontal="left"/>
      <protection locked="0"/>
    </xf>
    <xf numFmtId="164" fontId="7" fillId="7" borderId="5" xfId="1" applyNumberFormat="1" applyFont="1" applyFill="1" applyBorder="1" applyAlignment="1" applyProtection="1">
      <alignment horizontal="right"/>
      <protection locked="0"/>
    </xf>
    <xf numFmtId="164" fontId="7" fillId="7" borderId="5" xfId="1" applyNumberFormat="1" applyFont="1" applyFill="1" applyBorder="1" applyAlignment="1" applyProtection="1">
      <alignment horizontal="left"/>
      <protection locked="0"/>
    </xf>
    <xf numFmtId="164" fontId="7" fillId="7" borderId="9" xfId="1" applyNumberFormat="1" applyFont="1" applyFill="1" applyBorder="1" applyAlignment="1" applyProtection="1">
      <alignment horizontal="left"/>
      <protection locked="0"/>
    </xf>
    <xf numFmtId="164" fontId="7" fillId="7" borderId="9" xfId="1" applyNumberFormat="1" applyFont="1" applyFill="1" applyBorder="1" applyAlignment="1" applyProtection="1">
      <alignment horizontal="right"/>
      <protection locked="0"/>
    </xf>
    <xf numFmtId="164" fontId="7" fillId="7" borderId="33" xfId="1" applyNumberFormat="1" applyFont="1" applyFill="1" applyBorder="1" applyAlignment="1" applyProtection="1">
      <alignment horizontal="left"/>
      <protection locked="0"/>
    </xf>
    <xf numFmtId="164" fontId="7" fillId="7" borderId="149" xfId="14" applyNumberFormat="1" applyFont="1" applyFill="1" applyBorder="1" applyAlignment="1" applyProtection="1">
      <alignment horizontal="right"/>
      <protection locked="0"/>
    </xf>
    <xf numFmtId="164" fontId="7" fillId="7" borderId="20" xfId="14" applyNumberFormat="1" applyFont="1" applyFill="1" applyBorder="1" applyAlignment="1" applyProtection="1">
      <alignment horizontal="left"/>
      <protection locked="0"/>
    </xf>
    <xf numFmtId="164" fontId="7" fillId="7" borderId="20" xfId="1" applyNumberFormat="1" applyFont="1" applyFill="1" applyBorder="1" applyAlignment="1" applyProtection="1">
      <alignment horizontal="right"/>
      <protection locked="0"/>
    </xf>
    <xf numFmtId="164" fontId="7" fillId="7" borderId="20" xfId="1" applyNumberFormat="1" applyFont="1" applyFill="1" applyBorder="1" applyAlignment="1" applyProtection="1">
      <alignment horizontal="left"/>
      <protection locked="0"/>
    </xf>
    <xf numFmtId="164" fontId="7" fillId="7" borderId="124" xfId="1" applyNumberFormat="1" applyFont="1" applyFill="1" applyBorder="1" applyAlignment="1" applyProtection="1">
      <alignment horizontal="left"/>
      <protection locked="0"/>
    </xf>
    <xf numFmtId="164" fontId="7" fillId="7" borderId="124" xfId="1" applyNumberFormat="1" applyFont="1" applyFill="1" applyBorder="1" applyAlignment="1" applyProtection="1">
      <alignment horizontal="right"/>
      <protection locked="0"/>
    </xf>
    <xf numFmtId="164" fontId="7" fillId="7" borderId="45" xfId="1" applyNumberFormat="1" applyFont="1" applyFill="1" applyBorder="1" applyAlignment="1" applyProtection="1">
      <alignment horizontal="left"/>
      <protection locked="0"/>
    </xf>
    <xf numFmtId="164" fontId="7" fillId="7" borderId="39" xfId="14" applyNumberFormat="1" applyFont="1" applyFill="1" applyBorder="1" applyAlignment="1" applyProtection="1">
      <alignment horizontal="left"/>
      <protection locked="0"/>
    </xf>
    <xf numFmtId="164" fontId="7" fillId="7" borderId="39" xfId="14" applyNumberFormat="1" applyFont="1" applyFill="1" applyBorder="1" applyAlignment="1" applyProtection="1">
      <alignment horizontal="right"/>
      <protection locked="0"/>
    </xf>
    <xf numFmtId="164" fontId="7" fillId="7" borderId="39" xfId="1" applyNumberFormat="1" applyFont="1" applyFill="1" applyBorder="1" applyAlignment="1" applyProtection="1">
      <alignment horizontal="right"/>
      <protection locked="0"/>
    </xf>
    <xf numFmtId="164" fontId="7" fillId="7" borderId="39" xfId="1" applyNumberFormat="1" applyFont="1" applyFill="1" applyBorder="1" applyAlignment="1" applyProtection="1">
      <alignment horizontal="left"/>
      <protection locked="0"/>
    </xf>
    <xf numFmtId="164" fontId="7" fillId="7" borderId="59" xfId="1" applyNumberFormat="1" applyFont="1" applyFill="1" applyBorder="1" applyAlignment="1" applyProtection="1">
      <alignment horizontal="left"/>
      <protection locked="0"/>
    </xf>
    <xf numFmtId="164" fontId="7" fillId="7" borderId="59" xfId="1" applyNumberFormat="1" applyFont="1" applyFill="1" applyBorder="1" applyAlignment="1" applyProtection="1">
      <alignment horizontal="right"/>
      <protection locked="0"/>
    </xf>
    <xf numFmtId="164" fontId="7" fillId="7" borderId="130" xfId="1" applyNumberFormat="1" applyFont="1" applyFill="1" applyBorder="1" applyAlignment="1" applyProtection="1">
      <alignment horizontal="left"/>
      <protection locked="0"/>
    </xf>
    <xf numFmtId="164" fontId="7" fillId="8" borderId="147" xfId="1" applyNumberFormat="1" applyFont="1" applyFill="1" applyBorder="1" applyAlignment="1">
      <alignment horizontal="right"/>
    </xf>
    <xf numFmtId="164" fontId="7" fillId="7" borderId="39" xfId="14" applyNumberFormat="1" applyFont="1" applyFill="1" applyBorder="1" applyAlignment="1" applyProtection="1">
      <alignment horizontal="left" vertical="top"/>
      <protection locked="0"/>
    </xf>
    <xf numFmtId="2" fontId="7" fillId="5" borderId="224" xfId="1" applyNumberFormat="1" applyFont="1" applyFill="1" applyBorder="1" applyAlignment="1" applyProtection="1">
      <alignment horizontal="right"/>
      <protection locked="0"/>
    </xf>
    <xf numFmtId="0" fontId="7" fillId="5" borderId="224" xfId="14" applyFont="1" applyFill="1" applyBorder="1" applyAlignment="1" applyProtection="1">
      <alignment horizontal="left"/>
      <protection locked="0"/>
    </xf>
    <xf numFmtId="0" fontId="7" fillId="5" borderId="224" xfId="1" applyFont="1" applyFill="1" applyBorder="1" applyAlignment="1" applyProtection="1">
      <alignment horizontal="left"/>
      <protection locked="0"/>
    </xf>
    <xf numFmtId="2" fontId="7" fillId="8" borderId="224" xfId="1" applyNumberFormat="1" applyFont="1" applyFill="1" applyBorder="1" applyAlignment="1">
      <alignment horizontal="right"/>
    </xf>
    <xf numFmtId="2" fontId="7" fillId="11" borderId="224" xfId="1" applyNumberFormat="1" applyFont="1" applyFill="1" applyBorder="1" applyAlignment="1">
      <alignment horizontal="right"/>
    </xf>
    <xf numFmtId="2" fontId="7" fillId="7" borderId="224" xfId="1" applyNumberFormat="1" applyFont="1" applyFill="1" applyBorder="1" applyAlignment="1" applyProtection="1">
      <alignment horizontal="right"/>
      <protection locked="0"/>
    </xf>
    <xf numFmtId="0" fontId="7" fillId="7" borderId="224" xfId="1" applyFont="1" applyFill="1" applyBorder="1" applyAlignment="1" applyProtection="1">
      <alignment horizontal="left"/>
      <protection locked="0"/>
    </xf>
    <xf numFmtId="1" fontId="7" fillId="7" borderId="224" xfId="0" applyNumberFormat="1" applyFont="1" applyFill="1" applyBorder="1" applyAlignment="1" applyProtection="1">
      <alignment horizontal="right"/>
      <protection locked="0"/>
    </xf>
    <xf numFmtId="0" fontId="7" fillId="7" borderId="224" xfId="0" applyFont="1" applyFill="1" applyBorder="1" applyAlignment="1" applyProtection="1">
      <alignment horizontal="left"/>
      <protection locked="0"/>
    </xf>
    <xf numFmtId="0" fontId="7" fillId="7" borderId="224" xfId="14" applyFont="1" applyFill="1" applyBorder="1" applyAlignment="1" applyProtection="1">
      <alignment horizontal="left"/>
      <protection locked="0"/>
    </xf>
    <xf numFmtId="1" fontId="7" fillId="7" borderId="224" xfId="1" applyNumberFormat="1" applyFont="1" applyFill="1" applyBorder="1" applyAlignment="1" applyProtection="1">
      <alignment horizontal="right"/>
      <protection locked="0"/>
    </xf>
    <xf numFmtId="1" fontId="7" fillId="11" borderId="224" xfId="1" applyNumberFormat="1" applyFont="1" applyFill="1" applyBorder="1" applyAlignment="1">
      <alignment horizontal="right"/>
    </xf>
    <xf numFmtId="2" fontId="7" fillId="7" borderId="224" xfId="0" applyNumberFormat="1" applyFont="1" applyFill="1" applyBorder="1" applyAlignment="1" applyProtection="1">
      <alignment horizontal="right"/>
      <protection locked="0"/>
    </xf>
    <xf numFmtId="2" fontId="7" fillId="7" borderId="224" xfId="0" applyNumberFormat="1" applyFont="1" applyFill="1" applyBorder="1" applyAlignment="1" applyProtection="1">
      <alignment horizontal="left"/>
      <protection locked="0"/>
    </xf>
    <xf numFmtId="2" fontId="7" fillId="7" borderId="224" xfId="1" applyNumberFormat="1" applyFont="1" applyFill="1" applyBorder="1" applyAlignment="1" applyProtection="1">
      <alignment horizontal="left"/>
      <protection locked="0"/>
    </xf>
    <xf numFmtId="2" fontId="7" fillId="5" borderId="225" xfId="1" applyNumberFormat="1" applyFont="1" applyFill="1" applyBorder="1" applyAlignment="1" applyProtection="1">
      <alignment horizontal="right"/>
      <protection locked="0"/>
    </xf>
    <xf numFmtId="0" fontId="7" fillId="5" borderId="226" xfId="14" applyFont="1" applyFill="1" applyBorder="1" applyAlignment="1" applyProtection="1">
      <alignment horizontal="left"/>
      <protection locked="0"/>
    </xf>
    <xf numFmtId="2" fontId="7" fillId="5" borderId="226" xfId="1" applyNumberFormat="1" applyFont="1" applyFill="1" applyBorder="1" applyAlignment="1" applyProtection="1">
      <alignment horizontal="right"/>
      <protection locked="0"/>
    </xf>
    <xf numFmtId="0" fontId="7" fillId="5" borderId="226" xfId="1" applyFont="1" applyFill="1" applyBorder="1" applyAlignment="1" applyProtection="1">
      <alignment horizontal="left"/>
      <protection locked="0"/>
    </xf>
    <xf numFmtId="2" fontId="7" fillId="5" borderId="228" xfId="1" applyNumberFormat="1" applyFont="1" applyFill="1" applyBorder="1" applyAlignment="1" applyProtection="1">
      <alignment horizontal="right"/>
      <protection locked="0"/>
    </xf>
    <xf numFmtId="1" fontId="7" fillId="7" borderId="228" xfId="0" applyNumberFormat="1" applyFont="1" applyFill="1" applyBorder="1" applyAlignment="1" applyProtection="1">
      <alignment horizontal="right"/>
      <protection locked="0"/>
    </xf>
    <xf numFmtId="2" fontId="7" fillId="7" borderId="228" xfId="0" applyNumberFormat="1" applyFont="1" applyFill="1" applyBorder="1" applyAlignment="1" applyProtection="1">
      <alignment horizontal="right"/>
      <protection locked="0"/>
    </xf>
    <xf numFmtId="1" fontId="7" fillId="9" borderId="230" xfId="0" applyNumberFormat="1" applyFont="1" applyFill="1" applyBorder="1" applyAlignment="1" applyProtection="1">
      <alignment horizontal="right"/>
      <protection locked="0"/>
    </xf>
    <xf numFmtId="0" fontId="7" fillId="7" borderId="231" xfId="1" applyFont="1" applyFill="1" applyBorder="1" applyAlignment="1" applyProtection="1">
      <alignment horizontal="left"/>
      <protection locked="0"/>
    </xf>
    <xf numFmtId="1" fontId="7" fillId="9" borderId="231" xfId="0" applyNumberFormat="1" applyFont="1" applyFill="1" applyBorder="1" applyAlignment="1" applyProtection="1">
      <alignment horizontal="right"/>
      <protection locked="0"/>
    </xf>
    <xf numFmtId="1" fontId="7" fillId="9" borderId="231" xfId="1" applyNumberFormat="1" applyFont="1" applyFill="1" applyBorder="1" applyAlignment="1" applyProtection="1">
      <alignment horizontal="right"/>
      <protection locked="0"/>
    </xf>
    <xf numFmtId="0" fontId="7" fillId="9" borderId="231" xfId="1" applyFont="1" applyFill="1" applyBorder="1" applyAlignment="1" applyProtection="1">
      <alignment horizontal="left"/>
      <protection locked="0"/>
    </xf>
    <xf numFmtId="2" fontId="7" fillId="8" borderId="226" xfId="1" applyNumberFormat="1" applyFont="1" applyFill="1" applyBorder="1" applyAlignment="1">
      <alignment horizontal="right"/>
    </xf>
    <xf numFmtId="0" fontId="7" fillId="5" borderId="227" xfId="14" applyFont="1" applyFill="1" applyBorder="1" applyAlignment="1" applyProtection="1">
      <alignment horizontal="left"/>
      <protection locked="0"/>
    </xf>
    <xf numFmtId="0" fontId="7" fillId="5" borderId="229" xfId="14" applyFont="1" applyFill="1" applyBorder="1" applyAlignment="1" applyProtection="1">
      <alignment horizontal="left"/>
      <protection locked="0"/>
    </xf>
    <xf numFmtId="0" fontId="7" fillId="7" borderId="229" xfId="1" applyFont="1" applyFill="1" applyBorder="1" applyAlignment="1" applyProtection="1">
      <alignment horizontal="left"/>
      <protection locked="0"/>
    </xf>
    <xf numFmtId="1" fontId="7" fillId="11" borderId="231" xfId="1" applyNumberFormat="1" applyFont="1" applyFill="1" applyBorder="1" applyAlignment="1">
      <alignment horizontal="right"/>
    </xf>
    <xf numFmtId="0" fontId="7" fillId="9" borderId="232" xfId="1" applyFont="1" applyFill="1" applyBorder="1" applyAlignment="1" applyProtection="1">
      <alignment horizontal="left"/>
      <protection locked="0"/>
    </xf>
    <xf numFmtId="0" fontId="9" fillId="2" borderId="60" xfId="1" applyFont="1" applyFill="1" applyBorder="1" applyAlignment="1">
      <alignment horizontal="left"/>
    </xf>
    <xf numFmtId="0" fontId="9" fillId="2" borderId="62" xfId="1" applyFont="1" applyFill="1" applyBorder="1" applyAlignment="1">
      <alignment horizontal="left"/>
    </xf>
    <xf numFmtId="0" fontId="8" fillId="2" borderId="67" xfId="1" applyFont="1" applyFill="1" applyBorder="1" applyAlignment="1">
      <alignment horizontal="center"/>
    </xf>
    <xf numFmtId="0" fontId="8" fillId="2" borderId="57" xfId="1" applyFont="1" applyFill="1" applyBorder="1" applyAlignment="1">
      <alignment horizontal="center"/>
    </xf>
    <xf numFmtId="0" fontId="8" fillId="2" borderId="57" xfId="11" applyFont="1" applyFill="1" applyBorder="1" applyAlignment="1">
      <alignment horizontal="center"/>
    </xf>
    <xf numFmtId="1" fontId="7" fillId="0" borderId="0" xfId="1" applyNumberFormat="1" applyFont="1" applyAlignment="1">
      <alignment horizontal="center"/>
    </xf>
    <xf numFmtId="0" fontId="0" fillId="0" borderId="184" xfId="1" applyFont="1" applyBorder="1" applyAlignment="1">
      <alignment horizontal="center" wrapText="1"/>
    </xf>
    <xf numFmtId="0" fontId="0" fillId="0" borderId="136" xfId="1" applyFont="1" applyBorder="1" applyAlignment="1">
      <alignment horizontal="center" wrapText="1"/>
    </xf>
    <xf numFmtId="0" fontId="14" fillId="2" borderId="68" xfId="1" applyFont="1" applyFill="1" applyBorder="1" applyAlignment="1">
      <alignment horizontal="center"/>
    </xf>
    <xf numFmtId="0" fontId="21" fillId="0" borderId="58" xfId="1" applyFont="1" applyBorder="1" applyAlignment="1">
      <alignment horizontal="center"/>
    </xf>
    <xf numFmtId="0" fontId="8" fillId="2" borderId="68" xfId="1" applyFont="1" applyFill="1" applyBorder="1" applyAlignment="1">
      <alignment horizontal="center"/>
    </xf>
    <xf numFmtId="0" fontId="23" fillId="0" borderId="58" xfId="1" applyFont="1" applyBorder="1" applyAlignment="1">
      <alignment horizontal="center"/>
    </xf>
    <xf numFmtId="0" fontId="8" fillId="2" borderId="76" xfId="1" applyFont="1" applyFill="1" applyBorder="1" applyAlignment="1">
      <alignment horizontal="center"/>
    </xf>
    <xf numFmtId="0" fontId="0" fillId="0" borderId="145" xfId="0" applyBorder="1" applyAlignment="1">
      <alignment horizontal="center"/>
    </xf>
    <xf numFmtId="0" fontId="0" fillId="0" borderId="36" xfId="0" applyBorder="1" applyAlignment="1">
      <alignment horizontal="center"/>
    </xf>
    <xf numFmtId="0" fontId="8" fillId="2" borderId="184" xfId="1" applyFont="1" applyFill="1" applyBorder="1" applyAlignment="1">
      <alignment horizontal="center" wrapText="1"/>
    </xf>
    <xf numFmtId="0" fontId="8" fillId="2" borderId="136" xfId="1" applyFont="1" applyFill="1" applyBorder="1" applyAlignment="1">
      <alignment horizontal="center" wrapText="1"/>
    </xf>
    <xf numFmtId="0" fontId="8" fillId="2" borderId="184" xfId="1" applyFont="1" applyFill="1" applyBorder="1" applyAlignment="1">
      <alignment horizontal="center" vertical="center" wrapText="1"/>
    </xf>
    <xf numFmtId="0" fontId="8" fillId="2" borderId="136" xfId="1" applyFont="1" applyFill="1" applyBorder="1" applyAlignment="1">
      <alignment horizontal="center" vertical="center" wrapText="1"/>
    </xf>
    <xf numFmtId="0" fontId="8" fillId="2" borderId="163" xfId="1" applyFont="1" applyFill="1" applyBorder="1" applyAlignment="1">
      <alignment horizontal="center" vertical="center" wrapText="1"/>
    </xf>
    <xf numFmtId="0" fontId="8" fillId="2" borderId="85" xfId="1" applyFont="1" applyFill="1" applyBorder="1" applyAlignment="1">
      <alignment horizontal="center" vertical="center" wrapText="1"/>
    </xf>
    <xf numFmtId="0" fontId="8" fillId="2" borderId="187" xfId="1" applyFont="1" applyFill="1" applyBorder="1" applyAlignment="1">
      <alignment horizontal="center" wrapText="1"/>
    </xf>
    <xf numFmtId="0" fontId="8" fillId="2" borderId="60" xfId="1" applyFont="1" applyFill="1" applyBorder="1" applyAlignment="1">
      <alignment horizontal="center" vertical="center" wrapText="1"/>
    </xf>
    <xf numFmtId="0" fontId="8" fillId="2" borderId="61" xfId="1" applyFont="1" applyFill="1" applyBorder="1" applyAlignment="1">
      <alignment horizontal="center" vertical="center" wrapText="1"/>
    </xf>
    <xf numFmtId="0" fontId="8" fillId="2" borderId="62" xfId="1" applyFont="1" applyFill="1" applyBorder="1" applyAlignment="1">
      <alignment horizontal="center" vertical="center" wrapText="1"/>
    </xf>
    <xf numFmtId="0" fontId="8" fillId="2" borderId="54" xfId="1" applyFont="1" applyFill="1" applyBorder="1" applyAlignment="1">
      <alignment horizontal="center" vertical="center" wrapText="1"/>
    </xf>
    <xf numFmtId="0" fontId="8" fillId="2" borderId="81" xfId="1" applyFont="1" applyFill="1" applyBorder="1" applyAlignment="1">
      <alignment horizontal="center" vertical="center" wrapText="1"/>
    </xf>
    <xf numFmtId="0" fontId="8" fillId="2" borderId="93" xfId="1" applyFont="1" applyFill="1" applyBorder="1" applyAlignment="1">
      <alignment horizontal="center" vertical="center" wrapText="1"/>
    </xf>
    <xf numFmtId="0" fontId="0" fillId="0" borderId="61" xfId="1" applyFont="1" applyBorder="1" applyAlignment="1">
      <alignment horizontal="center" vertical="center" wrapText="1"/>
    </xf>
    <xf numFmtId="0" fontId="0" fillId="0" borderId="62" xfId="1" applyFont="1" applyBorder="1" applyAlignment="1">
      <alignment horizontal="center" vertical="center" wrapText="1"/>
    </xf>
    <xf numFmtId="0" fontId="0" fillId="0" borderId="54" xfId="1" applyFont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wrapText="1"/>
    </xf>
    <xf numFmtId="0" fontId="0" fillId="0" borderId="2" xfId="1" applyFont="1" applyBorder="1" applyAlignment="1">
      <alignment horizontal="center" wrapText="1"/>
    </xf>
    <xf numFmtId="0" fontId="8" fillId="2" borderId="125" xfId="1" applyFont="1" applyFill="1" applyBorder="1" applyAlignment="1">
      <alignment horizontal="center" wrapText="1"/>
    </xf>
    <xf numFmtId="0" fontId="8" fillId="2" borderId="132" xfId="1" applyFont="1" applyFill="1" applyBorder="1" applyAlignment="1">
      <alignment horizontal="center" wrapText="1"/>
    </xf>
    <xf numFmtId="0" fontId="8" fillId="2" borderId="149" xfId="1" applyFont="1" applyFill="1" applyBorder="1" applyAlignment="1">
      <alignment horizontal="center" wrapText="1"/>
    </xf>
    <xf numFmtId="0" fontId="0" fillId="0" borderId="169" xfId="1" applyFont="1" applyBorder="1" applyAlignment="1">
      <alignment horizontal="center" wrapText="1"/>
    </xf>
    <xf numFmtId="0" fontId="9" fillId="2" borderId="60" xfId="1" applyFont="1" applyFill="1" applyBorder="1" applyAlignment="1">
      <alignment horizontal="left"/>
    </xf>
    <xf numFmtId="0" fontId="0" fillId="0" borderId="48" xfId="1" applyFont="1" applyBorder="1" applyAlignment="1"/>
    <xf numFmtId="0" fontId="0" fillId="0" borderId="61" xfId="1" applyFont="1" applyBorder="1" applyAlignment="1"/>
    <xf numFmtId="0" fontId="9" fillId="2" borderId="62" xfId="1" applyFont="1" applyFill="1" applyBorder="1" applyAlignment="1">
      <alignment horizontal="left"/>
    </xf>
    <xf numFmtId="0" fontId="0" fillId="2" borderId="63" xfId="1" applyFont="1" applyFill="1" applyBorder="1" applyAlignment="1"/>
    <xf numFmtId="0" fontId="0" fillId="2" borderId="54" xfId="1" applyFont="1" applyFill="1" applyBorder="1" applyAlignment="1"/>
    <xf numFmtId="0" fontId="8" fillId="2" borderId="189" xfId="1" applyFont="1" applyFill="1" applyBorder="1" applyAlignment="1">
      <alignment horizontal="center" wrapText="1"/>
    </xf>
    <xf numFmtId="0" fontId="0" fillId="0" borderId="190" xfId="1" applyFont="1" applyBorder="1" applyAlignment="1">
      <alignment horizontal="center" wrapText="1"/>
    </xf>
    <xf numFmtId="0" fontId="0" fillId="0" borderId="185" xfId="1" applyFont="1" applyBorder="1" applyAlignment="1">
      <alignment horizontal="center" wrapText="1"/>
    </xf>
    <xf numFmtId="0" fontId="0" fillId="0" borderId="52" xfId="1" applyFont="1" applyBorder="1" applyAlignment="1">
      <alignment horizontal="center" wrapText="1"/>
    </xf>
    <xf numFmtId="0" fontId="8" fillId="2" borderId="81" xfId="1" applyFont="1" applyFill="1" applyBorder="1" applyAlignment="1">
      <alignment horizontal="center" wrapText="1"/>
    </xf>
    <xf numFmtId="0" fontId="0" fillId="0" borderId="94" xfId="1" applyFont="1" applyBorder="1" applyAlignment="1">
      <alignment wrapText="1"/>
    </xf>
    <xf numFmtId="0" fontId="0" fillId="0" borderId="93" xfId="1" applyFont="1" applyBorder="1" applyAlignment="1">
      <alignment wrapText="1"/>
    </xf>
    <xf numFmtId="0" fontId="0" fillId="0" borderId="94" xfId="1" applyFont="1" applyBorder="1" applyAlignment="1">
      <alignment horizontal="center" wrapText="1"/>
    </xf>
    <xf numFmtId="0" fontId="8" fillId="2" borderId="186" xfId="1" applyFont="1" applyFill="1" applyBorder="1" applyAlignment="1">
      <alignment horizontal="center"/>
    </xf>
    <xf numFmtId="0" fontId="8" fillId="2" borderId="110" xfId="1" applyFont="1" applyFill="1" applyBorder="1" applyAlignment="1">
      <alignment horizontal="center" wrapText="1"/>
    </xf>
    <xf numFmtId="0" fontId="0" fillId="0" borderId="69" xfId="1" applyFont="1" applyBorder="1" applyAlignment="1">
      <alignment horizontal="center" wrapText="1"/>
    </xf>
    <xf numFmtId="0" fontId="8" fillId="2" borderId="184" xfId="1" applyFont="1" applyFill="1" applyBorder="1" applyAlignment="1">
      <alignment horizontal="center" vertical="top" wrapText="1"/>
    </xf>
    <xf numFmtId="0" fontId="0" fillId="0" borderId="187" xfId="0" applyBorder="1" applyAlignment="1">
      <alignment horizontal="center" vertical="top" wrapText="1"/>
    </xf>
    <xf numFmtId="0" fontId="0" fillId="0" borderId="136" xfId="0" applyBorder="1" applyAlignment="1">
      <alignment horizontal="center" vertical="top" wrapText="1"/>
    </xf>
    <xf numFmtId="0" fontId="8" fillId="2" borderId="188" xfId="1" applyFont="1" applyFill="1" applyBorder="1" applyAlignment="1">
      <alignment horizontal="center" wrapText="1"/>
    </xf>
    <xf numFmtId="0" fontId="8" fillId="2" borderId="11" xfId="1" applyFont="1" applyFill="1" applyBorder="1" applyAlignment="1">
      <alignment horizontal="center" wrapText="1"/>
    </xf>
    <xf numFmtId="0" fontId="8" fillId="2" borderId="191" xfId="1" applyFont="1" applyFill="1" applyBorder="1" applyAlignment="1">
      <alignment horizontal="center" wrapText="1"/>
    </xf>
    <xf numFmtId="0" fontId="8" fillId="2" borderId="192" xfId="1" applyFont="1" applyFill="1" applyBorder="1" applyAlignment="1">
      <alignment horizontal="center" wrapText="1"/>
    </xf>
    <xf numFmtId="0" fontId="0" fillId="0" borderId="126" xfId="1" applyFont="1" applyBorder="1" applyAlignment="1">
      <alignment horizontal="center" wrapText="1"/>
    </xf>
    <xf numFmtId="0" fontId="0" fillId="0" borderId="161" xfId="1" applyFont="1" applyBorder="1" applyAlignment="1">
      <alignment horizontal="center" wrapText="1"/>
    </xf>
    <xf numFmtId="0" fontId="8" fillId="2" borderId="67" xfId="1" applyFont="1" applyFill="1" applyBorder="1" applyAlignment="1">
      <alignment horizontal="center"/>
    </xf>
    <xf numFmtId="0" fontId="0" fillId="0" borderId="99" xfId="1" applyFont="1" applyBorder="1" applyAlignment="1">
      <alignment horizontal="center"/>
    </xf>
    <xf numFmtId="0" fontId="7" fillId="7" borderId="131" xfId="1" applyFont="1" applyFill="1" applyBorder="1" applyAlignment="1" applyProtection="1">
      <alignment horizontal="center"/>
      <protection locked="0"/>
    </xf>
    <xf numFmtId="0" fontId="7" fillId="7" borderId="136" xfId="1" applyFont="1" applyFill="1" applyBorder="1" applyAlignment="1" applyProtection="1">
      <alignment horizontal="center"/>
      <protection locked="0"/>
    </xf>
    <xf numFmtId="0" fontId="8" fillId="2" borderId="193" xfId="1" applyFont="1" applyFill="1" applyBorder="1" applyAlignment="1">
      <alignment horizontal="center"/>
    </xf>
    <xf numFmtId="0" fontId="0" fillId="0" borderId="194" xfId="1" applyFont="1" applyBorder="1" applyAlignment="1">
      <alignment horizontal="center"/>
    </xf>
    <xf numFmtId="0" fontId="0" fillId="0" borderId="195" xfId="1" applyFont="1" applyBorder="1" applyAlignment="1">
      <alignment horizontal="center"/>
    </xf>
    <xf numFmtId="0" fontId="7" fillId="7" borderId="181" xfId="1" applyFont="1" applyFill="1" applyBorder="1" applyAlignment="1" applyProtection="1">
      <alignment horizontal="center"/>
      <protection locked="0"/>
    </xf>
    <xf numFmtId="0" fontId="7" fillId="7" borderId="187" xfId="1" applyFont="1" applyFill="1" applyBorder="1" applyAlignment="1" applyProtection="1">
      <alignment horizontal="center"/>
      <protection locked="0"/>
    </xf>
    <xf numFmtId="0" fontId="30" fillId="7" borderId="184" xfId="1" applyFont="1" applyFill="1" applyBorder="1" applyAlignment="1" applyProtection="1">
      <alignment horizontal="center"/>
      <protection locked="0"/>
    </xf>
    <xf numFmtId="0" fontId="30" fillId="7" borderId="181" xfId="1" applyFont="1" applyFill="1" applyBorder="1" applyAlignment="1" applyProtection="1">
      <alignment horizontal="center"/>
      <protection locked="0"/>
    </xf>
    <xf numFmtId="0" fontId="30" fillId="7" borderId="131" xfId="1" applyFont="1" applyFill="1" applyBorder="1" applyAlignment="1" applyProtection="1">
      <alignment horizontal="center"/>
      <protection locked="0"/>
    </xf>
    <xf numFmtId="0" fontId="8" fillId="2" borderId="71" xfId="1" applyFont="1" applyFill="1" applyBorder="1" applyAlignment="1">
      <alignment horizontal="center"/>
    </xf>
    <xf numFmtId="0" fontId="7" fillId="7" borderId="49" xfId="1" applyFont="1" applyFill="1" applyBorder="1" applyAlignment="1" applyProtection="1">
      <protection locked="0"/>
    </xf>
    <xf numFmtId="0" fontId="0" fillId="0" borderId="40" xfId="1" applyFont="1" applyBorder="1" applyAlignment="1" applyProtection="1">
      <protection locked="0"/>
    </xf>
    <xf numFmtId="0" fontId="16" fillId="7" borderId="46" xfId="12" applyFont="1" applyFill="1" applyBorder="1" applyAlignment="1" applyProtection="1">
      <alignment horizontal="center"/>
      <protection locked="0"/>
    </xf>
    <xf numFmtId="0" fontId="26" fillId="0" borderId="49" xfId="12" applyFont="1" applyBorder="1" applyAlignment="1" applyProtection="1">
      <alignment horizontal="center"/>
      <protection locked="0"/>
    </xf>
    <xf numFmtId="0" fontId="16" fillId="7" borderId="49" xfId="12" applyFont="1" applyFill="1" applyBorder="1" applyAlignment="1" applyProtection="1">
      <alignment horizontal="center"/>
      <protection locked="0"/>
    </xf>
    <xf numFmtId="0" fontId="26" fillId="0" borderId="40" xfId="12" applyFont="1" applyBorder="1" applyAlignment="1" applyProtection="1">
      <alignment horizontal="center"/>
      <protection locked="0"/>
    </xf>
    <xf numFmtId="0" fontId="7" fillId="7" borderId="181" xfId="1" applyFont="1" applyFill="1" applyBorder="1" applyAlignment="1" applyProtection="1">
      <protection locked="0"/>
    </xf>
    <xf numFmtId="0" fontId="0" fillId="0" borderId="49" xfId="1" applyFont="1" applyBorder="1" applyAlignment="1" applyProtection="1">
      <protection locked="0"/>
    </xf>
    <xf numFmtId="0" fontId="8" fillId="2" borderId="57" xfId="1" applyFont="1" applyFill="1" applyBorder="1" applyAlignment="1">
      <alignment horizontal="center"/>
    </xf>
    <xf numFmtId="0" fontId="0" fillId="0" borderId="177" xfId="1" applyFont="1" applyBorder="1" applyAlignment="1">
      <alignment horizontal="center"/>
    </xf>
    <xf numFmtId="0" fontId="0" fillId="0" borderId="172" xfId="1" applyFont="1" applyBorder="1" applyAlignment="1">
      <alignment horizontal="center"/>
    </xf>
    <xf numFmtId="0" fontId="16" fillId="2" borderId="67" xfId="1" applyFont="1" applyFill="1" applyBorder="1" applyAlignment="1">
      <alignment horizontal="center"/>
    </xf>
    <xf numFmtId="0" fontId="4" fillId="0" borderId="99" xfId="1" applyFont="1" applyBorder="1" applyAlignment="1">
      <alignment horizontal="center"/>
    </xf>
    <xf numFmtId="0" fontId="19" fillId="2" borderId="67" xfId="1" applyFont="1" applyFill="1" applyBorder="1" applyAlignment="1">
      <alignment horizontal="center" wrapText="1"/>
    </xf>
    <xf numFmtId="0" fontId="0" fillId="0" borderId="179" xfId="1" applyFont="1" applyBorder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0" fillId="0" borderId="10" xfId="1" applyFont="1" applyBorder="1" applyAlignment="1">
      <alignment horizontal="center" wrapText="1"/>
    </xf>
    <xf numFmtId="0" fontId="16" fillId="2" borderId="133" xfId="1" applyFont="1" applyFill="1" applyBorder="1" applyAlignment="1">
      <alignment horizontal="center" vertical="center" wrapText="1"/>
    </xf>
    <xf numFmtId="0" fontId="16" fillId="2" borderId="159" xfId="1" applyFont="1" applyFill="1" applyBorder="1" applyAlignment="1">
      <alignment horizontal="center" vertical="center" wrapText="1"/>
    </xf>
    <xf numFmtId="0" fontId="20" fillId="0" borderId="126" xfId="11" applyBorder="1" applyAlignment="1">
      <alignment horizontal="center" wrapText="1"/>
    </xf>
    <xf numFmtId="0" fontId="20" fillId="0" borderId="161" xfId="11" applyBorder="1" applyAlignment="1">
      <alignment horizontal="center" wrapText="1"/>
    </xf>
    <xf numFmtId="0" fontId="8" fillId="2" borderId="67" xfId="11" applyFont="1" applyFill="1" applyBorder="1" applyAlignment="1">
      <alignment horizontal="center"/>
    </xf>
    <xf numFmtId="0" fontId="20" fillId="0" borderId="70" xfId="11" applyBorder="1" applyAlignment="1">
      <alignment horizontal="center"/>
    </xf>
    <xf numFmtId="0" fontId="20" fillId="0" borderId="183" xfId="11" applyBorder="1" applyAlignment="1">
      <alignment horizontal="center" wrapText="1"/>
    </xf>
    <xf numFmtId="0" fontId="8" fillId="2" borderId="67" xfId="11" applyFont="1" applyFill="1" applyBorder="1" applyAlignment="1">
      <alignment horizontal="center" wrapText="1"/>
    </xf>
    <xf numFmtId="0" fontId="20" fillId="0" borderId="70" xfId="11" applyBorder="1" applyAlignment="1">
      <alignment horizontal="center" wrapText="1"/>
    </xf>
    <xf numFmtId="0" fontId="8" fillId="2" borderId="57" xfId="11" applyFont="1" applyFill="1" applyBorder="1" applyAlignment="1">
      <alignment horizontal="center"/>
    </xf>
    <xf numFmtId="0" fontId="20" fillId="0" borderId="177" xfId="11" applyBorder="1" applyAlignment="1">
      <alignment horizontal="center"/>
    </xf>
    <xf numFmtId="0" fontId="20" fillId="0" borderId="172" xfId="11" applyBorder="1" applyAlignment="1">
      <alignment horizontal="center"/>
    </xf>
    <xf numFmtId="0" fontId="20" fillId="2" borderId="70" xfId="11" applyFill="1" applyBorder="1" applyAlignment="1">
      <alignment horizontal="center"/>
    </xf>
    <xf numFmtId="0" fontId="23" fillId="0" borderId="99" xfId="11" applyFont="1" applyBorder="1" applyAlignment="1">
      <alignment horizontal="center" wrapText="1"/>
    </xf>
    <xf numFmtId="0" fontId="8" fillId="2" borderId="124" xfId="11" applyFont="1" applyFill="1" applyBorder="1" applyAlignment="1">
      <alignment horizontal="center" wrapText="1"/>
    </xf>
    <xf numFmtId="0" fontId="8" fillId="2" borderId="70" xfId="11" applyFont="1" applyFill="1" applyBorder="1" applyAlignment="1">
      <alignment horizontal="center" wrapText="1"/>
    </xf>
  </cellXfs>
  <cellStyles count="31">
    <cellStyle name="%" xfId="1" xr:uid="{00000000-0005-0000-0000-000000000000}"/>
    <cellStyle name="% 2" xfId="14" xr:uid="{00000000-0005-0000-0000-000001000000}"/>
    <cellStyle name="%_E1" xfId="2" xr:uid="{00000000-0005-0000-0000-000002000000}"/>
    <cellStyle name="%_E10" xfId="3" xr:uid="{00000000-0005-0000-0000-000003000000}"/>
    <cellStyle name="%_E11" xfId="4" xr:uid="{00000000-0005-0000-0000-000004000000}"/>
    <cellStyle name="%_E2" xfId="5" xr:uid="{00000000-0005-0000-0000-000005000000}"/>
    <cellStyle name="%_E3" xfId="17" xr:uid="{00000000-0005-0000-0000-000006000000}"/>
    <cellStyle name="%_E4" xfId="6" xr:uid="{00000000-0005-0000-0000-000007000000}"/>
    <cellStyle name="%_E6" xfId="7" xr:uid="{00000000-0005-0000-0000-000008000000}"/>
    <cellStyle name="%_E7" xfId="8" xr:uid="{00000000-0005-0000-0000-000009000000}"/>
    <cellStyle name="%_E8" xfId="9" xr:uid="{00000000-0005-0000-0000-00000A000000}"/>
    <cellStyle name="%_E9" xfId="10" xr:uid="{00000000-0005-0000-0000-00000B000000}"/>
    <cellStyle name="Comma" xfId="15" builtinId="3"/>
    <cellStyle name="Comma 2" xfId="19" xr:uid="{00000000-0005-0000-0000-00000D000000}"/>
    <cellStyle name="Comma 2 2" xfId="20" xr:uid="{00000000-0005-0000-0000-00000E000000}"/>
    <cellStyle name="Comma 3" xfId="21" xr:uid="{00000000-0005-0000-0000-00000F000000}"/>
    <cellStyle name="Comma 4" xfId="22" xr:uid="{00000000-0005-0000-0000-000010000000}"/>
    <cellStyle name="Normal" xfId="0" builtinId="0"/>
    <cellStyle name="Normal 2" xfId="11" xr:uid="{00000000-0005-0000-0000-000012000000}"/>
    <cellStyle name="Normal 2 2" xfId="12" xr:uid="{00000000-0005-0000-0000-000013000000}"/>
    <cellStyle name="Normal 3" xfId="23" xr:uid="{00000000-0005-0000-0000-000014000000}"/>
    <cellStyle name="Normal 3 2" xfId="24" xr:uid="{00000000-0005-0000-0000-000015000000}"/>
    <cellStyle name="Normal 4" xfId="25" xr:uid="{00000000-0005-0000-0000-000016000000}"/>
    <cellStyle name="Normal 4 2" xfId="29" xr:uid="{00000000-0005-0000-0000-000017000000}"/>
    <cellStyle name="Normal 4 3" xfId="30" xr:uid="{00000000-0005-0000-0000-000018000000}"/>
    <cellStyle name="Normal 5" xfId="18" xr:uid="{00000000-0005-0000-0000-000019000000}"/>
    <cellStyle name="Normal_SECTION E TABLES v11 - UNPROTECTED" xfId="13" xr:uid="{00000000-0005-0000-0000-00001A000000}"/>
    <cellStyle name="Percent" xfId="16" builtinId="5"/>
    <cellStyle name="Percent 2" xfId="26" xr:uid="{00000000-0005-0000-0000-00001C000000}"/>
    <cellStyle name="Percent 3" xfId="27" xr:uid="{00000000-0005-0000-0000-00001D000000}"/>
    <cellStyle name="Percent 4" xfId="28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12</xdr:col>
      <xdr:colOff>285750</xdr:colOff>
      <xdr:row>2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6150" y="152400"/>
          <a:ext cx="24003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0</xdr:row>
      <xdr:rowOff>171450</xdr:rowOff>
    </xdr:from>
    <xdr:to>
      <xdr:col>13</xdr:col>
      <xdr:colOff>47625</xdr:colOff>
      <xdr:row>2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171450"/>
          <a:ext cx="2400300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114300</xdr:rowOff>
    </xdr:from>
    <xdr:to>
      <xdr:col>27</xdr:col>
      <xdr:colOff>0</xdr:colOff>
      <xdr:row>3</xdr:row>
      <xdr:rowOff>47625</xdr:rowOff>
    </xdr:to>
    <xdr:pic>
      <xdr:nvPicPr>
        <xdr:cNvPr id="3415" name="Picture 1">
          <a:extLst>
            <a:ext uri="{FF2B5EF4-FFF2-40B4-BE49-F238E27FC236}">
              <a16:creationId xmlns:a16="http://schemas.microsoft.com/office/drawing/2014/main" id="{00000000-0008-0000-0200-0000570D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69875" y="114300"/>
          <a:ext cx="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381000</xdr:colOff>
      <xdr:row>0</xdr:row>
      <xdr:rowOff>123825</xdr:rowOff>
    </xdr:from>
    <xdr:to>
      <xdr:col>11</xdr:col>
      <xdr:colOff>685800</xdr:colOff>
      <xdr:row>2</xdr:row>
      <xdr:rowOff>390525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  <a:ext uri="{147F2762-F138-4A5C-976F-8EAC2B608ADB}">
              <a16:predDERef xmlns:a16="http://schemas.microsoft.com/office/drawing/2014/main" pred="{00000000-0008-0000-02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6575" y="123825"/>
          <a:ext cx="2400300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0</xdr:row>
      <xdr:rowOff>171450</xdr:rowOff>
    </xdr:from>
    <xdr:to>
      <xdr:col>11</xdr:col>
      <xdr:colOff>714375</xdr:colOff>
      <xdr:row>2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1925" y="171450"/>
          <a:ext cx="2400300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161925</xdr:rowOff>
    </xdr:from>
    <xdr:to>
      <xdr:col>13</xdr:col>
      <xdr:colOff>66675</xdr:colOff>
      <xdr:row>2</xdr:row>
      <xdr:rowOff>428625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05825" y="161925"/>
          <a:ext cx="2400300" cy="800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104775</xdr:rowOff>
    </xdr:from>
    <xdr:to>
      <xdr:col>14</xdr:col>
      <xdr:colOff>0</xdr:colOff>
      <xdr:row>2</xdr:row>
      <xdr:rowOff>371475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3525" y="104775"/>
          <a:ext cx="2400300" cy="800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0</xdr:row>
      <xdr:rowOff>161925</xdr:rowOff>
    </xdr:from>
    <xdr:to>
      <xdr:col>15</xdr:col>
      <xdr:colOff>76200</xdr:colOff>
      <xdr:row>2</xdr:row>
      <xdr:rowOff>428625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161925"/>
          <a:ext cx="2400300" cy="800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0</xdr:row>
      <xdr:rowOff>161925</xdr:rowOff>
    </xdr:from>
    <xdr:to>
      <xdr:col>11</xdr:col>
      <xdr:colOff>381000</xdr:colOff>
      <xdr:row>2</xdr:row>
      <xdr:rowOff>428625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8150" y="161925"/>
          <a:ext cx="24003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531"/>
  <sheetViews>
    <sheetView topLeftCell="A59" zoomScale="115" zoomScaleNormal="115" workbookViewId="0">
      <selection activeCell="AQ20" sqref="AQ20"/>
    </sheetView>
  </sheetViews>
  <sheetFormatPr defaultColWidth="9.26953125" defaultRowHeight="12.5"/>
  <cols>
    <col min="1" max="1" width="9.54296875" style="24" customWidth="1"/>
    <col min="2" max="2" width="46.7265625" style="24" customWidth="1"/>
    <col min="3" max="3" width="9.81640625" style="24" customWidth="1"/>
    <col min="4" max="4" width="14.453125" style="24" customWidth="1"/>
    <col min="5" max="5" width="11.453125" style="27" customWidth="1"/>
    <col min="6" max="6" width="7.7265625" style="27" customWidth="1"/>
    <col min="7" max="7" width="1.7265625" style="24" customWidth="1"/>
    <col min="8" max="8" width="10.81640625" style="24" customWidth="1"/>
    <col min="9" max="9" width="4.7265625" style="24" customWidth="1"/>
    <col min="10" max="10" width="9" style="24" customWidth="1"/>
    <col min="11" max="11" width="4.7265625" style="24" customWidth="1"/>
    <col min="12" max="12" width="10.453125" style="24" customWidth="1"/>
    <col min="13" max="13" width="4.7265625" style="24" customWidth="1"/>
    <col min="14" max="14" width="8.7265625" style="24" customWidth="1"/>
    <col min="15" max="15" width="4.7265625" style="24" customWidth="1"/>
    <col min="16" max="16" width="8.7265625" style="24" customWidth="1"/>
    <col min="17" max="17" width="4.7265625" style="24" customWidth="1"/>
    <col min="18" max="18" width="10.7265625" style="24" customWidth="1"/>
    <col min="19" max="19" width="4.7265625" style="24" customWidth="1"/>
    <col min="20" max="20" width="10.54296875" style="24" customWidth="1"/>
    <col min="21" max="21" width="4.7265625" style="24" customWidth="1"/>
    <col min="22" max="22" width="12.26953125" style="24" customWidth="1"/>
    <col min="23" max="23" width="5.54296875" style="24" customWidth="1"/>
    <col min="24" max="24" width="10" style="24" customWidth="1"/>
    <col min="25" max="25" width="6" style="24" customWidth="1"/>
    <col min="26" max="26" width="12.7265625" style="24" customWidth="1"/>
    <col min="27" max="27" width="4.7265625" style="24" customWidth="1"/>
    <col min="28" max="28" width="10.453125" style="24" customWidth="1"/>
    <col min="29" max="29" width="4.7265625" style="24" customWidth="1"/>
    <col min="30" max="30" width="11.26953125" style="24" customWidth="1"/>
    <col min="31" max="31" width="4.7265625" style="24" customWidth="1"/>
    <col min="32" max="32" width="10.453125" style="24" customWidth="1"/>
    <col min="33" max="33" width="4.7265625" style="24" customWidth="1"/>
    <col min="34" max="34" width="10.453125" style="24" customWidth="1"/>
    <col min="35" max="35" width="4.7265625" style="24" customWidth="1"/>
    <col min="36" max="36" width="10.453125" style="24" customWidth="1"/>
    <col min="37" max="37" width="4.7265625" style="24" customWidth="1"/>
    <col min="38" max="38" width="11.26953125" style="24" customWidth="1"/>
    <col min="39" max="39" width="4.7265625" style="24" customWidth="1"/>
    <col min="40" max="40" width="10.453125" style="24" customWidth="1"/>
    <col min="41" max="41" width="4.7265625" style="24" customWidth="1"/>
    <col min="42" max="42" width="10.453125" style="24" customWidth="1"/>
    <col min="43" max="43" width="4.7265625" style="24" customWidth="1"/>
    <col min="44" max="44" width="13.453125" style="24" customWidth="1"/>
    <col min="45" max="45" width="4.7265625" style="24" customWidth="1"/>
    <col min="46" max="46" width="10.453125" style="24" customWidth="1"/>
    <col min="47" max="47" width="4.7265625" style="24" customWidth="1"/>
    <col min="48" max="48" width="11.81640625" style="24" customWidth="1"/>
    <col min="49" max="49" width="4.7265625" style="24" customWidth="1"/>
    <col min="50" max="50" width="10.453125" style="24" hidden="1" customWidth="1"/>
    <col min="51" max="51" width="4.7265625" style="24" hidden="1" customWidth="1"/>
    <col min="52" max="52" width="10.453125" style="24" hidden="1" customWidth="1"/>
    <col min="53" max="53" width="4.7265625" style="24" hidden="1" customWidth="1"/>
    <col min="54" max="54" width="10.453125" style="24" hidden="1" customWidth="1"/>
    <col min="55" max="55" width="4.7265625" style="24" hidden="1" customWidth="1"/>
    <col min="56" max="56" width="10.453125" style="24" hidden="1" customWidth="1"/>
    <col min="57" max="57" width="4.7265625" style="24" hidden="1" customWidth="1"/>
    <col min="58" max="58" width="10.453125" style="24" customWidth="1"/>
    <col min="59" max="59" width="4.7265625" style="24" customWidth="1"/>
    <col min="60" max="60" width="4.453125" style="24" customWidth="1"/>
    <col min="61" max="61" width="1.7265625" style="24" customWidth="1"/>
    <col min="62" max="62" width="14.26953125" style="24" bestFit="1" customWidth="1"/>
    <col min="63" max="63" width="4.26953125" style="24" customWidth="1"/>
    <col min="64" max="64" width="1.7265625" style="24" customWidth="1"/>
    <col min="65" max="65" width="9.7265625" style="24" customWidth="1"/>
    <col min="66" max="66" width="4.26953125" style="24" customWidth="1"/>
    <col min="67" max="16384" width="9.26953125" style="24"/>
  </cols>
  <sheetData>
    <row r="1" spans="1:68" s="39" customFormat="1" ht="20">
      <c r="A1" s="36" t="s">
        <v>0</v>
      </c>
      <c r="B1" s="37"/>
      <c r="C1" s="37"/>
      <c r="D1" s="37"/>
      <c r="E1" s="42"/>
      <c r="F1" s="42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24"/>
      <c r="BI1" s="24"/>
      <c r="BJ1" s="24"/>
      <c r="BK1" s="24"/>
      <c r="BL1" s="24"/>
      <c r="BM1" s="24"/>
      <c r="BN1" s="24"/>
      <c r="BO1" s="24"/>
      <c r="BP1" s="24"/>
    </row>
    <row r="2" spans="1:68" s="39" customFormat="1" ht="20">
      <c r="A2" s="338"/>
      <c r="B2" s="352"/>
      <c r="C2" s="38"/>
      <c r="D2" s="38"/>
      <c r="E2" s="42"/>
      <c r="F2" s="42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24"/>
      <c r="BI2" s="24"/>
      <c r="BJ2" s="24"/>
      <c r="BK2" s="24"/>
      <c r="BL2" s="24"/>
      <c r="BM2" s="24"/>
      <c r="BN2" s="24"/>
      <c r="BO2" s="24"/>
      <c r="BP2" s="24"/>
    </row>
    <row r="3" spans="1:68" s="39" customFormat="1" ht="36.75" customHeight="1">
      <c r="A3" s="36" t="s">
        <v>1</v>
      </c>
      <c r="B3" s="37"/>
      <c r="C3" s="37"/>
      <c r="D3" s="37"/>
      <c r="E3" s="42"/>
      <c r="F3" s="42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24"/>
      <c r="BI3" s="24"/>
      <c r="BJ3" s="24"/>
      <c r="BK3" s="24"/>
      <c r="BL3" s="24"/>
      <c r="BM3" s="24"/>
      <c r="BN3" s="24"/>
      <c r="BO3" s="24"/>
      <c r="BP3" s="24"/>
    </row>
    <row r="4" spans="1:68" ht="20">
      <c r="A4" s="40"/>
      <c r="B4" s="41"/>
      <c r="C4" s="41"/>
      <c r="D4" s="41"/>
      <c r="E4" s="12"/>
      <c r="F4" s="12"/>
      <c r="G4" s="13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</row>
    <row r="5" spans="1:68" ht="16" thickBot="1">
      <c r="A5" s="40"/>
      <c r="B5" s="41"/>
      <c r="C5" s="41"/>
      <c r="D5" s="41"/>
      <c r="E5" s="12"/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</row>
    <row r="6" spans="1:68" ht="20">
      <c r="A6" s="1164" t="s">
        <v>2</v>
      </c>
      <c r="B6" s="49"/>
      <c r="C6" s="31"/>
      <c r="D6" s="31"/>
      <c r="E6" s="50"/>
      <c r="F6" s="51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</row>
    <row r="7" spans="1:68" ht="20.5" thickBot="1">
      <c r="A7" s="1165" t="s">
        <v>3</v>
      </c>
      <c r="B7" s="33"/>
      <c r="C7" s="34"/>
      <c r="D7" s="34"/>
      <c r="E7" s="52"/>
      <c r="F7" s="5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</row>
    <row r="8" spans="1:68">
      <c r="A8" s="13"/>
      <c r="B8" s="13"/>
      <c r="C8" s="13"/>
      <c r="D8" s="13"/>
      <c r="E8" s="12"/>
      <c r="F8" s="12"/>
      <c r="G8" s="13"/>
    </row>
    <row r="9" spans="1:68" ht="18.75" customHeight="1" thickBot="1">
      <c r="A9" s="13"/>
      <c r="B9" s="13"/>
      <c r="C9" s="13"/>
      <c r="D9" s="13"/>
      <c r="E9" s="12"/>
      <c r="F9" s="12"/>
      <c r="G9" s="13"/>
    </row>
    <row r="10" spans="1:68" ht="24" customHeight="1" thickBot="1">
      <c r="G10" s="27"/>
      <c r="H10" s="1170">
        <v>10</v>
      </c>
      <c r="I10" s="1171"/>
      <c r="J10" s="1170">
        <v>20</v>
      </c>
      <c r="K10" s="1171"/>
      <c r="L10" s="1170">
        <v>30</v>
      </c>
      <c r="M10" s="1171"/>
      <c r="N10" s="1170">
        <v>40</v>
      </c>
      <c r="O10" s="1171"/>
      <c r="P10" s="1170">
        <v>50</v>
      </c>
      <c r="Q10" s="1171"/>
      <c r="R10" s="1170">
        <v>60</v>
      </c>
      <c r="S10" s="1171"/>
      <c r="T10" s="1170">
        <v>70</v>
      </c>
      <c r="U10" s="1171"/>
      <c r="V10" s="1170">
        <v>80</v>
      </c>
      <c r="W10" s="1171"/>
      <c r="X10" s="1170">
        <v>90</v>
      </c>
      <c r="Y10" s="1171"/>
      <c r="Z10" s="1170">
        <v>100</v>
      </c>
      <c r="AA10" s="1171"/>
      <c r="AB10" s="1170">
        <v>110</v>
      </c>
      <c r="AC10" s="1171"/>
      <c r="AD10" s="1170">
        <v>120</v>
      </c>
      <c r="AE10" s="1171"/>
      <c r="AF10" s="1170">
        <v>130</v>
      </c>
      <c r="AG10" s="1171"/>
      <c r="AH10" s="1170">
        <v>140</v>
      </c>
      <c r="AI10" s="1171"/>
      <c r="AJ10" s="1170">
        <v>150</v>
      </c>
      <c r="AK10" s="1171"/>
      <c r="AL10" s="1170">
        <v>160</v>
      </c>
      <c r="AM10" s="1171"/>
      <c r="AN10" s="1170">
        <v>170</v>
      </c>
      <c r="AO10" s="1171"/>
      <c r="AP10" s="1170">
        <v>180</v>
      </c>
      <c r="AQ10" s="1171"/>
      <c r="AR10" s="1170">
        <v>190</v>
      </c>
      <c r="AS10" s="1171"/>
      <c r="AT10" s="1170">
        <v>200</v>
      </c>
      <c r="AU10" s="1171"/>
      <c r="AV10" s="1170">
        <v>210</v>
      </c>
      <c r="AW10" s="1171"/>
      <c r="AX10" s="1170">
        <v>220</v>
      </c>
      <c r="AY10" s="1171"/>
      <c r="AZ10" s="1170">
        <v>230</v>
      </c>
      <c r="BA10" s="1171"/>
      <c r="BB10" s="1170">
        <v>240</v>
      </c>
      <c r="BC10" s="1171"/>
      <c r="BD10" s="1170">
        <v>250</v>
      </c>
      <c r="BE10" s="1171"/>
      <c r="BF10" s="1170">
        <v>300</v>
      </c>
      <c r="BG10" s="1171"/>
      <c r="BH10" s="27"/>
      <c r="BI10" s="27"/>
      <c r="BJ10" s="27"/>
      <c r="BK10" s="27"/>
      <c r="BL10" s="27"/>
      <c r="BM10" s="27"/>
      <c r="BN10" s="27"/>
      <c r="BO10" s="27"/>
    </row>
    <row r="11" spans="1:68" ht="19.5" customHeight="1">
      <c r="A11" s="651" t="s">
        <v>4</v>
      </c>
      <c r="B11" s="652" t="s">
        <v>5</v>
      </c>
      <c r="C11" s="8" t="s">
        <v>6</v>
      </c>
      <c r="D11" s="104" t="s">
        <v>7</v>
      </c>
      <c r="E11" s="8" t="s">
        <v>8</v>
      </c>
      <c r="F11" s="9" t="s">
        <v>9</v>
      </c>
      <c r="G11" s="13"/>
      <c r="H11" s="1174" t="s">
        <v>10</v>
      </c>
      <c r="I11" s="1175"/>
      <c r="J11" s="1174" t="s">
        <v>10</v>
      </c>
      <c r="K11" s="1175"/>
      <c r="L11" s="1174" t="s">
        <v>11</v>
      </c>
      <c r="M11" s="1175"/>
      <c r="N11" s="1174" t="s">
        <v>12</v>
      </c>
      <c r="O11" s="1175"/>
      <c r="P11" s="1174" t="s">
        <v>12</v>
      </c>
      <c r="Q11" s="1175"/>
      <c r="R11" s="1174" t="s">
        <v>12</v>
      </c>
      <c r="S11" s="1175"/>
      <c r="T11" s="1174" t="s">
        <v>12</v>
      </c>
      <c r="U11" s="1175"/>
      <c r="V11" s="1174" t="s">
        <v>13</v>
      </c>
      <c r="W11" s="1175"/>
      <c r="X11" s="1174" t="s">
        <v>13</v>
      </c>
      <c r="Y11" s="1175"/>
      <c r="Z11" s="1174" t="s">
        <v>13</v>
      </c>
      <c r="AA11" s="1175"/>
      <c r="AB11" s="1174" t="s">
        <v>14</v>
      </c>
      <c r="AC11" s="1175"/>
      <c r="AD11" s="1174" t="s">
        <v>14</v>
      </c>
      <c r="AE11" s="1175"/>
      <c r="AF11" s="1174" t="s">
        <v>14</v>
      </c>
      <c r="AG11" s="1175"/>
      <c r="AH11" s="1174" t="s">
        <v>14</v>
      </c>
      <c r="AI11" s="1175"/>
      <c r="AJ11" s="1174" t="s">
        <v>14</v>
      </c>
      <c r="AK11" s="1175"/>
      <c r="AL11" s="1174" t="s">
        <v>15</v>
      </c>
      <c r="AM11" s="1175"/>
      <c r="AN11" s="1174" t="s">
        <v>16</v>
      </c>
      <c r="AO11" s="1175"/>
      <c r="AP11" s="1174" t="s">
        <v>17</v>
      </c>
      <c r="AQ11" s="1175"/>
      <c r="AR11" s="1174" t="s">
        <v>18</v>
      </c>
      <c r="AS11" s="1175"/>
      <c r="AT11" s="1174" t="s">
        <v>18</v>
      </c>
      <c r="AU11" s="1175"/>
      <c r="AV11" s="1174" t="s">
        <v>18</v>
      </c>
      <c r="AW11" s="1175"/>
      <c r="AX11" s="1174"/>
      <c r="AY11" s="1175"/>
      <c r="AZ11" s="1174"/>
      <c r="BA11" s="1175"/>
      <c r="BB11" s="1174"/>
      <c r="BC11" s="1175"/>
      <c r="BD11" s="1174"/>
      <c r="BE11" s="1175"/>
      <c r="BF11" s="1172" t="s">
        <v>19</v>
      </c>
      <c r="BG11" s="1173"/>
    </row>
    <row r="12" spans="1:68" ht="18.75" customHeight="1" thickBot="1">
      <c r="A12" s="653" t="s">
        <v>20</v>
      </c>
      <c r="B12" s="654"/>
      <c r="C12" s="655" t="s">
        <v>21</v>
      </c>
      <c r="D12" s="105" t="s">
        <v>22</v>
      </c>
      <c r="E12" s="655"/>
      <c r="F12" s="656" t="s">
        <v>23</v>
      </c>
      <c r="G12" s="13"/>
      <c r="H12" s="657"/>
      <c r="I12" s="16" t="s">
        <v>24</v>
      </c>
      <c r="J12" s="657"/>
      <c r="K12" s="16" t="s">
        <v>24</v>
      </c>
      <c r="L12" s="657"/>
      <c r="M12" s="16" t="s">
        <v>24</v>
      </c>
      <c r="N12" s="657"/>
      <c r="O12" s="16" t="s">
        <v>24</v>
      </c>
      <c r="P12" s="657"/>
      <c r="Q12" s="16" t="s">
        <v>24</v>
      </c>
      <c r="R12" s="657"/>
      <c r="S12" s="16" t="s">
        <v>24</v>
      </c>
      <c r="T12" s="657"/>
      <c r="U12" s="16" t="s">
        <v>24</v>
      </c>
      <c r="V12" s="657"/>
      <c r="W12" s="16" t="s">
        <v>24</v>
      </c>
      <c r="X12" s="657"/>
      <c r="Y12" s="16" t="s">
        <v>24</v>
      </c>
      <c r="Z12" s="657"/>
      <c r="AA12" s="16" t="s">
        <v>24</v>
      </c>
      <c r="AB12" s="657"/>
      <c r="AC12" s="16" t="s">
        <v>24</v>
      </c>
      <c r="AD12" s="657"/>
      <c r="AE12" s="16" t="s">
        <v>24</v>
      </c>
      <c r="AF12" s="657"/>
      <c r="AG12" s="16" t="s">
        <v>24</v>
      </c>
      <c r="AH12" s="657"/>
      <c r="AI12" s="16" t="s">
        <v>24</v>
      </c>
      <c r="AJ12" s="657"/>
      <c r="AK12" s="16" t="s">
        <v>24</v>
      </c>
      <c r="AL12" s="657"/>
      <c r="AM12" s="16" t="s">
        <v>24</v>
      </c>
      <c r="AN12" s="657"/>
      <c r="AO12" s="16" t="s">
        <v>24</v>
      </c>
      <c r="AP12" s="657"/>
      <c r="AQ12" s="16" t="s">
        <v>24</v>
      </c>
      <c r="AR12" s="657"/>
      <c r="AS12" s="16" t="s">
        <v>24</v>
      </c>
      <c r="AT12" s="657"/>
      <c r="AU12" s="16" t="s">
        <v>24</v>
      </c>
      <c r="AV12" s="657"/>
      <c r="AW12" s="16" t="s">
        <v>24</v>
      </c>
      <c r="AX12" s="657"/>
      <c r="AY12" s="16" t="s">
        <v>24</v>
      </c>
      <c r="AZ12" s="657"/>
      <c r="BA12" s="16" t="s">
        <v>24</v>
      </c>
      <c r="BB12" s="657"/>
      <c r="BC12" s="16" t="s">
        <v>24</v>
      </c>
      <c r="BD12" s="657"/>
      <c r="BE12" s="16" t="s">
        <v>24</v>
      </c>
      <c r="BF12" s="658" t="s">
        <v>25</v>
      </c>
      <c r="BG12" s="16" t="s">
        <v>24</v>
      </c>
      <c r="BJ12" s="304"/>
    </row>
    <row r="13" spans="1:68" ht="16" thickBot="1">
      <c r="A13" s="659"/>
      <c r="B13" s="5"/>
      <c r="C13" s="6" t="s">
        <v>26</v>
      </c>
      <c r="D13" s="106" t="s">
        <v>27</v>
      </c>
      <c r="E13" s="6"/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</row>
    <row r="14" spans="1:68" ht="13" thickBot="1">
      <c r="A14" s="13"/>
      <c r="B14" s="660"/>
      <c r="C14" s="13"/>
      <c r="D14" s="13"/>
      <c r="E14" s="12"/>
      <c r="F14" s="12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</row>
    <row r="15" spans="1:68" ht="18.5" thickBot="1">
      <c r="A15" s="14"/>
      <c r="B15" s="29" t="s">
        <v>28</v>
      </c>
      <c r="C15" s="29"/>
      <c r="D15" s="29"/>
      <c r="E15" s="54"/>
      <c r="F15" s="1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</row>
    <row r="16" spans="1:68" s="25" customFormat="1" ht="13" thickBot="1">
      <c r="A16" s="20" t="s">
        <v>29</v>
      </c>
      <c r="B16" s="55" t="s">
        <v>30</v>
      </c>
      <c r="C16" s="56" t="s">
        <v>31</v>
      </c>
      <c r="D16" s="56" t="s">
        <v>29</v>
      </c>
      <c r="E16" s="63"/>
      <c r="F16" s="65" t="s">
        <v>32</v>
      </c>
      <c r="G16" s="13"/>
      <c r="H16" s="405" t="s">
        <v>33</v>
      </c>
      <c r="I16" s="405"/>
      <c r="J16" s="405" t="s">
        <v>34</v>
      </c>
      <c r="K16" s="405"/>
      <c r="L16" s="405" t="s">
        <v>35</v>
      </c>
      <c r="M16" s="405"/>
      <c r="N16" s="405" t="s">
        <v>36</v>
      </c>
      <c r="O16" s="405"/>
      <c r="P16" s="405" t="s">
        <v>37</v>
      </c>
      <c r="Q16" s="405"/>
      <c r="R16" s="405" t="s">
        <v>38</v>
      </c>
      <c r="S16" s="405"/>
      <c r="T16" s="405" t="s">
        <v>39</v>
      </c>
      <c r="U16" s="405"/>
      <c r="V16" s="405" t="s">
        <v>40</v>
      </c>
      <c r="W16" s="405"/>
      <c r="X16" s="405" t="s">
        <v>41</v>
      </c>
      <c r="Y16" s="405"/>
      <c r="Z16" s="405" t="s">
        <v>42</v>
      </c>
      <c r="AA16" s="405"/>
      <c r="AB16" s="405" t="s">
        <v>43</v>
      </c>
      <c r="AC16" s="405"/>
      <c r="AD16" s="405" t="s">
        <v>44</v>
      </c>
      <c r="AE16" s="405"/>
      <c r="AF16" s="405" t="s">
        <v>45</v>
      </c>
      <c r="AG16" s="405"/>
      <c r="AH16" s="405" t="s">
        <v>46</v>
      </c>
      <c r="AI16" s="405"/>
      <c r="AJ16" s="405" t="s">
        <v>47</v>
      </c>
      <c r="AK16" s="405"/>
      <c r="AL16" s="405" t="s">
        <v>15</v>
      </c>
      <c r="AM16" s="405"/>
      <c r="AN16" s="405" t="s">
        <v>16</v>
      </c>
      <c r="AO16" s="405"/>
      <c r="AP16" s="405" t="s">
        <v>17</v>
      </c>
      <c r="AQ16" s="405"/>
      <c r="AR16" s="405" t="s">
        <v>48</v>
      </c>
      <c r="AS16" s="405"/>
      <c r="AT16" s="405" t="s">
        <v>49</v>
      </c>
      <c r="AU16" s="405"/>
      <c r="AV16" s="405" t="s">
        <v>50</v>
      </c>
      <c r="AW16" s="405"/>
      <c r="AX16" s="661"/>
      <c r="AY16" s="13"/>
      <c r="AZ16" s="661"/>
      <c r="BA16" s="13"/>
      <c r="BB16" s="661"/>
      <c r="BC16" s="13"/>
      <c r="BD16" s="661"/>
      <c r="BE16" s="662"/>
      <c r="BF16" s="663"/>
      <c r="BG16" s="663"/>
      <c r="BH16" s="43"/>
      <c r="BI16" s="43"/>
      <c r="BJ16" s="43"/>
      <c r="BK16" s="43"/>
      <c r="BL16" s="43"/>
      <c r="BM16" s="43"/>
      <c r="BN16" s="43"/>
      <c r="BO16" s="43"/>
      <c r="BP16" s="43"/>
    </row>
    <row r="17" spans="1:68" ht="13.9" customHeight="1">
      <c r="A17" s="21" t="s">
        <v>51</v>
      </c>
      <c r="B17" s="94" t="s">
        <v>52</v>
      </c>
      <c r="C17" s="67" t="s">
        <v>31</v>
      </c>
      <c r="D17" s="67" t="s">
        <v>51</v>
      </c>
      <c r="E17" s="67" t="s">
        <v>53</v>
      </c>
      <c r="F17" s="69" t="s">
        <v>54</v>
      </c>
      <c r="G17" s="13"/>
      <c r="H17" s="605">
        <v>8.1690000000000005</v>
      </c>
      <c r="I17" s="496" t="s">
        <v>55</v>
      </c>
      <c r="J17" s="605">
        <v>61.612000000000002</v>
      </c>
      <c r="K17" s="496" t="s">
        <v>55</v>
      </c>
      <c r="L17" s="605">
        <v>194.09299999999999</v>
      </c>
      <c r="M17" s="496" t="s">
        <v>55</v>
      </c>
      <c r="N17" s="605">
        <v>218.744</v>
      </c>
      <c r="O17" s="496" t="s">
        <v>55</v>
      </c>
      <c r="P17" s="605">
        <v>38.85</v>
      </c>
      <c r="Q17" s="496" t="s">
        <v>55</v>
      </c>
      <c r="R17" s="605">
        <v>22.754000000000001</v>
      </c>
      <c r="S17" s="496" t="s">
        <v>55</v>
      </c>
      <c r="T17" s="605">
        <v>18.036999999999999</v>
      </c>
      <c r="U17" s="496" t="s">
        <v>55</v>
      </c>
      <c r="V17" s="605">
        <v>37.728999999999999</v>
      </c>
      <c r="W17" s="496" t="s">
        <v>55</v>
      </c>
      <c r="X17" s="605">
        <v>13.782</v>
      </c>
      <c r="Y17" s="496" t="s">
        <v>55</v>
      </c>
      <c r="Z17" s="605">
        <v>10.695</v>
      </c>
      <c r="AA17" s="496" t="s">
        <v>55</v>
      </c>
      <c r="AB17" s="605">
        <v>611.49900000000002</v>
      </c>
      <c r="AC17" s="496" t="s">
        <v>55</v>
      </c>
      <c r="AD17" s="605">
        <v>25.036999999999999</v>
      </c>
      <c r="AE17" s="496" t="s">
        <v>55</v>
      </c>
      <c r="AF17" s="605">
        <v>73.537000000000006</v>
      </c>
      <c r="AG17" s="496" t="s">
        <v>55</v>
      </c>
      <c r="AH17" s="605">
        <v>19.093</v>
      </c>
      <c r="AI17" s="496" t="s">
        <v>55</v>
      </c>
      <c r="AJ17" s="605">
        <v>12.436</v>
      </c>
      <c r="AK17" s="496" t="s">
        <v>55</v>
      </c>
      <c r="AL17" s="605">
        <v>116.218</v>
      </c>
      <c r="AM17" s="496" t="s">
        <v>55</v>
      </c>
      <c r="AN17" s="605">
        <v>431.34500000000003</v>
      </c>
      <c r="AO17" s="496" t="s">
        <v>55</v>
      </c>
      <c r="AP17" s="605">
        <v>0</v>
      </c>
      <c r="AQ17" s="496" t="s">
        <v>56</v>
      </c>
      <c r="AR17" s="605">
        <v>191.39699999999999</v>
      </c>
      <c r="AS17" s="496" t="s">
        <v>55</v>
      </c>
      <c r="AT17" s="605">
        <v>69.08</v>
      </c>
      <c r="AU17" s="496" t="s">
        <v>55</v>
      </c>
      <c r="AV17" s="605">
        <v>74.808999999999997</v>
      </c>
      <c r="AW17" s="496" t="s">
        <v>55</v>
      </c>
      <c r="AX17" s="664"/>
      <c r="AY17" s="320"/>
      <c r="AZ17" s="664"/>
      <c r="BA17" s="320"/>
      <c r="BB17" s="664"/>
      <c r="BC17" s="320"/>
      <c r="BD17" s="664"/>
      <c r="BE17" s="665"/>
      <c r="BF17" s="666">
        <f>H17+J17+L17+N17+P17+R17+T17+V17+X17+Z17+AB17+AD17+AF17+AH17+AJ17+AL17+AN17+AP17+AR17+AT17+AV17+AX17+AZ17+BB17+BD17</f>
        <v>2248.9160000000006</v>
      </c>
      <c r="BG17" s="496" t="s">
        <v>55</v>
      </c>
      <c r="BJ17" s="43"/>
    </row>
    <row r="18" spans="1:68" ht="13.9" customHeight="1">
      <c r="A18" s="95" t="s">
        <v>57</v>
      </c>
      <c r="B18" s="96" t="s">
        <v>58</v>
      </c>
      <c r="C18" s="667" t="s">
        <v>31</v>
      </c>
      <c r="D18" s="667" t="s">
        <v>57</v>
      </c>
      <c r="E18" s="667" t="s">
        <v>53</v>
      </c>
      <c r="F18" s="668" t="s">
        <v>54</v>
      </c>
      <c r="G18" s="13"/>
      <c r="H18" s="604">
        <v>0.85299999999999998</v>
      </c>
      <c r="I18" s="606" t="s">
        <v>59</v>
      </c>
      <c r="J18" s="604">
        <v>3.468</v>
      </c>
      <c r="K18" s="606" t="s">
        <v>59</v>
      </c>
      <c r="L18" s="604">
        <v>2.0030000000000001</v>
      </c>
      <c r="M18" s="606" t="s">
        <v>59</v>
      </c>
      <c r="N18" s="604">
        <v>2.7440000000000002</v>
      </c>
      <c r="O18" s="606" t="s">
        <v>59</v>
      </c>
      <c r="P18" s="604">
        <v>0.56200000000000006</v>
      </c>
      <c r="Q18" s="606" t="s">
        <v>59</v>
      </c>
      <c r="R18" s="604">
        <v>0.30399999999999999</v>
      </c>
      <c r="S18" s="606" t="s">
        <v>59</v>
      </c>
      <c r="T18" s="604">
        <v>0.32400000000000001</v>
      </c>
      <c r="U18" s="606" t="s">
        <v>59</v>
      </c>
      <c r="V18" s="604">
        <v>0.55500000000000005</v>
      </c>
      <c r="W18" s="606" t="s">
        <v>59</v>
      </c>
      <c r="X18" s="604">
        <v>0.34399999999999997</v>
      </c>
      <c r="Y18" s="606" t="s">
        <v>59</v>
      </c>
      <c r="Z18" s="604">
        <v>0.33800000000000002</v>
      </c>
      <c r="AA18" s="606" t="s">
        <v>59</v>
      </c>
      <c r="AB18" s="604">
        <v>4.6180000000000003</v>
      </c>
      <c r="AC18" s="606" t="s">
        <v>59</v>
      </c>
      <c r="AD18" s="604">
        <v>0.182</v>
      </c>
      <c r="AE18" s="606" t="s">
        <v>59</v>
      </c>
      <c r="AF18" s="604">
        <v>0.221</v>
      </c>
      <c r="AG18" s="606" t="s">
        <v>59</v>
      </c>
      <c r="AH18" s="604">
        <v>0.14599999999999999</v>
      </c>
      <c r="AI18" s="606" t="s">
        <v>59</v>
      </c>
      <c r="AJ18" s="604">
        <v>3.5999999999999997E-2</v>
      </c>
      <c r="AK18" s="606" t="s">
        <v>59</v>
      </c>
      <c r="AL18" s="604">
        <v>1.3919999999999999</v>
      </c>
      <c r="AM18" s="606" t="s">
        <v>59</v>
      </c>
      <c r="AN18" s="604">
        <v>3.3380000000000001</v>
      </c>
      <c r="AO18" s="606" t="s">
        <v>59</v>
      </c>
      <c r="AP18" s="604">
        <v>0</v>
      </c>
      <c r="AQ18" s="606" t="s">
        <v>56</v>
      </c>
      <c r="AR18" s="604">
        <v>1.6160000000000001</v>
      </c>
      <c r="AS18" s="606" t="s">
        <v>59</v>
      </c>
      <c r="AT18" s="604">
        <v>0.109</v>
      </c>
      <c r="AU18" s="606" t="s">
        <v>59</v>
      </c>
      <c r="AV18" s="604">
        <v>0.28699999999999998</v>
      </c>
      <c r="AW18" s="406" t="s">
        <v>59</v>
      </c>
      <c r="AX18" s="669"/>
      <c r="AY18" s="670"/>
      <c r="AZ18" s="669"/>
      <c r="BA18" s="670"/>
      <c r="BB18" s="669"/>
      <c r="BC18" s="670"/>
      <c r="BD18" s="669"/>
      <c r="BE18" s="670"/>
      <c r="BF18" s="671">
        <f>H18+J18+L18+N18+P18+R18+T18+V18+X18+Z18+AB18+AD18+AF18+AH18+AJ18+AL18+AN18+AP18+AR18+AT18+AV18+AX18+AZ18+BB18+BD18</f>
        <v>23.44</v>
      </c>
      <c r="BG18" s="497" t="s">
        <v>59</v>
      </c>
      <c r="BJ18" s="43"/>
    </row>
    <row r="19" spans="1:68" ht="13.9" customHeight="1">
      <c r="A19" s="19" t="s">
        <v>60</v>
      </c>
      <c r="B19" s="28" t="s">
        <v>61</v>
      </c>
      <c r="C19" s="672" t="s">
        <v>31</v>
      </c>
      <c r="D19" s="672" t="s">
        <v>62</v>
      </c>
      <c r="E19" s="672" t="s">
        <v>53</v>
      </c>
      <c r="F19" s="673" t="s">
        <v>54</v>
      </c>
      <c r="G19" s="13"/>
      <c r="H19" s="607">
        <v>17.238</v>
      </c>
      <c r="I19" s="608" t="s">
        <v>59</v>
      </c>
      <c r="J19" s="607">
        <v>89.078000000000003</v>
      </c>
      <c r="K19" s="608" t="s">
        <v>59</v>
      </c>
      <c r="L19" s="607">
        <v>248.649</v>
      </c>
      <c r="M19" s="608" t="s">
        <v>59</v>
      </c>
      <c r="N19" s="607">
        <v>282.08800000000002</v>
      </c>
      <c r="O19" s="608" t="s">
        <v>59</v>
      </c>
      <c r="P19" s="607">
        <v>49.588000000000001</v>
      </c>
      <c r="Q19" s="608" t="s">
        <v>59</v>
      </c>
      <c r="R19" s="607">
        <v>40.125999999999998</v>
      </c>
      <c r="S19" s="608" t="s">
        <v>59</v>
      </c>
      <c r="T19" s="607">
        <v>24.917999999999999</v>
      </c>
      <c r="U19" s="608" t="s">
        <v>59</v>
      </c>
      <c r="V19" s="607">
        <v>45.468000000000004</v>
      </c>
      <c r="W19" s="608" t="s">
        <v>59</v>
      </c>
      <c r="X19" s="607">
        <v>28.49</v>
      </c>
      <c r="Y19" s="608" t="s">
        <v>59</v>
      </c>
      <c r="Z19" s="607">
        <v>12.516999999999999</v>
      </c>
      <c r="AA19" s="608" t="s">
        <v>59</v>
      </c>
      <c r="AB19" s="607">
        <v>783.67399999999998</v>
      </c>
      <c r="AC19" s="608" t="s">
        <v>59</v>
      </c>
      <c r="AD19" s="607">
        <v>31.768999999999998</v>
      </c>
      <c r="AE19" s="608" t="s">
        <v>59</v>
      </c>
      <c r="AF19" s="607">
        <v>114.84</v>
      </c>
      <c r="AG19" s="608" t="s">
        <v>59</v>
      </c>
      <c r="AH19" s="607">
        <v>23.338999999999999</v>
      </c>
      <c r="AI19" s="608" t="s">
        <v>59</v>
      </c>
      <c r="AJ19" s="607">
        <v>13.303000000000001</v>
      </c>
      <c r="AK19" s="608" t="s">
        <v>59</v>
      </c>
      <c r="AL19" s="607">
        <v>187.69300000000001</v>
      </c>
      <c r="AM19" s="608" t="s">
        <v>59</v>
      </c>
      <c r="AN19" s="607">
        <v>557.01099999999997</v>
      </c>
      <c r="AO19" s="608" t="s">
        <v>59</v>
      </c>
      <c r="AP19" s="607">
        <v>0</v>
      </c>
      <c r="AQ19" s="608" t="s">
        <v>56</v>
      </c>
      <c r="AR19" s="607">
        <v>228.31800000000001</v>
      </c>
      <c r="AS19" s="608" t="s">
        <v>59</v>
      </c>
      <c r="AT19" s="607">
        <v>81.908000000000001</v>
      </c>
      <c r="AU19" s="608" t="s">
        <v>59</v>
      </c>
      <c r="AV19" s="607">
        <v>86.825999999999993</v>
      </c>
      <c r="AW19" s="407" t="s">
        <v>59</v>
      </c>
      <c r="AX19" s="674"/>
      <c r="AY19" s="360"/>
      <c r="AZ19" s="674"/>
      <c r="BA19" s="360"/>
      <c r="BB19" s="674"/>
      <c r="BC19" s="360"/>
      <c r="BD19" s="674"/>
      <c r="BE19" s="360"/>
      <c r="BF19" s="675">
        <f>H19+J19+L19+N19+P19+R19+T19+V19+X19+Z19+AB19+AD19+AF19+AH19+AJ19+AL19+AN19+AP19+AR19+AT19+AV19+AX19+AZ19+BB19+BD19</f>
        <v>2946.8409999999999</v>
      </c>
      <c r="BG19" s="498" t="s">
        <v>59</v>
      </c>
      <c r="BJ19" s="43"/>
    </row>
    <row r="20" spans="1:68" ht="13" thickBot="1">
      <c r="A20" s="12"/>
      <c r="B20" s="44"/>
      <c r="C20" s="45"/>
      <c r="D20" s="44"/>
      <c r="E20" s="12" t="s">
        <v>25</v>
      </c>
      <c r="F20" s="12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</row>
    <row r="21" spans="1:68" ht="18.5" thickBot="1">
      <c r="A21" s="676"/>
      <c r="B21" s="46" t="s">
        <v>63</v>
      </c>
      <c r="C21" s="46"/>
      <c r="D21" s="107"/>
      <c r="E21" s="57" t="s">
        <v>25</v>
      </c>
      <c r="F21" s="15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>
        <v>0</v>
      </c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68" s="1" customFormat="1">
      <c r="A22" s="677" t="s">
        <v>64</v>
      </c>
      <c r="B22" s="678" t="s">
        <v>65</v>
      </c>
      <c r="C22" s="679" t="s">
        <v>31</v>
      </c>
      <c r="D22" s="679" t="s">
        <v>66</v>
      </c>
      <c r="E22" s="679" t="s">
        <v>67</v>
      </c>
      <c r="F22" s="680" t="s">
        <v>32</v>
      </c>
      <c r="G22" s="13" t="s">
        <v>25</v>
      </c>
      <c r="H22" s="480">
        <v>1</v>
      </c>
      <c r="I22" s="460" t="s">
        <v>56</v>
      </c>
      <c r="J22" s="480">
        <v>1</v>
      </c>
      <c r="K22" s="460" t="s">
        <v>56</v>
      </c>
      <c r="L22" s="480">
        <v>1</v>
      </c>
      <c r="M22" s="460" t="s">
        <v>56</v>
      </c>
      <c r="N22" s="480">
        <v>1</v>
      </c>
      <c r="O22" s="460" t="s">
        <v>56</v>
      </c>
      <c r="P22" s="430">
        <v>1</v>
      </c>
      <c r="Q22" s="431" t="s">
        <v>56</v>
      </c>
      <c r="R22" s="432">
        <v>1</v>
      </c>
      <c r="S22" s="433" t="s">
        <v>56</v>
      </c>
      <c r="T22" s="430">
        <v>1</v>
      </c>
      <c r="U22" s="434" t="s">
        <v>56</v>
      </c>
      <c r="V22" s="432">
        <v>1</v>
      </c>
      <c r="W22" s="433" t="s">
        <v>56</v>
      </c>
      <c r="X22" s="430">
        <v>1</v>
      </c>
      <c r="Y22" s="434" t="s">
        <v>56</v>
      </c>
      <c r="Z22" s="432">
        <v>1</v>
      </c>
      <c r="AA22" s="433" t="s">
        <v>56</v>
      </c>
      <c r="AB22" s="430">
        <v>1</v>
      </c>
      <c r="AC22" s="434" t="s">
        <v>56</v>
      </c>
      <c r="AD22" s="432">
        <v>1</v>
      </c>
      <c r="AE22" s="433" t="s">
        <v>56</v>
      </c>
      <c r="AF22" s="430">
        <v>0</v>
      </c>
      <c r="AG22" s="434" t="s">
        <v>56</v>
      </c>
      <c r="AH22" s="432">
        <v>0</v>
      </c>
      <c r="AI22" s="433" t="s">
        <v>56</v>
      </c>
      <c r="AJ22" s="430">
        <v>1</v>
      </c>
      <c r="AK22" s="434" t="s">
        <v>56</v>
      </c>
      <c r="AL22" s="432">
        <v>1</v>
      </c>
      <c r="AM22" s="433" t="s">
        <v>56</v>
      </c>
      <c r="AN22" s="430">
        <v>0</v>
      </c>
      <c r="AO22" s="434" t="s">
        <v>56</v>
      </c>
      <c r="AP22" s="432">
        <v>1</v>
      </c>
      <c r="AQ22" s="433" t="s">
        <v>56</v>
      </c>
      <c r="AR22" s="430">
        <v>0</v>
      </c>
      <c r="AS22" s="434" t="s">
        <v>56</v>
      </c>
      <c r="AT22" s="432">
        <v>0</v>
      </c>
      <c r="AU22" s="433" t="s">
        <v>56</v>
      </c>
      <c r="AV22" s="430">
        <v>1</v>
      </c>
      <c r="AW22" s="435" t="s">
        <v>56</v>
      </c>
      <c r="AX22" s="681"/>
      <c r="AY22" s="549"/>
      <c r="AZ22" s="682"/>
      <c r="BA22" s="683"/>
      <c r="BB22" s="681"/>
      <c r="BC22" s="549"/>
      <c r="BD22" s="682"/>
      <c r="BE22" s="306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</row>
    <row r="23" spans="1:68" s="1" customFormat="1">
      <c r="A23" s="684" t="s">
        <v>62</v>
      </c>
      <c r="B23" s="685" t="s">
        <v>68</v>
      </c>
      <c r="C23" s="686" t="s">
        <v>31</v>
      </c>
      <c r="D23" s="686" t="s">
        <v>69</v>
      </c>
      <c r="E23" s="686" t="s">
        <v>67</v>
      </c>
      <c r="F23" s="687" t="s">
        <v>32</v>
      </c>
      <c r="G23" s="13"/>
      <c r="H23" s="436">
        <v>1</v>
      </c>
      <c r="I23" s="456" t="s">
        <v>56</v>
      </c>
      <c r="J23" s="436">
        <v>1</v>
      </c>
      <c r="K23" s="456" t="s">
        <v>56</v>
      </c>
      <c r="L23" s="436">
        <v>1</v>
      </c>
      <c r="M23" s="456" t="s">
        <v>56</v>
      </c>
      <c r="N23" s="436">
        <v>1</v>
      </c>
      <c r="O23" s="456" t="s">
        <v>56</v>
      </c>
      <c r="P23" s="437">
        <v>1</v>
      </c>
      <c r="Q23" s="438" t="s">
        <v>56</v>
      </c>
      <c r="R23" s="439">
        <v>1</v>
      </c>
      <c r="S23" s="440" t="s">
        <v>56</v>
      </c>
      <c r="T23" s="437">
        <v>1</v>
      </c>
      <c r="U23" s="441" t="s">
        <v>56</v>
      </c>
      <c r="V23" s="439">
        <v>1</v>
      </c>
      <c r="W23" s="440" t="s">
        <v>56</v>
      </c>
      <c r="X23" s="437">
        <v>1</v>
      </c>
      <c r="Y23" s="441" t="s">
        <v>56</v>
      </c>
      <c r="Z23" s="439">
        <v>1</v>
      </c>
      <c r="AA23" s="440" t="s">
        <v>56</v>
      </c>
      <c r="AB23" s="437">
        <v>1</v>
      </c>
      <c r="AC23" s="441" t="s">
        <v>56</v>
      </c>
      <c r="AD23" s="439">
        <v>1</v>
      </c>
      <c r="AE23" s="440" t="s">
        <v>56</v>
      </c>
      <c r="AF23" s="437">
        <v>1</v>
      </c>
      <c r="AG23" s="441" t="s">
        <v>56</v>
      </c>
      <c r="AH23" s="439">
        <v>1</v>
      </c>
      <c r="AI23" s="440" t="s">
        <v>56</v>
      </c>
      <c r="AJ23" s="437">
        <v>1</v>
      </c>
      <c r="AK23" s="441" t="s">
        <v>56</v>
      </c>
      <c r="AL23" s="439">
        <v>1</v>
      </c>
      <c r="AM23" s="440" t="s">
        <v>56</v>
      </c>
      <c r="AN23" s="437">
        <v>1</v>
      </c>
      <c r="AO23" s="441" t="s">
        <v>56</v>
      </c>
      <c r="AP23" s="439">
        <v>0</v>
      </c>
      <c r="AQ23" s="440" t="s">
        <v>56</v>
      </c>
      <c r="AR23" s="437">
        <v>1</v>
      </c>
      <c r="AS23" s="441" t="s">
        <v>56</v>
      </c>
      <c r="AT23" s="439">
        <v>1</v>
      </c>
      <c r="AU23" s="440" t="s">
        <v>56</v>
      </c>
      <c r="AV23" s="437">
        <v>1</v>
      </c>
      <c r="AW23" s="442" t="s">
        <v>56</v>
      </c>
      <c r="AX23" s="688"/>
      <c r="AY23" s="550"/>
      <c r="AZ23" s="689"/>
      <c r="BA23" s="690"/>
      <c r="BB23" s="688"/>
      <c r="BC23" s="550"/>
      <c r="BD23" s="689"/>
      <c r="BE23" s="311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</row>
    <row r="24" spans="1:68" s="1" customFormat="1">
      <c r="A24" s="684" t="s">
        <v>70</v>
      </c>
      <c r="B24" s="685" t="s">
        <v>71</v>
      </c>
      <c r="C24" s="686" t="s">
        <v>31</v>
      </c>
      <c r="D24" s="686" t="s">
        <v>72</v>
      </c>
      <c r="E24" s="686" t="s">
        <v>67</v>
      </c>
      <c r="F24" s="687" t="s">
        <v>32</v>
      </c>
      <c r="G24" s="13"/>
      <c r="H24" s="436">
        <v>0</v>
      </c>
      <c r="I24" s="456" t="s">
        <v>56</v>
      </c>
      <c r="J24" s="436">
        <v>1</v>
      </c>
      <c r="K24" s="456" t="s">
        <v>56</v>
      </c>
      <c r="L24" s="436">
        <v>1</v>
      </c>
      <c r="M24" s="456" t="s">
        <v>56</v>
      </c>
      <c r="N24" s="436">
        <v>1</v>
      </c>
      <c r="O24" s="456" t="s">
        <v>56</v>
      </c>
      <c r="P24" s="437">
        <v>0</v>
      </c>
      <c r="Q24" s="438" t="s">
        <v>56</v>
      </c>
      <c r="R24" s="439">
        <v>0</v>
      </c>
      <c r="S24" s="440" t="s">
        <v>56</v>
      </c>
      <c r="T24" s="437">
        <v>0</v>
      </c>
      <c r="U24" s="441" t="s">
        <v>56</v>
      </c>
      <c r="V24" s="439">
        <v>1</v>
      </c>
      <c r="W24" s="440" t="s">
        <v>56</v>
      </c>
      <c r="X24" s="437">
        <v>0</v>
      </c>
      <c r="Y24" s="441" t="s">
        <v>56</v>
      </c>
      <c r="Z24" s="439">
        <v>0</v>
      </c>
      <c r="AA24" s="440" t="s">
        <v>56</v>
      </c>
      <c r="AB24" s="437">
        <v>1</v>
      </c>
      <c r="AC24" s="441" t="s">
        <v>56</v>
      </c>
      <c r="AD24" s="439">
        <v>1</v>
      </c>
      <c r="AE24" s="440" t="s">
        <v>56</v>
      </c>
      <c r="AF24" s="437">
        <v>0</v>
      </c>
      <c r="AG24" s="441" t="s">
        <v>56</v>
      </c>
      <c r="AH24" s="439">
        <v>0</v>
      </c>
      <c r="AI24" s="440" t="s">
        <v>56</v>
      </c>
      <c r="AJ24" s="437">
        <v>0</v>
      </c>
      <c r="AK24" s="441" t="s">
        <v>56</v>
      </c>
      <c r="AL24" s="439">
        <v>1</v>
      </c>
      <c r="AM24" s="440" t="s">
        <v>56</v>
      </c>
      <c r="AN24" s="437">
        <v>1</v>
      </c>
      <c r="AO24" s="441" t="s">
        <v>56</v>
      </c>
      <c r="AP24" s="439">
        <v>1</v>
      </c>
      <c r="AQ24" s="440" t="s">
        <v>56</v>
      </c>
      <c r="AR24" s="437">
        <v>1</v>
      </c>
      <c r="AS24" s="441" t="s">
        <v>56</v>
      </c>
      <c r="AT24" s="439">
        <v>0</v>
      </c>
      <c r="AU24" s="440" t="s">
        <v>56</v>
      </c>
      <c r="AV24" s="437">
        <v>0</v>
      </c>
      <c r="AW24" s="442" t="s">
        <v>56</v>
      </c>
      <c r="AX24" s="688"/>
      <c r="AY24" s="550"/>
      <c r="AZ24" s="689"/>
      <c r="BA24" s="690"/>
      <c r="BB24" s="688"/>
      <c r="BC24" s="550"/>
      <c r="BD24" s="689"/>
      <c r="BE24" s="311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</row>
    <row r="25" spans="1:68" s="1" customFormat="1">
      <c r="A25" s="684" t="s">
        <v>66</v>
      </c>
      <c r="B25" s="685" t="s">
        <v>73</v>
      </c>
      <c r="C25" s="686" t="s">
        <v>31</v>
      </c>
      <c r="D25" s="686" t="s">
        <v>74</v>
      </c>
      <c r="E25" s="686" t="s">
        <v>67</v>
      </c>
      <c r="F25" s="687" t="s">
        <v>32</v>
      </c>
      <c r="G25" s="13"/>
      <c r="H25" s="436">
        <v>1</v>
      </c>
      <c r="I25" s="456" t="s">
        <v>56</v>
      </c>
      <c r="J25" s="436">
        <v>1</v>
      </c>
      <c r="K25" s="456" t="s">
        <v>56</v>
      </c>
      <c r="L25" s="436">
        <v>1</v>
      </c>
      <c r="M25" s="456" t="s">
        <v>56</v>
      </c>
      <c r="N25" s="436">
        <v>0</v>
      </c>
      <c r="O25" s="456" t="s">
        <v>56</v>
      </c>
      <c r="P25" s="437">
        <v>0</v>
      </c>
      <c r="Q25" s="438" t="s">
        <v>56</v>
      </c>
      <c r="R25" s="439">
        <v>0</v>
      </c>
      <c r="S25" s="440" t="s">
        <v>56</v>
      </c>
      <c r="T25" s="437">
        <v>1</v>
      </c>
      <c r="U25" s="441" t="s">
        <v>56</v>
      </c>
      <c r="V25" s="439">
        <v>1</v>
      </c>
      <c r="W25" s="440" t="s">
        <v>56</v>
      </c>
      <c r="X25" s="437">
        <v>1</v>
      </c>
      <c r="Y25" s="441" t="s">
        <v>56</v>
      </c>
      <c r="Z25" s="439">
        <v>1</v>
      </c>
      <c r="AA25" s="440" t="s">
        <v>56</v>
      </c>
      <c r="AB25" s="437">
        <v>1</v>
      </c>
      <c r="AC25" s="441" t="s">
        <v>56</v>
      </c>
      <c r="AD25" s="439">
        <v>1</v>
      </c>
      <c r="AE25" s="440" t="s">
        <v>56</v>
      </c>
      <c r="AF25" s="437">
        <v>0</v>
      </c>
      <c r="AG25" s="441" t="s">
        <v>56</v>
      </c>
      <c r="AH25" s="439">
        <v>0</v>
      </c>
      <c r="AI25" s="440" t="s">
        <v>56</v>
      </c>
      <c r="AJ25" s="437">
        <v>1</v>
      </c>
      <c r="AK25" s="441" t="s">
        <v>56</v>
      </c>
      <c r="AL25" s="439">
        <v>1</v>
      </c>
      <c r="AM25" s="440" t="s">
        <v>56</v>
      </c>
      <c r="AN25" s="437">
        <v>0</v>
      </c>
      <c r="AO25" s="441" t="s">
        <v>56</v>
      </c>
      <c r="AP25" s="439">
        <v>0</v>
      </c>
      <c r="AQ25" s="440" t="s">
        <v>56</v>
      </c>
      <c r="AR25" s="437">
        <v>0</v>
      </c>
      <c r="AS25" s="441" t="s">
        <v>56</v>
      </c>
      <c r="AT25" s="439">
        <v>0</v>
      </c>
      <c r="AU25" s="440" t="s">
        <v>56</v>
      </c>
      <c r="AV25" s="437">
        <v>0</v>
      </c>
      <c r="AW25" s="442" t="s">
        <v>56</v>
      </c>
      <c r="AX25" s="688"/>
      <c r="AY25" s="550"/>
      <c r="AZ25" s="689"/>
      <c r="BA25" s="690"/>
      <c r="BB25" s="688"/>
      <c r="BC25" s="550"/>
      <c r="BD25" s="689"/>
      <c r="BE25" s="311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</row>
    <row r="26" spans="1:68" s="1" customFormat="1" ht="13" thickBot="1">
      <c r="A26" s="691" t="s">
        <v>69</v>
      </c>
      <c r="B26" s="692" t="s">
        <v>75</v>
      </c>
      <c r="C26" s="693" t="s">
        <v>31</v>
      </c>
      <c r="D26" s="693" t="s">
        <v>76</v>
      </c>
      <c r="E26" s="693" t="s">
        <v>67</v>
      </c>
      <c r="F26" s="694" t="s">
        <v>32</v>
      </c>
      <c r="G26" s="13"/>
      <c r="H26" s="443">
        <v>0</v>
      </c>
      <c r="I26" s="457" t="s">
        <v>56</v>
      </c>
      <c r="J26" s="443">
        <v>0</v>
      </c>
      <c r="K26" s="457" t="s">
        <v>56</v>
      </c>
      <c r="L26" s="443">
        <v>0</v>
      </c>
      <c r="M26" s="457" t="s">
        <v>56</v>
      </c>
      <c r="N26" s="443">
        <v>0</v>
      </c>
      <c r="O26" s="457" t="s">
        <v>56</v>
      </c>
      <c r="P26" s="444">
        <v>0</v>
      </c>
      <c r="Q26" s="445" t="s">
        <v>56</v>
      </c>
      <c r="R26" s="446">
        <v>0</v>
      </c>
      <c r="S26" s="447" t="s">
        <v>56</v>
      </c>
      <c r="T26" s="444">
        <v>0</v>
      </c>
      <c r="U26" s="448" t="s">
        <v>56</v>
      </c>
      <c r="V26" s="446">
        <v>0</v>
      </c>
      <c r="W26" s="447" t="s">
        <v>56</v>
      </c>
      <c r="X26" s="444">
        <v>0</v>
      </c>
      <c r="Y26" s="448" t="s">
        <v>56</v>
      </c>
      <c r="Z26" s="446">
        <v>0</v>
      </c>
      <c r="AA26" s="447" t="s">
        <v>56</v>
      </c>
      <c r="AB26" s="444">
        <v>0</v>
      </c>
      <c r="AC26" s="448" t="s">
        <v>56</v>
      </c>
      <c r="AD26" s="446">
        <v>0</v>
      </c>
      <c r="AE26" s="447" t="s">
        <v>56</v>
      </c>
      <c r="AF26" s="444">
        <v>0</v>
      </c>
      <c r="AG26" s="448" t="s">
        <v>56</v>
      </c>
      <c r="AH26" s="446">
        <v>0</v>
      </c>
      <c r="AI26" s="447" t="s">
        <v>56</v>
      </c>
      <c r="AJ26" s="444">
        <v>0</v>
      </c>
      <c r="AK26" s="448" t="s">
        <v>56</v>
      </c>
      <c r="AL26" s="446">
        <v>0</v>
      </c>
      <c r="AM26" s="447" t="s">
        <v>56</v>
      </c>
      <c r="AN26" s="444">
        <v>0</v>
      </c>
      <c r="AO26" s="448" t="s">
        <v>56</v>
      </c>
      <c r="AP26" s="446">
        <v>0</v>
      </c>
      <c r="AQ26" s="447" t="s">
        <v>56</v>
      </c>
      <c r="AR26" s="444">
        <v>0</v>
      </c>
      <c r="AS26" s="448" t="s">
        <v>56</v>
      </c>
      <c r="AT26" s="446">
        <v>0</v>
      </c>
      <c r="AU26" s="447" t="s">
        <v>56</v>
      </c>
      <c r="AV26" s="444">
        <v>0</v>
      </c>
      <c r="AW26" s="449" t="s">
        <v>56</v>
      </c>
      <c r="AX26" s="695"/>
      <c r="AY26" s="696"/>
      <c r="AZ26" s="697"/>
      <c r="BA26" s="698"/>
      <c r="BB26" s="695"/>
      <c r="BC26" s="696"/>
      <c r="BD26" s="697"/>
      <c r="BE26" s="699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</row>
    <row r="27" spans="1:68" s="1" customFormat="1">
      <c r="A27" s="700"/>
      <c r="B27" s="13"/>
      <c r="C27" s="13"/>
      <c r="D27" s="12"/>
      <c r="E27" s="12"/>
      <c r="F27" s="12"/>
      <c r="G27" s="12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  <c r="T27" s="489"/>
      <c r="U27" s="489"/>
      <c r="V27" s="489"/>
      <c r="W27" s="489"/>
      <c r="X27" s="489"/>
      <c r="Y27" s="489"/>
      <c r="Z27" s="489"/>
      <c r="AA27" s="489"/>
      <c r="AB27" s="489"/>
      <c r="AC27" s="489"/>
      <c r="AD27" s="489"/>
      <c r="AE27" s="489"/>
      <c r="AF27" s="489"/>
      <c r="AG27" s="489"/>
      <c r="AH27" s="489"/>
      <c r="AI27" s="489"/>
      <c r="AJ27" s="489"/>
      <c r="AK27" s="489"/>
      <c r="AL27" s="489"/>
      <c r="AM27" s="489"/>
      <c r="AN27" s="489"/>
      <c r="AO27" s="489"/>
      <c r="AP27" s="489"/>
      <c r="AQ27" s="489"/>
      <c r="AR27" s="489"/>
      <c r="AS27" s="489"/>
      <c r="AT27" s="489"/>
      <c r="AU27" s="489"/>
      <c r="AV27" s="489"/>
      <c r="AW27" s="489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2"/>
      <c r="BI27" s="12"/>
      <c r="BJ27" s="12"/>
      <c r="BK27" s="12"/>
      <c r="BL27" s="12"/>
      <c r="BM27" s="12"/>
      <c r="BN27" s="12"/>
      <c r="BO27" s="12"/>
      <c r="BP27" s="12"/>
    </row>
    <row r="28" spans="1:68" ht="18">
      <c r="A28" s="1000"/>
      <c r="B28" s="1001" t="s">
        <v>77</v>
      </c>
      <c r="C28" s="46"/>
      <c r="D28" s="107"/>
      <c r="E28" s="57"/>
      <c r="F28" s="15"/>
      <c r="G28" s="13"/>
      <c r="H28" s="429"/>
      <c r="I28" s="429"/>
      <c r="J28" s="429"/>
      <c r="K28" s="429"/>
      <c r="L28" s="429"/>
      <c r="M28" s="429"/>
      <c r="N28" s="429"/>
      <c r="O28" s="429"/>
      <c r="P28" s="429"/>
      <c r="Q28" s="429"/>
      <c r="R28" s="429"/>
      <c r="S28" s="429"/>
      <c r="T28" s="429"/>
      <c r="U28" s="429"/>
      <c r="V28" s="429"/>
      <c r="W28" s="429"/>
      <c r="X28" s="429"/>
      <c r="Y28" s="429"/>
      <c r="Z28" s="429"/>
      <c r="AA28" s="429"/>
      <c r="AB28" s="429"/>
      <c r="AC28" s="429"/>
      <c r="AD28" s="429"/>
      <c r="AE28" s="429"/>
      <c r="AF28" s="429"/>
      <c r="AG28" s="429"/>
      <c r="AH28" s="429"/>
      <c r="AI28" s="429"/>
      <c r="AJ28" s="429"/>
      <c r="AK28" s="429"/>
      <c r="AL28" s="429"/>
      <c r="AM28" s="429"/>
      <c r="AN28" s="429"/>
      <c r="AO28" s="429"/>
      <c r="AP28" s="429"/>
      <c r="AQ28" s="429"/>
      <c r="AR28" s="429"/>
      <c r="AS28" s="429"/>
      <c r="AT28" s="429"/>
      <c r="AU28" s="429"/>
      <c r="AV28" s="429"/>
      <c r="AW28" s="429"/>
      <c r="AX28" s="13"/>
      <c r="AY28" s="13"/>
      <c r="AZ28" s="13"/>
      <c r="BA28" s="13"/>
      <c r="BB28" s="13"/>
      <c r="BC28" s="13"/>
      <c r="BD28" s="13"/>
      <c r="BE28" s="13"/>
    </row>
    <row r="29" spans="1:68" s="1" customFormat="1">
      <c r="A29" s="1002" t="s">
        <v>72</v>
      </c>
      <c r="B29" s="1003" t="s">
        <v>78</v>
      </c>
      <c r="C29" s="679" t="s">
        <v>31</v>
      </c>
      <c r="D29" s="679" t="s">
        <v>79</v>
      </c>
      <c r="E29" s="679" t="s">
        <v>80</v>
      </c>
      <c r="F29" s="680" t="s">
        <v>32</v>
      </c>
      <c r="G29" s="13" t="s">
        <v>25</v>
      </c>
      <c r="H29" s="432">
        <v>100</v>
      </c>
      <c r="I29" s="450" t="s">
        <v>56</v>
      </c>
      <c r="J29" s="451">
        <v>100</v>
      </c>
      <c r="K29" s="452" t="s">
        <v>56</v>
      </c>
      <c r="L29" s="453">
        <v>100</v>
      </c>
      <c r="M29" s="452" t="s">
        <v>56</v>
      </c>
      <c r="N29" s="453">
        <v>0</v>
      </c>
      <c r="O29" s="452" t="s">
        <v>81</v>
      </c>
      <c r="P29" s="451">
        <v>100</v>
      </c>
      <c r="Q29" s="454" t="s">
        <v>56</v>
      </c>
      <c r="R29" s="432">
        <v>0</v>
      </c>
      <c r="S29" s="433" t="s">
        <v>81</v>
      </c>
      <c r="T29" s="451">
        <v>0</v>
      </c>
      <c r="U29" s="455" t="s">
        <v>81</v>
      </c>
      <c r="V29" s="432">
        <v>100</v>
      </c>
      <c r="W29" s="433" t="s">
        <v>56</v>
      </c>
      <c r="X29" s="451">
        <v>100</v>
      </c>
      <c r="Y29" s="455" t="s">
        <v>56</v>
      </c>
      <c r="Z29" s="432">
        <v>100</v>
      </c>
      <c r="AA29" s="433" t="s">
        <v>56</v>
      </c>
      <c r="AB29" s="451">
        <v>375</v>
      </c>
      <c r="AC29" s="455" t="s">
        <v>56</v>
      </c>
      <c r="AD29" s="432">
        <v>100</v>
      </c>
      <c r="AE29" s="433" t="s">
        <v>56</v>
      </c>
      <c r="AF29" s="451">
        <v>100</v>
      </c>
      <c r="AG29" s="455" t="s">
        <v>56</v>
      </c>
      <c r="AH29" s="432">
        <v>100</v>
      </c>
      <c r="AI29" s="433" t="s">
        <v>56</v>
      </c>
      <c r="AJ29" s="451">
        <v>100</v>
      </c>
      <c r="AK29" s="455" t="s">
        <v>56</v>
      </c>
      <c r="AL29" s="432">
        <v>100</v>
      </c>
      <c r="AM29" s="455" t="s">
        <v>56</v>
      </c>
      <c r="AN29" s="432">
        <v>135</v>
      </c>
      <c r="AO29" s="455" t="s">
        <v>56</v>
      </c>
      <c r="AP29" s="432">
        <v>0</v>
      </c>
      <c r="AQ29" s="433" t="s">
        <v>81</v>
      </c>
      <c r="AR29" s="432">
        <v>100</v>
      </c>
      <c r="AS29" s="433" t="s">
        <v>56</v>
      </c>
      <c r="AT29" s="451">
        <v>0</v>
      </c>
      <c r="AU29" s="433" t="s">
        <v>81</v>
      </c>
      <c r="AV29" s="451">
        <v>100</v>
      </c>
      <c r="AW29" s="452" t="s">
        <v>56</v>
      </c>
      <c r="AX29" s="701"/>
      <c r="AY29" s="549"/>
      <c r="AZ29" s="702"/>
      <c r="BA29" s="703"/>
      <c r="BB29" s="701"/>
      <c r="BC29" s="549"/>
      <c r="BD29" s="702"/>
      <c r="BE29" s="549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</row>
    <row r="30" spans="1:68" s="1" customFormat="1">
      <c r="A30" s="684" t="s">
        <v>74</v>
      </c>
      <c r="B30" s="13" t="s">
        <v>82</v>
      </c>
      <c r="C30" s="686" t="s">
        <v>31</v>
      </c>
      <c r="D30" s="686" t="s">
        <v>83</v>
      </c>
      <c r="E30" s="686" t="s">
        <v>80</v>
      </c>
      <c r="F30" s="687" t="s">
        <v>32</v>
      </c>
      <c r="G30" s="13"/>
      <c r="H30" s="439">
        <v>25</v>
      </c>
      <c r="I30" s="442" t="s">
        <v>56</v>
      </c>
      <c r="J30" s="437">
        <v>25</v>
      </c>
      <c r="K30" s="456" t="s">
        <v>56</v>
      </c>
      <c r="L30" s="436">
        <v>25</v>
      </c>
      <c r="M30" s="456" t="s">
        <v>56</v>
      </c>
      <c r="N30" s="436">
        <v>25</v>
      </c>
      <c r="O30" s="456" t="s">
        <v>56</v>
      </c>
      <c r="P30" s="437">
        <v>25</v>
      </c>
      <c r="Q30" s="438" t="s">
        <v>56</v>
      </c>
      <c r="R30" s="439">
        <v>25</v>
      </c>
      <c r="S30" s="440" t="s">
        <v>56</v>
      </c>
      <c r="T30" s="437">
        <v>25</v>
      </c>
      <c r="U30" s="441" t="s">
        <v>56</v>
      </c>
      <c r="V30" s="439">
        <v>25</v>
      </c>
      <c r="W30" s="440" t="s">
        <v>56</v>
      </c>
      <c r="X30" s="437">
        <v>25</v>
      </c>
      <c r="Y30" s="441" t="s">
        <v>56</v>
      </c>
      <c r="Z30" s="439">
        <v>25</v>
      </c>
      <c r="AA30" s="440" t="s">
        <v>56</v>
      </c>
      <c r="AB30" s="437">
        <v>25</v>
      </c>
      <c r="AC30" s="441" t="s">
        <v>56</v>
      </c>
      <c r="AD30" s="439">
        <v>15</v>
      </c>
      <c r="AE30" s="440" t="s">
        <v>56</v>
      </c>
      <c r="AF30" s="437">
        <v>15</v>
      </c>
      <c r="AG30" s="441" t="s">
        <v>56</v>
      </c>
      <c r="AH30" s="439">
        <v>10</v>
      </c>
      <c r="AI30" s="440" t="s">
        <v>56</v>
      </c>
      <c r="AJ30" s="437">
        <v>10</v>
      </c>
      <c r="AK30" s="441" t="s">
        <v>56</v>
      </c>
      <c r="AL30" s="439">
        <v>25</v>
      </c>
      <c r="AM30" s="441" t="s">
        <v>56</v>
      </c>
      <c r="AN30" s="439">
        <v>25</v>
      </c>
      <c r="AO30" s="440" t="s">
        <v>56</v>
      </c>
      <c r="AP30" s="439">
        <v>0</v>
      </c>
      <c r="AQ30" s="440" t="s">
        <v>81</v>
      </c>
      <c r="AR30" s="439">
        <v>25</v>
      </c>
      <c r="AS30" s="440" t="s">
        <v>56</v>
      </c>
      <c r="AT30" s="437">
        <v>25</v>
      </c>
      <c r="AU30" s="440" t="s">
        <v>56</v>
      </c>
      <c r="AV30" s="437">
        <v>25</v>
      </c>
      <c r="AW30" s="456" t="s">
        <v>56</v>
      </c>
      <c r="AX30" s="704"/>
      <c r="AY30" s="550"/>
      <c r="AZ30" s="705"/>
      <c r="BA30" s="690"/>
      <c r="BB30" s="704"/>
      <c r="BC30" s="550"/>
      <c r="BD30" s="705"/>
      <c r="BE30" s="550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</row>
    <row r="31" spans="1:68" s="1" customFormat="1">
      <c r="A31" s="684" t="s">
        <v>76</v>
      </c>
      <c r="B31" s="685" t="s">
        <v>84</v>
      </c>
      <c r="C31" s="686" t="s">
        <v>31</v>
      </c>
      <c r="D31" s="686" t="s">
        <v>85</v>
      </c>
      <c r="E31" s="686" t="s">
        <v>80</v>
      </c>
      <c r="F31" s="687" t="s">
        <v>32</v>
      </c>
      <c r="G31" s="13"/>
      <c r="H31" s="439">
        <v>125</v>
      </c>
      <c r="I31" s="442" t="s">
        <v>56</v>
      </c>
      <c r="J31" s="437">
        <v>125</v>
      </c>
      <c r="K31" s="456" t="s">
        <v>56</v>
      </c>
      <c r="L31" s="436">
        <v>125</v>
      </c>
      <c r="M31" s="456" t="s">
        <v>56</v>
      </c>
      <c r="N31" s="436">
        <v>125</v>
      </c>
      <c r="O31" s="456" t="s">
        <v>56</v>
      </c>
      <c r="P31" s="437">
        <v>125</v>
      </c>
      <c r="Q31" s="438" t="s">
        <v>56</v>
      </c>
      <c r="R31" s="439">
        <v>125</v>
      </c>
      <c r="S31" s="440" t="s">
        <v>56</v>
      </c>
      <c r="T31" s="437">
        <v>125</v>
      </c>
      <c r="U31" s="441" t="s">
        <v>56</v>
      </c>
      <c r="V31" s="439">
        <v>125</v>
      </c>
      <c r="W31" s="440" t="s">
        <v>56</v>
      </c>
      <c r="X31" s="437">
        <v>125</v>
      </c>
      <c r="Y31" s="441" t="s">
        <v>56</v>
      </c>
      <c r="Z31" s="439">
        <v>125</v>
      </c>
      <c r="AA31" s="440" t="s">
        <v>56</v>
      </c>
      <c r="AB31" s="437">
        <v>125</v>
      </c>
      <c r="AC31" s="441" t="s">
        <v>56</v>
      </c>
      <c r="AD31" s="439">
        <v>125</v>
      </c>
      <c r="AE31" s="440" t="s">
        <v>56</v>
      </c>
      <c r="AF31" s="437">
        <v>125</v>
      </c>
      <c r="AG31" s="441" t="s">
        <v>56</v>
      </c>
      <c r="AH31" s="439">
        <v>125</v>
      </c>
      <c r="AI31" s="440" t="s">
        <v>56</v>
      </c>
      <c r="AJ31" s="437">
        <v>125</v>
      </c>
      <c r="AK31" s="441" t="s">
        <v>56</v>
      </c>
      <c r="AL31" s="439">
        <v>125</v>
      </c>
      <c r="AM31" s="441" t="s">
        <v>56</v>
      </c>
      <c r="AN31" s="439">
        <v>125</v>
      </c>
      <c r="AO31" s="440" t="s">
        <v>56</v>
      </c>
      <c r="AP31" s="439">
        <v>0</v>
      </c>
      <c r="AQ31" s="440" t="s">
        <v>81</v>
      </c>
      <c r="AR31" s="439">
        <v>125</v>
      </c>
      <c r="AS31" s="440" t="s">
        <v>56</v>
      </c>
      <c r="AT31" s="437">
        <v>125</v>
      </c>
      <c r="AU31" s="440" t="s">
        <v>56</v>
      </c>
      <c r="AV31" s="437">
        <v>125</v>
      </c>
      <c r="AW31" s="456" t="s">
        <v>56</v>
      </c>
      <c r="AX31" s="704"/>
      <c r="AY31" s="550"/>
      <c r="AZ31" s="705"/>
      <c r="BA31" s="690"/>
      <c r="BB31" s="704"/>
      <c r="BC31" s="550"/>
      <c r="BD31" s="705"/>
      <c r="BE31" s="550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</row>
    <row r="32" spans="1:68" s="1" customFormat="1">
      <c r="A32" s="684" t="s">
        <v>86</v>
      </c>
      <c r="B32" s="685" t="s">
        <v>87</v>
      </c>
      <c r="C32" s="686" t="s">
        <v>31</v>
      </c>
      <c r="D32" s="686" t="s">
        <v>88</v>
      </c>
      <c r="E32" s="686" t="s">
        <v>80</v>
      </c>
      <c r="F32" s="687" t="s">
        <v>32</v>
      </c>
      <c r="G32" s="13"/>
      <c r="H32" s="439">
        <v>0</v>
      </c>
      <c r="I32" s="442" t="s">
        <v>81</v>
      </c>
      <c r="J32" s="437">
        <v>0</v>
      </c>
      <c r="K32" s="456" t="s">
        <v>81</v>
      </c>
      <c r="L32" s="436">
        <v>50</v>
      </c>
      <c r="M32" s="456" t="s">
        <v>56</v>
      </c>
      <c r="N32" s="436">
        <v>0</v>
      </c>
      <c r="O32" s="456" t="s">
        <v>81</v>
      </c>
      <c r="P32" s="437">
        <v>35</v>
      </c>
      <c r="Q32" s="438" t="s">
        <v>56</v>
      </c>
      <c r="R32" s="439">
        <v>0</v>
      </c>
      <c r="S32" s="440" t="s">
        <v>81</v>
      </c>
      <c r="T32" s="437">
        <v>0</v>
      </c>
      <c r="U32" s="441" t="s">
        <v>81</v>
      </c>
      <c r="V32" s="439">
        <v>0</v>
      </c>
      <c r="W32" s="440" t="s">
        <v>81</v>
      </c>
      <c r="X32" s="437">
        <v>0</v>
      </c>
      <c r="Y32" s="441" t="s">
        <v>81</v>
      </c>
      <c r="Z32" s="439">
        <v>0</v>
      </c>
      <c r="AA32" s="440" t="s">
        <v>81</v>
      </c>
      <c r="AB32" s="437">
        <v>0</v>
      </c>
      <c r="AC32" s="441" t="s">
        <v>81</v>
      </c>
      <c r="AD32" s="439">
        <v>7</v>
      </c>
      <c r="AE32" s="440" t="s">
        <v>56</v>
      </c>
      <c r="AF32" s="437">
        <v>2</v>
      </c>
      <c r="AG32" s="441" t="s">
        <v>56</v>
      </c>
      <c r="AH32" s="439">
        <v>2</v>
      </c>
      <c r="AI32" s="440" t="s">
        <v>56</v>
      </c>
      <c r="AJ32" s="437">
        <v>1</v>
      </c>
      <c r="AK32" s="441" t="s">
        <v>56</v>
      </c>
      <c r="AL32" s="439">
        <v>0</v>
      </c>
      <c r="AM32" s="441" t="s">
        <v>81</v>
      </c>
      <c r="AN32" s="439">
        <v>20</v>
      </c>
      <c r="AO32" s="440" t="s">
        <v>56</v>
      </c>
      <c r="AP32" s="439">
        <v>0</v>
      </c>
      <c r="AQ32" s="440" t="s">
        <v>81</v>
      </c>
      <c r="AR32" s="439">
        <v>50</v>
      </c>
      <c r="AS32" s="440" t="s">
        <v>56</v>
      </c>
      <c r="AT32" s="437">
        <v>50</v>
      </c>
      <c r="AU32" s="440" t="s">
        <v>56</v>
      </c>
      <c r="AV32" s="437">
        <v>0</v>
      </c>
      <c r="AW32" s="456" t="s">
        <v>81</v>
      </c>
      <c r="AX32" s="704"/>
      <c r="AY32" s="550"/>
      <c r="AZ32" s="705"/>
      <c r="BA32" s="690"/>
      <c r="BB32" s="704"/>
      <c r="BC32" s="550"/>
      <c r="BD32" s="705"/>
      <c r="BE32" s="550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</row>
    <row r="33" spans="1:68" s="1" customFormat="1">
      <c r="A33" s="684" t="s">
        <v>89</v>
      </c>
      <c r="B33" s="706" t="s">
        <v>90</v>
      </c>
      <c r="C33" s="686" t="s">
        <v>31</v>
      </c>
      <c r="D33" s="686" t="s">
        <v>91</v>
      </c>
      <c r="E33" s="686" t="s">
        <v>80</v>
      </c>
      <c r="F33" s="687" t="s">
        <v>32</v>
      </c>
      <c r="G33" s="13"/>
      <c r="H33" s="439">
        <v>0</v>
      </c>
      <c r="I33" s="442" t="s">
        <v>81</v>
      </c>
      <c r="J33" s="437">
        <v>0</v>
      </c>
      <c r="K33" s="456" t="s">
        <v>81</v>
      </c>
      <c r="L33" s="436">
        <v>0</v>
      </c>
      <c r="M33" s="456" t="s">
        <v>81</v>
      </c>
      <c r="N33" s="436">
        <v>0</v>
      </c>
      <c r="O33" s="456" t="s">
        <v>81</v>
      </c>
      <c r="P33" s="437">
        <v>2</v>
      </c>
      <c r="Q33" s="438" t="s">
        <v>56</v>
      </c>
      <c r="R33" s="439">
        <v>0</v>
      </c>
      <c r="S33" s="440" t="s">
        <v>81</v>
      </c>
      <c r="T33" s="437">
        <v>0</v>
      </c>
      <c r="U33" s="441" t="s">
        <v>81</v>
      </c>
      <c r="V33" s="439">
        <v>0</v>
      </c>
      <c r="W33" s="440" t="s">
        <v>81</v>
      </c>
      <c r="X33" s="437">
        <v>0</v>
      </c>
      <c r="Y33" s="441" t="s">
        <v>81</v>
      </c>
      <c r="Z33" s="439">
        <v>0</v>
      </c>
      <c r="AA33" s="440" t="s">
        <v>81</v>
      </c>
      <c r="AB33" s="437">
        <v>0</v>
      </c>
      <c r="AC33" s="441" t="s">
        <v>81</v>
      </c>
      <c r="AD33" s="439">
        <v>0.5</v>
      </c>
      <c r="AE33" s="440" t="s">
        <v>56</v>
      </c>
      <c r="AF33" s="437">
        <v>0.5</v>
      </c>
      <c r="AG33" s="441" t="s">
        <v>56</v>
      </c>
      <c r="AH33" s="439">
        <v>0.5</v>
      </c>
      <c r="AI33" s="440" t="s">
        <v>56</v>
      </c>
      <c r="AJ33" s="437">
        <v>0.5</v>
      </c>
      <c r="AK33" s="441" t="s">
        <v>56</v>
      </c>
      <c r="AL33" s="439">
        <v>0</v>
      </c>
      <c r="AM33" s="441" t="s">
        <v>81</v>
      </c>
      <c r="AN33" s="439">
        <v>0</v>
      </c>
      <c r="AO33" s="440" t="s">
        <v>81</v>
      </c>
      <c r="AP33" s="439">
        <v>0</v>
      </c>
      <c r="AQ33" s="440" t="s">
        <v>81</v>
      </c>
      <c r="AR33" s="439">
        <v>0</v>
      </c>
      <c r="AS33" s="440" t="s">
        <v>81</v>
      </c>
      <c r="AT33" s="437">
        <v>0</v>
      </c>
      <c r="AU33" s="440" t="s">
        <v>81</v>
      </c>
      <c r="AV33" s="437">
        <v>0</v>
      </c>
      <c r="AW33" s="456" t="s">
        <v>81</v>
      </c>
      <c r="AX33" s="704"/>
      <c r="AY33" s="550"/>
      <c r="AZ33" s="705"/>
      <c r="BA33" s="690"/>
      <c r="BB33" s="704"/>
      <c r="BC33" s="550"/>
      <c r="BD33" s="705"/>
      <c r="BE33" s="550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</row>
    <row r="34" spans="1:68" s="1" customFormat="1" ht="13" thickBot="1">
      <c r="A34" s="691" t="s">
        <v>92</v>
      </c>
      <c r="B34" s="707" t="s">
        <v>93</v>
      </c>
      <c r="C34" s="693" t="s">
        <v>31</v>
      </c>
      <c r="D34" s="693" t="s">
        <v>94</v>
      </c>
      <c r="E34" s="693" t="s">
        <v>95</v>
      </c>
      <c r="F34" s="694" t="s">
        <v>32</v>
      </c>
      <c r="G34" s="13"/>
      <c r="H34" s="443">
        <v>100</v>
      </c>
      <c r="I34" s="457" t="s">
        <v>56</v>
      </c>
      <c r="J34" s="443">
        <v>98</v>
      </c>
      <c r="K34" s="457" t="s">
        <v>56</v>
      </c>
      <c r="L34" s="443">
        <v>100</v>
      </c>
      <c r="M34" s="457" t="s">
        <v>56</v>
      </c>
      <c r="N34" s="443">
        <v>99</v>
      </c>
      <c r="O34" s="457" t="s">
        <v>56</v>
      </c>
      <c r="P34" s="443">
        <v>100</v>
      </c>
      <c r="Q34" s="457" t="s">
        <v>56</v>
      </c>
      <c r="R34" s="443">
        <v>100</v>
      </c>
      <c r="S34" s="457" t="s">
        <v>56</v>
      </c>
      <c r="T34" s="443">
        <v>100</v>
      </c>
      <c r="U34" s="457" t="s">
        <v>56</v>
      </c>
      <c r="V34" s="443">
        <v>100</v>
      </c>
      <c r="W34" s="457" t="s">
        <v>56</v>
      </c>
      <c r="X34" s="443">
        <v>100</v>
      </c>
      <c r="Y34" s="457" t="s">
        <v>56</v>
      </c>
      <c r="Z34" s="443">
        <v>100</v>
      </c>
      <c r="AA34" s="457" t="s">
        <v>56</v>
      </c>
      <c r="AB34" s="443">
        <v>100</v>
      </c>
      <c r="AC34" s="457" t="s">
        <v>56</v>
      </c>
      <c r="AD34" s="443">
        <v>99</v>
      </c>
      <c r="AE34" s="457" t="s">
        <v>56</v>
      </c>
      <c r="AF34" s="443">
        <v>97</v>
      </c>
      <c r="AG34" s="457" t="s">
        <v>56</v>
      </c>
      <c r="AH34" s="443">
        <v>98</v>
      </c>
      <c r="AI34" s="457" t="s">
        <v>56</v>
      </c>
      <c r="AJ34" s="443">
        <v>99</v>
      </c>
      <c r="AK34" s="457" t="s">
        <v>56</v>
      </c>
      <c r="AL34" s="443">
        <v>100</v>
      </c>
      <c r="AM34" s="445" t="s">
        <v>56</v>
      </c>
      <c r="AN34" s="443">
        <v>100</v>
      </c>
      <c r="AO34" s="458" t="s">
        <v>56</v>
      </c>
      <c r="AP34" s="443">
        <v>0</v>
      </c>
      <c r="AQ34" s="458" t="s">
        <v>81</v>
      </c>
      <c r="AR34" s="443">
        <v>99</v>
      </c>
      <c r="AS34" s="458" t="s">
        <v>56</v>
      </c>
      <c r="AT34" s="443">
        <v>99</v>
      </c>
      <c r="AU34" s="457" t="s">
        <v>56</v>
      </c>
      <c r="AV34" s="443">
        <v>100</v>
      </c>
      <c r="AW34" s="457" t="s">
        <v>56</v>
      </c>
      <c r="AX34" s="674"/>
      <c r="AY34" s="696"/>
      <c r="AZ34" s="708"/>
      <c r="BA34" s="709"/>
      <c r="BB34" s="674"/>
      <c r="BC34" s="696"/>
      <c r="BD34" s="708"/>
      <c r="BE34" s="696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</row>
    <row r="35" spans="1:68" ht="13" thickBot="1">
      <c r="A35" s="43"/>
      <c r="D35" s="27"/>
      <c r="H35" s="429"/>
      <c r="I35" s="429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29"/>
      <c r="AA35" s="429"/>
      <c r="AB35" s="429"/>
      <c r="AC35" s="429"/>
      <c r="AD35" s="429"/>
      <c r="AE35" s="429"/>
      <c r="AF35" s="429"/>
      <c r="AG35" s="429"/>
      <c r="AH35" s="429"/>
      <c r="AI35" s="429"/>
      <c r="AJ35" s="429"/>
      <c r="AK35" s="429"/>
      <c r="AL35" s="429"/>
      <c r="AM35" s="429"/>
      <c r="AN35" s="429"/>
      <c r="AO35" s="429"/>
      <c r="AP35" s="429"/>
      <c r="AQ35" s="429"/>
      <c r="AR35" s="429"/>
      <c r="AS35" s="429"/>
      <c r="AT35" s="429"/>
      <c r="AU35" s="429"/>
      <c r="AV35" s="429"/>
      <c r="AW35" s="429"/>
      <c r="AX35" s="13"/>
      <c r="AY35" s="13"/>
      <c r="AZ35" s="13"/>
      <c r="BA35" s="13"/>
      <c r="BB35" s="13"/>
      <c r="BC35" s="13"/>
      <c r="BD35" s="13"/>
      <c r="BE35" s="13"/>
      <c r="BJ35" s="13"/>
      <c r="BK35" s="13"/>
      <c r="BL35" s="13"/>
      <c r="BM35" s="13"/>
      <c r="BN35" s="13"/>
      <c r="BO35" s="13"/>
      <c r="BP35" s="13"/>
    </row>
    <row r="36" spans="1:68" ht="18.5" thickBot="1">
      <c r="A36" s="676"/>
      <c r="B36" s="46" t="s">
        <v>96</v>
      </c>
      <c r="C36" s="46"/>
      <c r="D36" s="107"/>
      <c r="E36" s="57" t="s">
        <v>25</v>
      </c>
      <c r="F36" s="15"/>
      <c r="G36" s="13"/>
      <c r="H36" s="459"/>
      <c r="I36" s="429"/>
      <c r="J36" s="459"/>
      <c r="K36" s="429"/>
      <c r="L36" s="459"/>
      <c r="M36" s="429"/>
      <c r="N36" s="459"/>
      <c r="O36" s="429"/>
      <c r="P36" s="459"/>
      <c r="Q36" s="429"/>
      <c r="R36" s="459"/>
      <c r="S36" s="459"/>
      <c r="T36" s="459"/>
      <c r="U36" s="459"/>
      <c r="V36" s="459"/>
      <c r="W36" s="459"/>
      <c r="X36" s="459"/>
      <c r="Y36" s="459"/>
      <c r="Z36" s="459"/>
      <c r="AA36" s="459"/>
      <c r="AB36" s="459"/>
      <c r="AC36" s="459"/>
      <c r="AD36" s="459"/>
      <c r="AE36" s="459"/>
      <c r="AF36" s="459"/>
      <c r="AG36" s="459"/>
      <c r="AH36" s="459"/>
      <c r="AI36" s="459"/>
      <c r="AJ36" s="459"/>
      <c r="AK36" s="459"/>
      <c r="AL36" s="459"/>
      <c r="AM36" s="459"/>
      <c r="AN36" s="459"/>
      <c r="AO36" s="459"/>
      <c r="AP36" s="459"/>
      <c r="AQ36" s="459"/>
      <c r="AR36" s="459"/>
      <c r="AS36" s="459"/>
      <c r="AT36" s="459"/>
      <c r="AU36" s="459"/>
      <c r="AV36" s="459"/>
      <c r="AW36" s="429"/>
      <c r="AX36" s="13"/>
      <c r="AY36" s="13"/>
      <c r="AZ36" s="13"/>
      <c r="BA36" s="13"/>
      <c r="BB36" s="13"/>
      <c r="BC36" s="13"/>
      <c r="BD36" s="13"/>
      <c r="BE36" s="13"/>
    </row>
    <row r="37" spans="1:68" s="1" customFormat="1">
      <c r="A37" s="677" t="s">
        <v>97</v>
      </c>
      <c r="B37" s="678" t="s">
        <v>98</v>
      </c>
      <c r="C37" s="679" t="s">
        <v>31</v>
      </c>
      <c r="D37" s="679" t="s">
        <v>99</v>
      </c>
      <c r="E37" s="679" t="s">
        <v>67</v>
      </c>
      <c r="F37" s="680" t="s">
        <v>32</v>
      </c>
      <c r="G37" s="13" t="s">
        <v>25</v>
      </c>
      <c r="H37" s="480">
        <v>1</v>
      </c>
      <c r="I37" s="460" t="s">
        <v>56</v>
      </c>
      <c r="J37" s="480">
        <v>1</v>
      </c>
      <c r="K37" s="460" t="s">
        <v>56</v>
      </c>
      <c r="L37" s="480">
        <v>1</v>
      </c>
      <c r="M37" s="460" t="s">
        <v>56</v>
      </c>
      <c r="N37" s="480">
        <v>1</v>
      </c>
      <c r="O37" s="460" t="s">
        <v>56</v>
      </c>
      <c r="P37" s="480">
        <v>0</v>
      </c>
      <c r="Q37" s="460" t="s">
        <v>56</v>
      </c>
      <c r="R37" s="480">
        <v>1</v>
      </c>
      <c r="S37" s="460" t="s">
        <v>56</v>
      </c>
      <c r="T37" s="480">
        <v>1</v>
      </c>
      <c r="U37" s="460" t="s">
        <v>56</v>
      </c>
      <c r="V37" s="480">
        <v>0</v>
      </c>
      <c r="W37" s="460" t="s">
        <v>56</v>
      </c>
      <c r="X37" s="480">
        <v>0</v>
      </c>
      <c r="Y37" s="460" t="s">
        <v>56</v>
      </c>
      <c r="Z37" s="480">
        <v>0</v>
      </c>
      <c r="AA37" s="460" t="s">
        <v>56</v>
      </c>
      <c r="AB37" s="480">
        <v>1</v>
      </c>
      <c r="AC37" s="460" t="s">
        <v>56</v>
      </c>
      <c r="AD37" s="480">
        <v>1</v>
      </c>
      <c r="AE37" s="460" t="s">
        <v>56</v>
      </c>
      <c r="AF37" s="480">
        <v>1</v>
      </c>
      <c r="AG37" s="460" t="s">
        <v>56</v>
      </c>
      <c r="AH37" s="480">
        <v>1</v>
      </c>
      <c r="AI37" s="460" t="s">
        <v>56</v>
      </c>
      <c r="AJ37" s="480">
        <v>1</v>
      </c>
      <c r="AK37" s="460" t="s">
        <v>56</v>
      </c>
      <c r="AL37" s="480">
        <v>0</v>
      </c>
      <c r="AM37" s="460" t="s">
        <v>56</v>
      </c>
      <c r="AN37" s="480">
        <v>1</v>
      </c>
      <c r="AO37" s="460" t="s">
        <v>56</v>
      </c>
      <c r="AP37" s="480">
        <v>0</v>
      </c>
      <c r="AQ37" s="460" t="s">
        <v>81</v>
      </c>
      <c r="AR37" s="480">
        <v>0</v>
      </c>
      <c r="AS37" s="460" t="s">
        <v>56</v>
      </c>
      <c r="AT37" s="480">
        <v>1</v>
      </c>
      <c r="AU37" s="460" t="s">
        <v>56</v>
      </c>
      <c r="AV37" s="480">
        <v>1</v>
      </c>
      <c r="AW37" s="460" t="s">
        <v>56</v>
      </c>
      <c r="AX37" s="710"/>
      <c r="AY37" s="306"/>
      <c r="AZ37" s="710"/>
      <c r="BA37" s="306"/>
      <c r="BB37" s="710"/>
      <c r="BC37" s="306"/>
      <c r="BD37" s="710"/>
      <c r="BE37" s="306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</row>
    <row r="38" spans="1:68" s="1" customFormat="1">
      <c r="A38" s="684" t="s">
        <v>100</v>
      </c>
      <c r="B38" s="685" t="s">
        <v>101</v>
      </c>
      <c r="C38" s="686" t="s">
        <v>31</v>
      </c>
      <c r="D38" s="686" t="s">
        <v>102</v>
      </c>
      <c r="E38" s="686" t="s">
        <v>67</v>
      </c>
      <c r="F38" s="687" t="s">
        <v>32</v>
      </c>
      <c r="G38" s="13"/>
      <c r="H38" s="436">
        <v>1</v>
      </c>
      <c r="I38" s="456" t="s">
        <v>56</v>
      </c>
      <c r="J38" s="436">
        <v>1</v>
      </c>
      <c r="K38" s="456" t="s">
        <v>56</v>
      </c>
      <c r="L38" s="436">
        <v>1</v>
      </c>
      <c r="M38" s="456" t="s">
        <v>56</v>
      </c>
      <c r="N38" s="436">
        <v>1</v>
      </c>
      <c r="O38" s="456" t="s">
        <v>56</v>
      </c>
      <c r="P38" s="436">
        <v>1</v>
      </c>
      <c r="Q38" s="456" t="s">
        <v>56</v>
      </c>
      <c r="R38" s="436">
        <v>1</v>
      </c>
      <c r="S38" s="456" t="s">
        <v>56</v>
      </c>
      <c r="T38" s="436">
        <v>1</v>
      </c>
      <c r="U38" s="456" t="s">
        <v>56</v>
      </c>
      <c r="V38" s="436">
        <v>1</v>
      </c>
      <c r="W38" s="456" t="s">
        <v>56</v>
      </c>
      <c r="X38" s="436">
        <v>1</v>
      </c>
      <c r="Y38" s="456" t="s">
        <v>56</v>
      </c>
      <c r="Z38" s="436">
        <v>1</v>
      </c>
      <c r="AA38" s="456" t="s">
        <v>56</v>
      </c>
      <c r="AB38" s="436">
        <v>1</v>
      </c>
      <c r="AC38" s="456" t="s">
        <v>56</v>
      </c>
      <c r="AD38" s="436">
        <v>1</v>
      </c>
      <c r="AE38" s="456" t="s">
        <v>56</v>
      </c>
      <c r="AF38" s="436">
        <v>1</v>
      </c>
      <c r="AG38" s="456" t="s">
        <v>56</v>
      </c>
      <c r="AH38" s="436">
        <v>0</v>
      </c>
      <c r="AI38" s="456" t="s">
        <v>56</v>
      </c>
      <c r="AJ38" s="436">
        <v>1</v>
      </c>
      <c r="AK38" s="456" t="s">
        <v>56</v>
      </c>
      <c r="AL38" s="436">
        <v>1</v>
      </c>
      <c r="AM38" s="456" t="s">
        <v>56</v>
      </c>
      <c r="AN38" s="436">
        <v>1</v>
      </c>
      <c r="AO38" s="456" t="s">
        <v>56</v>
      </c>
      <c r="AP38" s="436">
        <v>0</v>
      </c>
      <c r="AQ38" s="456" t="s">
        <v>81</v>
      </c>
      <c r="AR38" s="436">
        <v>1</v>
      </c>
      <c r="AS38" s="456" t="s">
        <v>56</v>
      </c>
      <c r="AT38" s="436">
        <v>1</v>
      </c>
      <c r="AU38" s="456" t="s">
        <v>56</v>
      </c>
      <c r="AV38" s="436">
        <v>1</v>
      </c>
      <c r="AW38" s="456" t="s">
        <v>56</v>
      </c>
      <c r="AX38" s="711"/>
      <c r="AY38" s="311"/>
      <c r="AZ38" s="711"/>
      <c r="BA38" s="311"/>
      <c r="BB38" s="711"/>
      <c r="BC38" s="311"/>
      <c r="BD38" s="711"/>
      <c r="BE38" s="311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</row>
    <row r="39" spans="1:68" s="1" customFormat="1">
      <c r="A39" s="684" t="s">
        <v>79</v>
      </c>
      <c r="B39" s="685" t="s">
        <v>103</v>
      </c>
      <c r="C39" s="686" t="s">
        <v>31</v>
      </c>
      <c r="D39" s="686" t="s">
        <v>104</v>
      </c>
      <c r="E39" s="686" t="s">
        <v>67</v>
      </c>
      <c r="F39" s="687" t="s">
        <v>32</v>
      </c>
      <c r="G39" s="13"/>
      <c r="H39" s="436">
        <v>0</v>
      </c>
      <c r="I39" s="456" t="s">
        <v>56</v>
      </c>
      <c r="J39" s="436">
        <v>0</v>
      </c>
      <c r="K39" s="456" t="s">
        <v>56</v>
      </c>
      <c r="L39" s="436">
        <v>0</v>
      </c>
      <c r="M39" s="456" t="s">
        <v>56</v>
      </c>
      <c r="N39" s="436">
        <v>0</v>
      </c>
      <c r="O39" s="456" t="s">
        <v>56</v>
      </c>
      <c r="P39" s="436">
        <v>0</v>
      </c>
      <c r="Q39" s="456" t="s">
        <v>56</v>
      </c>
      <c r="R39" s="436">
        <v>0</v>
      </c>
      <c r="S39" s="456" t="s">
        <v>56</v>
      </c>
      <c r="T39" s="436">
        <v>0</v>
      </c>
      <c r="U39" s="456" t="s">
        <v>56</v>
      </c>
      <c r="V39" s="436">
        <v>0</v>
      </c>
      <c r="W39" s="456" t="s">
        <v>56</v>
      </c>
      <c r="X39" s="436">
        <v>0</v>
      </c>
      <c r="Y39" s="456" t="s">
        <v>56</v>
      </c>
      <c r="Z39" s="436">
        <v>0</v>
      </c>
      <c r="AA39" s="456" t="s">
        <v>56</v>
      </c>
      <c r="AB39" s="436">
        <v>0</v>
      </c>
      <c r="AC39" s="456" t="s">
        <v>56</v>
      </c>
      <c r="AD39" s="436">
        <v>0</v>
      </c>
      <c r="AE39" s="456" t="s">
        <v>56</v>
      </c>
      <c r="AF39" s="436">
        <v>0</v>
      </c>
      <c r="AG39" s="456" t="s">
        <v>56</v>
      </c>
      <c r="AH39" s="436">
        <v>1</v>
      </c>
      <c r="AI39" s="456" t="s">
        <v>56</v>
      </c>
      <c r="AJ39" s="436">
        <v>0</v>
      </c>
      <c r="AK39" s="456" t="s">
        <v>56</v>
      </c>
      <c r="AL39" s="436">
        <v>0</v>
      </c>
      <c r="AM39" s="456" t="s">
        <v>56</v>
      </c>
      <c r="AN39" s="436">
        <v>0</v>
      </c>
      <c r="AO39" s="456" t="s">
        <v>56</v>
      </c>
      <c r="AP39" s="436">
        <v>0</v>
      </c>
      <c r="AQ39" s="456" t="s">
        <v>81</v>
      </c>
      <c r="AR39" s="436">
        <v>0</v>
      </c>
      <c r="AS39" s="456" t="s">
        <v>56</v>
      </c>
      <c r="AT39" s="436">
        <v>0</v>
      </c>
      <c r="AU39" s="456" t="s">
        <v>56</v>
      </c>
      <c r="AV39" s="436">
        <v>0</v>
      </c>
      <c r="AW39" s="456" t="s">
        <v>56</v>
      </c>
      <c r="AX39" s="711"/>
      <c r="AY39" s="311"/>
      <c r="AZ39" s="711"/>
      <c r="BA39" s="311"/>
      <c r="BB39" s="711"/>
      <c r="BC39" s="311"/>
      <c r="BD39" s="711"/>
      <c r="BE39" s="311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</row>
    <row r="40" spans="1:68" s="1" customFormat="1">
      <c r="A40" s="684" t="s">
        <v>83</v>
      </c>
      <c r="B40" s="685" t="s">
        <v>105</v>
      </c>
      <c r="C40" s="686" t="s">
        <v>31</v>
      </c>
      <c r="D40" s="686" t="s">
        <v>106</v>
      </c>
      <c r="E40" s="686" t="s">
        <v>67</v>
      </c>
      <c r="F40" s="687" t="s">
        <v>32</v>
      </c>
      <c r="G40" s="13"/>
      <c r="H40" s="436">
        <v>0</v>
      </c>
      <c r="I40" s="456" t="s">
        <v>56</v>
      </c>
      <c r="J40" s="436">
        <v>0</v>
      </c>
      <c r="K40" s="456" t="s">
        <v>56</v>
      </c>
      <c r="L40" s="436">
        <v>0</v>
      </c>
      <c r="M40" s="456" t="s">
        <v>56</v>
      </c>
      <c r="N40" s="436">
        <v>0</v>
      </c>
      <c r="O40" s="456" t="s">
        <v>56</v>
      </c>
      <c r="P40" s="436">
        <v>0</v>
      </c>
      <c r="Q40" s="456" t="s">
        <v>56</v>
      </c>
      <c r="R40" s="436">
        <v>0</v>
      </c>
      <c r="S40" s="456" t="s">
        <v>56</v>
      </c>
      <c r="T40" s="436">
        <v>0</v>
      </c>
      <c r="U40" s="456" t="s">
        <v>56</v>
      </c>
      <c r="V40" s="436">
        <v>0</v>
      </c>
      <c r="W40" s="456" t="s">
        <v>56</v>
      </c>
      <c r="X40" s="436">
        <v>0</v>
      </c>
      <c r="Y40" s="456" t="s">
        <v>56</v>
      </c>
      <c r="Z40" s="436">
        <v>0</v>
      </c>
      <c r="AA40" s="456" t="s">
        <v>56</v>
      </c>
      <c r="AB40" s="436">
        <v>0</v>
      </c>
      <c r="AC40" s="456" t="s">
        <v>56</v>
      </c>
      <c r="AD40" s="436">
        <v>0</v>
      </c>
      <c r="AE40" s="456" t="s">
        <v>56</v>
      </c>
      <c r="AF40" s="436">
        <v>1</v>
      </c>
      <c r="AG40" s="456" t="s">
        <v>56</v>
      </c>
      <c r="AH40" s="436">
        <v>0</v>
      </c>
      <c r="AI40" s="456" t="s">
        <v>56</v>
      </c>
      <c r="AJ40" s="436">
        <v>1</v>
      </c>
      <c r="AK40" s="456" t="s">
        <v>56</v>
      </c>
      <c r="AL40" s="436">
        <v>0</v>
      </c>
      <c r="AM40" s="456" t="s">
        <v>56</v>
      </c>
      <c r="AN40" s="436">
        <v>1</v>
      </c>
      <c r="AO40" s="456" t="s">
        <v>56</v>
      </c>
      <c r="AP40" s="436">
        <v>0</v>
      </c>
      <c r="AQ40" s="456" t="s">
        <v>81</v>
      </c>
      <c r="AR40" s="436">
        <v>0</v>
      </c>
      <c r="AS40" s="456" t="s">
        <v>56</v>
      </c>
      <c r="AT40" s="436">
        <v>0</v>
      </c>
      <c r="AU40" s="456" t="s">
        <v>56</v>
      </c>
      <c r="AV40" s="436">
        <v>0</v>
      </c>
      <c r="AW40" s="456" t="s">
        <v>56</v>
      </c>
      <c r="AX40" s="711"/>
      <c r="AY40" s="311"/>
      <c r="AZ40" s="711"/>
      <c r="BA40" s="311"/>
      <c r="BB40" s="711"/>
      <c r="BC40" s="311"/>
      <c r="BD40" s="711"/>
      <c r="BE40" s="311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</row>
    <row r="41" spans="1:68" s="1" customFormat="1">
      <c r="A41" s="684" t="s">
        <v>85</v>
      </c>
      <c r="B41" s="706" t="s">
        <v>107</v>
      </c>
      <c r="C41" s="686" t="s">
        <v>31</v>
      </c>
      <c r="D41" s="686" t="s">
        <v>108</v>
      </c>
      <c r="E41" s="686" t="s">
        <v>67</v>
      </c>
      <c r="F41" s="687" t="s">
        <v>32</v>
      </c>
      <c r="G41" s="13"/>
      <c r="H41" s="461">
        <v>0</v>
      </c>
      <c r="I41" s="462" t="s">
        <v>56</v>
      </c>
      <c r="J41" s="436">
        <v>0</v>
      </c>
      <c r="K41" s="462" t="s">
        <v>56</v>
      </c>
      <c r="L41" s="461">
        <v>0</v>
      </c>
      <c r="M41" s="462" t="s">
        <v>56</v>
      </c>
      <c r="N41" s="461">
        <v>0</v>
      </c>
      <c r="O41" s="462" t="s">
        <v>56</v>
      </c>
      <c r="P41" s="461">
        <v>1</v>
      </c>
      <c r="Q41" s="462" t="s">
        <v>56</v>
      </c>
      <c r="R41" s="461">
        <v>0</v>
      </c>
      <c r="S41" s="462" t="s">
        <v>56</v>
      </c>
      <c r="T41" s="461">
        <v>1</v>
      </c>
      <c r="U41" s="462" t="s">
        <v>56</v>
      </c>
      <c r="V41" s="461">
        <v>0</v>
      </c>
      <c r="W41" s="462" t="s">
        <v>56</v>
      </c>
      <c r="X41" s="461">
        <v>0</v>
      </c>
      <c r="Y41" s="462" t="s">
        <v>56</v>
      </c>
      <c r="Z41" s="461">
        <v>0</v>
      </c>
      <c r="AA41" s="462" t="s">
        <v>56</v>
      </c>
      <c r="AB41" s="436">
        <v>0</v>
      </c>
      <c r="AC41" s="462" t="s">
        <v>56</v>
      </c>
      <c r="AD41" s="461">
        <v>1</v>
      </c>
      <c r="AE41" s="462" t="s">
        <v>56</v>
      </c>
      <c r="AF41" s="461">
        <v>1</v>
      </c>
      <c r="AG41" s="462" t="s">
        <v>56</v>
      </c>
      <c r="AH41" s="461">
        <v>0</v>
      </c>
      <c r="AI41" s="462" t="s">
        <v>56</v>
      </c>
      <c r="AJ41" s="461">
        <v>1</v>
      </c>
      <c r="AK41" s="462" t="s">
        <v>56</v>
      </c>
      <c r="AL41" s="461">
        <v>1</v>
      </c>
      <c r="AM41" s="462" t="s">
        <v>56</v>
      </c>
      <c r="AN41" s="461">
        <v>0</v>
      </c>
      <c r="AO41" s="462" t="s">
        <v>56</v>
      </c>
      <c r="AP41" s="461">
        <v>0</v>
      </c>
      <c r="AQ41" s="462" t="s">
        <v>81</v>
      </c>
      <c r="AR41" s="461">
        <v>1</v>
      </c>
      <c r="AS41" s="462" t="s">
        <v>56</v>
      </c>
      <c r="AT41" s="461">
        <v>0</v>
      </c>
      <c r="AU41" s="462" t="s">
        <v>56</v>
      </c>
      <c r="AV41" s="461">
        <v>0</v>
      </c>
      <c r="AW41" s="462" t="s">
        <v>56</v>
      </c>
      <c r="AX41" s="712"/>
      <c r="AY41" s="316"/>
      <c r="AZ41" s="712"/>
      <c r="BA41" s="316"/>
      <c r="BB41" s="712"/>
      <c r="BC41" s="316"/>
      <c r="BD41" s="712"/>
      <c r="BE41" s="316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</row>
    <row r="42" spans="1:68" s="1" customFormat="1">
      <c r="A42" s="684" t="s">
        <v>88</v>
      </c>
      <c r="B42" s="706" t="s">
        <v>109</v>
      </c>
      <c r="C42" s="686" t="s">
        <v>31</v>
      </c>
      <c r="D42" s="686" t="s">
        <v>110</v>
      </c>
      <c r="E42" s="686" t="s">
        <v>67</v>
      </c>
      <c r="F42" s="687" t="s">
        <v>32</v>
      </c>
      <c r="G42" s="13"/>
      <c r="H42" s="436">
        <v>0</v>
      </c>
      <c r="I42" s="456" t="s">
        <v>56</v>
      </c>
      <c r="J42" s="436">
        <v>0</v>
      </c>
      <c r="K42" s="456" t="s">
        <v>56</v>
      </c>
      <c r="L42" s="436">
        <v>0</v>
      </c>
      <c r="M42" s="456" t="s">
        <v>56</v>
      </c>
      <c r="N42" s="436">
        <v>0</v>
      </c>
      <c r="O42" s="456" t="s">
        <v>56</v>
      </c>
      <c r="P42" s="436">
        <v>0</v>
      </c>
      <c r="Q42" s="456" t="s">
        <v>56</v>
      </c>
      <c r="R42" s="436">
        <v>0</v>
      </c>
      <c r="S42" s="456" t="s">
        <v>56</v>
      </c>
      <c r="T42" s="436">
        <v>0</v>
      </c>
      <c r="U42" s="456" t="s">
        <v>56</v>
      </c>
      <c r="V42" s="436">
        <v>0</v>
      </c>
      <c r="W42" s="456" t="s">
        <v>56</v>
      </c>
      <c r="X42" s="436">
        <v>0</v>
      </c>
      <c r="Y42" s="456" t="s">
        <v>56</v>
      </c>
      <c r="Z42" s="436">
        <v>0</v>
      </c>
      <c r="AA42" s="456" t="s">
        <v>56</v>
      </c>
      <c r="AB42" s="436">
        <v>0</v>
      </c>
      <c r="AC42" s="456" t="s">
        <v>56</v>
      </c>
      <c r="AD42" s="436">
        <v>0</v>
      </c>
      <c r="AE42" s="456" t="s">
        <v>56</v>
      </c>
      <c r="AF42" s="436">
        <v>0</v>
      </c>
      <c r="AG42" s="456" t="s">
        <v>56</v>
      </c>
      <c r="AH42" s="436">
        <v>0</v>
      </c>
      <c r="AI42" s="456" t="s">
        <v>56</v>
      </c>
      <c r="AJ42" s="436">
        <v>0</v>
      </c>
      <c r="AK42" s="456" t="s">
        <v>56</v>
      </c>
      <c r="AL42" s="436">
        <v>0</v>
      </c>
      <c r="AM42" s="456" t="s">
        <v>56</v>
      </c>
      <c r="AN42" s="436">
        <v>0</v>
      </c>
      <c r="AO42" s="456" t="s">
        <v>56</v>
      </c>
      <c r="AP42" s="436">
        <v>0</v>
      </c>
      <c r="AQ42" s="456" t="s">
        <v>81</v>
      </c>
      <c r="AR42" s="436">
        <v>0</v>
      </c>
      <c r="AS42" s="456" t="s">
        <v>56</v>
      </c>
      <c r="AT42" s="436">
        <v>0</v>
      </c>
      <c r="AU42" s="456" t="s">
        <v>56</v>
      </c>
      <c r="AV42" s="436">
        <v>0</v>
      </c>
      <c r="AW42" s="456" t="s">
        <v>56</v>
      </c>
      <c r="AX42" s="711"/>
      <c r="AY42" s="311"/>
      <c r="AZ42" s="711"/>
      <c r="BA42" s="311"/>
      <c r="BB42" s="711"/>
      <c r="BC42" s="311"/>
      <c r="BD42" s="711"/>
      <c r="BE42" s="311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</row>
    <row r="43" spans="1:68" s="1" customFormat="1" ht="13" thickBot="1">
      <c r="A43" s="691" t="s">
        <v>91</v>
      </c>
      <c r="B43" s="707" t="s">
        <v>111</v>
      </c>
      <c r="C43" s="693" t="s">
        <v>31</v>
      </c>
      <c r="D43" s="693" t="s">
        <v>112</v>
      </c>
      <c r="E43" s="693" t="s">
        <v>67</v>
      </c>
      <c r="F43" s="694" t="s">
        <v>32</v>
      </c>
      <c r="G43" s="13"/>
      <c r="H43" s="443">
        <v>0</v>
      </c>
      <c r="I43" s="457" t="s">
        <v>56</v>
      </c>
      <c r="J43" s="443">
        <v>0</v>
      </c>
      <c r="K43" s="457" t="s">
        <v>56</v>
      </c>
      <c r="L43" s="443">
        <v>0</v>
      </c>
      <c r="M43" s="457" t="s">
        <v>56</v>
      </c>
      <c r="N43" s="443">
        <v>0</v>
      </c>
      <c r="O43" s="457" t="s">
        <v>56</v>
      </c>
      <c r="P43" s="443">
        <v>0</v>
      </c>
      <c r="Q43" s="457" t="s">
        <v>56</v>
      </c>
      <c r="R43" s="443">
        <v>0</v>
      </c>
      <c r="S43" s="457" t="s">
        <v>56</v>
      </c>
      <c r="T43" s="443">
        <v>0</v>
      </c>
      <c r="U43" s="457" t="s">
        <v>56</v>
      </c>
      <c r="V43" s="443">
        <v>0</v>
      </c>
      <c r="W43" s="457" t="s">
        <v>56</v>
      </c>
      <c r="X43" s="443">
        <v>0</v>
      </c>
      <c r="Y43" s="457" t="s">
        <v>56</v>
      </c>
      <c r="Z43" s="443">
        <v>0</v>
      </c>
      <c r="AA43" s="457" t="s">
        <v>56</v>
      </c>
      <c r="AB43" s="443">
        <v>0</v>
      </c>
      <c r="AC43" s="457" t="s">
        <v>56</v>
      </c>
      <c r="AD43" s="443">
        <v>0</v>
      </c>
      <c r="AE43" s="457" t="s">
        <v>56</v>
      </c>
      <c r="AF43" s="443">
        <v>0</v>
      </c>
      <c r="AG43" s="457" t="s">
        <v>56</v>
      </c>
      <c r="AH43" s="443">
        <v>1</v>
      </c>
      <c r="AI43" s="457" t="s">
        <v>56</v>
      </c>
      <c r="AJ43" s="443">
        <v>0</v>
      </c>
      <c r="AK43" s="457" t="s">
        <v>56</v>
      </c>
      <c r="AL43" s="443">
        <v>0</v>
      </c>
      <c r="AM43" s="457" t="s">
        <v>56</v>
      </c>
      <c r="AN43" s="443">
        <v>0</v>
      </c>
      <c r="AO43" s="457" t="s">
        <v>56</v>
      </c>
      <c r="AP43" s="443">
        <v>0</v>
      </c>
      <c r="AQ43" s="457" t="s">
        <v>81</v>
      </c>
      <c r="AR43" s="443">
        <v>0</v>
      </c>
      <c r="AS43" s="457" t="s">
        <v>56</v>
      </c>
      <c r="AT43" s="443">
        <v>0</v>
      </c>
      <c r="AU43" s="457" t="s">
        <v>56</v>
      </c>
      <c r="AV43" s="443">
        <v>0</v>
      </c>
      <c r="AW43" s="457" t="s">
        <v>56</v>
      </c>
      <c r="AX43" s="713"/>
      <c r="AY43" s="699"/>
      <c r="AZ43" s="713"/>
      <c r="BA43" s="699"/>
      <c r="BB43" s="713"/>
      <c r="BC43" s="699"/>
      <c r="BD43" s="713"/>
      <c r="BE43" s="699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</row>
    <row r="44" spans="1:68" ht="13" thickBot="1">
      <c r="A44" s="43"/>
      <c r="D44" s="27"/>
      <c r="H44" s="429"/>
      <c r="I44" s="429"/>
      <c r="J44" s="429"/>
      <c r="K44" s="429"/>
      <c r="L44" s="429"/>
      <c r="M44" s="429"/>
      <c r="N44" s="429"/>
      <c r="O44" s="429"/>
      <c r="P44" s="429"/>
      <c r="Q44" s="429"/>
      <c r="R44" s="429"/>
      <c r="S44" s="429"/>
      <c r="T44" s="429"/>
      <c r="U44" s="429"/>
      <c r="V44" s="429"/>
      <c r="W44" s="429"/>
      <c r="X44" s="429"/>
      <c r="Y44" s="429"/>
      <c r="Z44" s="429"/>
      <c r="AA44" s="429"/>
      <c r="AB44" s="429"/>
      <c r="AC44" s="429"/>
      <c r="AD44" s="429"/>
      <c r="AE44" s="429"/>
      <c r="AF44" s="429"/>
      <c r="AG44" s="429"/>
      <c r="AH44" s="429"/>
      <c r="AI44" s="429"/>
      <c r="AJ44" s="429"/>
      <c r="AK44" s="429"/>
      <c r="AL44" s="429"/>
      <c r="AM44" s="429"/>
      <c r="AN44" s="429"/>
      <c r="AO44" s="429"/>
      <c r="AP44" s="429"/>
      <c r="AQ44" s="429"/>
      <c r="AR44" s="429"/>
      <c r="AS44" s="429"/>
      <c r="AT44" s="429"/>
      <c r="AU44" s="429"/>
      <c r="AV44" s="429"/>
      <c r="AW44" s="429"/>
      <c r="AX44" s="13"/>
      <c r="AY44" s="13"/>
      <c r="AZ44" s="13"/>
      <c r="BA44" s="13"/>
      <c r="BB44" s="13"/>
      <c r="BC44" s="13"/>
      <c r="BD44" s="13"/>
      <c r="BE44" s="13"/>
    </row>
    <row r="45" spans="1:68" s="13" customFormat="1" ht="18.5" thickBot="1">
      <c r="A45" s="714"/>
      <c r="B45" s="141" t="s">
        <v>113</v>
      </c>
      <c r="C45" s="141"/>
      <c r="D45" s="142"/>
      <c r="E45" s="143" t="s">
        <v>25</v>
      </c>
      <c r="F45" s="144"/>
      <c r="H45" s="429"/>
      <c r="I45" s="429"/>
      <c r="J45" s="429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29"/>
      <c r="V45" s="429"/>
      <c r="W45" s="429"/>
      <c r="X45" s="429"/>
      <c r="Y45" s="429"/>
      <c r="Z45" s="429"/>
      <c r="AA45" s="429"/>
      <c r="AB45" s="429"/>
      <c r="AC45" s="429"/>
      <c r="AD45" s="429"/>
      <c r="AE45" s="429"/>
      <c r="AF45" s="429"/>
      <c r="AG45" s="429"/>
      <c r="AH45" s="429"/>
      <c r="AI45" s="429"/>
      <c r="AJ45" s="429"/>
      <c r="AK45" s="429"/>
      <c r="AL45" s="429"/>
      <c r="AM45" s="429"/>
      <c r="AN45" s="429"/>
      <c r="AO45" s="429"/>
      <c r="AP45" s="429"/>
      <c r="AQ45" s="429"/>
      <c r="AR45" s="429"/>
      <c r="AS45" s="429"/>
      <c r="AT45" s="429"/>
      <c r="AU45" s="429"/>
      <c r="AV45" s="429"/>
      <c r="AW45" s="429"/>
      <c r="BF45" s="24"/>
      <c r="BG45" s="24"/>
    </row>
    <row r="46" spans="1:68" s="13" customFormat="1">
      <c r="A46" s="72" t="s">
        <v>94</v>
      </c>
      <c r="B46" s="73" t="s">
        <v>114</v>
      </c>
      <c r="C46" s="109" t="s">
        <v>31</v>
      </c>
      <c r="D46" s="109" t="s">
        <v>115</v>
      </c>
      <c r="E46" s="139" t="s">
        <v>116</v>
      </c>
      <c r="F46" s="140" t="s">
        <v>32</v>
      </c>
      <c r="H46" s="463">
        <v>4.3</v>
      </c>
      <c r="I46" s="499" t="s">
        <v>59</v>
      </c>
      <c r="J46" s="463">
        <v>10.7</v>
      </c>
      <c r="K46" s="499" t="s">
        <v>59</v>
      </c>
      <c r="L46" s="463">
        <v>40.700000000000003</v>
      </c>
      <c r="M46" s="499" t="s">
        <v>59</v>
      </c>
      <c r="N46" s="463">
        <v>35.700000000000003</v>
      </c>
      <c r="O46" s="499" t="s">
        <v>59</v>
      </c>
      <c r="P46" s="463">
        <v>0.4</v>
      </c>
      <c r="Q46" s="499" t="s">
        <v>59</v>
      </c>
      <c r="R46" s="463">
        <v>1</v>
      </c>
      <c r="S46" s="499" t="s">
        <v>59</v>
      </c>
      <c r="T46" s="463">
        <v>1.8</v>
      </c>
      <c r="U46" s="499" t="s">
        <v>59</v>
      </c>
      <c r="V46" s="463">
        <v>31.6</v>
      </c>
      <c r="W46" s="499" t="s">
        <v>59</v>
      </c>
      <c r="X46" s="463">
        <v>18.5</v>
      </c>
      <c r="Y46" s="499" t="s">
        <v>59</v>
      </c>
      <c r="Z46" s="463">
        <v>9.5</v>
      </c>
      <c r="AA46" s="499" t="s">
        <v>59</v>
      </c>
      <c r="AB46" s="463">
        <v>44</v>
      </c>
      <c r="AC46" s="499" t="s">
        <v>59</v>
      </c>
      <c r="AD46" s="463">
        <v>3.1</v>
      </c>
      <c r="AE46" s="499" t="s">
        <v>59</v>
      </c>
      <c r="AF46" s="463">
        <v>0</v>
      </c>
      <c r="AG46" s="499" t="s">
        <v>81</v>
      </c>
      <c r="AH46" s="463">
        <v>0</v>
      </c>
      <c r="AI46" s="499" t="s">
        <v>81</v>
      </c>
      <c r="AJ46" s="463">
        <v>0</v>
      </c>
      <c r="AK46" s="499" t="s">
        <v>81</v>
      </c>
      <c r="AL46" s="463">
        <v>8</v>
      </c>
      <c r="AM46" s="499" t="s">
        <v>59</v>
      </c>
      <c r="AN46" s="463">
        <v>0</v>
      </c>
      <c r="AO46" s="499" t="s">
        <v>81</v>
      </c>
      <c r="AP46" s="463">
        <v>11.8</v>
      </c>
      <c r="AQ46" s="499" t="s">
        <v>59</v>
      </c>
      <c r="AR46" s="463">
        <v>0</v>
      </c>
      <c r="AS46" s="499" t="s">
        <v>81</v>
      </c>
      <c r="AT46" s="463">
        <v>0</v>
      </c>
      <c r="AU46" s="499" t="s">
        <v>81</v>
      </c>
      <c r="AV46" s="463">
        <v>0.9</v>
      </c>
      <c r="AW46" s="499" t="s">
        <v>59</v>
      </c>
      <c r="AX46" s="715"/>
      <c r="AY46" s="716"/>
      <c r="AZ46" s="715"/>
      <c r="BA46" s="716"/>
      <c r="BB46" s="715"/>
      <c r="BC46" s="716"/>
      <c r="BD46" s="715"/>
      <c r="BE46" s="716"/>
      <c r="BF46" s="717">
        <f>H46+J46+L46+N46+P46+R46+T46+V46+X46+Z46+AB46+AD46+AF46+AH46+AJ46+AL46+AN46+AP46+AR46+AT46+AV46+AX46+AZ46+BB46+BD46</f>
        <v>222.00000000000003</v>
      </c>
      <c r="BG46" s="425" t="s">
        <v>59</v>
      </c>
    </row>
    <row r="47" spans="1:68" s="13" customFormat="1">
      <c r="A47" s="1004" t="s">
        <v>117</v>
      </c>
      <c r="B47" s="1005" t="s">
        <v>118</v>
      </c>
      <c r="C47" s="1006" t="s">
        <v>31</v>
      </c>
      <c r="D47" s="1006" t="s">
        <v>119</v>
      </c>
      <c r="E47" s="1007" t="s">
        <v>116</v>
      </c>
      <c r="F47" s="1008" t="s">
        <v>32</v>
      </c>
      <c r="G47" s="1009"/>
      <c r="H47" s="1010">
        <v>4.3</v>
      </c>
      <c r="I47" s="1011" t="s">
        <v>59</v>
      </c>
      <c r="J47" s="1010">
        <v>10.7</v>
      </c>
      <c r="K47" s="1011" t="s">
        <v>59</v>
      </c>
      <c r="L47" s="1010">
        <v>40.700000000000003</v>
      </c>
      <c r="M47" s="1011" t="s">
        <v>59</v>
      </c>
      <c r="N47" s="1010">
        <v>35.700000000000003</v>
      </c>
      <c r="O47" s="1011" t="s">
        <v>59</v>
      </c>
      <c r="P47" s="1010">
        <v>0.4</v>
      </c>
      <c r="Q47" s="1011" t="s">
        <v>59</v>
      </c>
      <c r="R47" s="1010">
        <v>1</v>
      </c>
      <c r="S47" s="1011" t="s">
        <v>59</v>
      </c>
      <c r="T47" s="1010">
        <v>1.8</v>
      </c>
      <c r="U47" s="1011" t="s">
        <v>59</v>
      </c>
      <c r="V47" s="1010">
        <v>31.6</v>
      </c>
      <c r="W47" s="1011" t="s">
        <v>59</v>
      </c>
      <c r="X47" s="1010">
        <v>18.5</v>
      </c>
      <c r="Y47" s="1011" t="s">
        <v>59</v>
      </c>
      <c r="Z47" s="1010">
        <v>9.5</v>
      </c>
      <c r="AA47" s="1011" t="s">
        <v>59</v>
      </c>
      <c r="AB47" s="1010">
        <v>44</v>
      </c>
      <c r="AC47" s="1011" t="s">
        <v>59</v>
      </c>
      <c r="AD47" s="1010">
        <v>3.1</v>
      </c>
      <c r="AE47" s="1011" t="s">
        <v>59</v>
      </c>
      <c r="AF47" s="1010">
        <v>0</v>
      </c>
      <c r="AG47" s="1011" t="s">
        <v>81</v>
      </c>
      <c r="AH47" s="1010">
        <v>0</v>
      </c>
      <c r="AI47" s="1011" t="s">
        <v>81</v>
      </c>
      <c r="AJ47" s="1010">
        <v>0</v>
      </c>
      <c r="AK47" s="1011" t="s">
        <v>81</v>
      </c>
      <c r="AL47" s="1010">
        <v>8</v>
      </c>
      <c r="AM47" s="1011" t="s">
        <v>59</v>
      </c>
      <c r="AN47" s="1010">
        <v>0</v>
      </c>
      <c r="AO47" s="1011" t="s">
        <v>81</v>
      </c>
      <c r="AP47" s="1010">
        <v>11.8</v>
      </c>
      <c r="AQ47" s="1011" t="s">
        <v>59</v>
      </c>
      <c r="AR47" s="1010">
        <v>0</v>
      </c>
      <c r="AS47" s="1011" t="s">
        <v>81</v>
      </c>
      <c r="AT47" s="1010">
        <v>0</v>
      </c>
      <c r="AU47" s="1011" t="s">
        <v>81</v>
      </c>
      <c r="AV47" s="1010">
        <v>0.9</v>
      </c>
      <c r="AW47" s="1011" t="s">
        <v>59</v>
      </c>
      <c r="AX47" s="1012"/>
      <c r="AY47" s="1013"/>
      <c r="AZ47" s="1012"/>
      <c r="BA47" s="1013"/>
      <c r="BB47" s="1012"/>
      <c r="BC47" s="1013"/>
      <c r="BD47" s="1012"/>
      <c r="BE47" s="1013"/>
      <c r="BF47" s="1014">
        <f>H47+J47+L47+N47+P47+R47+T47+V47+X47+Z47+AB47+AD47+AF47+AH47+AJ47+AL47+AN47+AP47+AR47+AT47+AV47+AX47+AZ47+BB47+BD47</f>
        <v>222.00000000000003</v>
      </c>
      <c r="BG47" s="1011" t="s">
        <v>59</v>
      </c>
    </row>
    <row r="48" spans="1:68" s="13" customFormat="1">
      <c r="A48" s="21" t="s">
        <v>120</v>
      </c>
      <c r="B48" s="66" t="s">
        <v>121</v>
      </c>
      <c r="C48" s="67" t="s">
        <v>31</v>
      </c>
      <c r="D48" s="67" t="s">
        <v>122</v>
      </c>
      <c r="E48" s="718" t="s">
        <v>123</v>
      </c>
      <c r="F48" s="71" t="s">
        <v>32</v>
      </c>
      <c r="G48" s="12"/>
      <c r="H48" s="464">
        <v>4</v>
      </c>
      <c r="I48" s="500" t="s">
        <v>56</v>
      </c>
      <c r="J48" s="464">
        <v>4</v>
      </c>
      <c r="K48" s="500" t="s">
        <v>56</v>
      </c>
      <c r="L48" s="464">
        <v>16</v>
      </c>
      <c r="M48" s="500" t="s">
        <v>56</v>
      </c>
      <c r="N48" s="464">
        <v>14</v>
      </c>
      <c r="O48" s="500" t="s">
        <v>56</v>
      </c>
      <c r="P48" s="464">
        <v>0</v>
      </c>
      <c r="Q48" s="500" t="s">
        <v>81</v>
      </c>
      <c r="R48" s="464">
        <v>0</v>
      </c>
      <c r="S48" s="500" t="s">
        <v>81</v>
      </c>
      <c r="T48" s="464">
        <v>1</v>
      </c>
      <c r="U48" s="500" t="s">
        <v>56</v>
      </c>
      <c r="V48" s="464">
        <v>7</v>
      </c>
      <c r="W48" s="500" t="s">
        <v>56</v>
      </c>
      <c r="X48" s="464">
        <v>12</v>
      </c>
      <c r="Y48" s="500" t="s">
        <v>56</v>
      </c>
      <c r="Z48" s="464">
        <v>10</v>
      </c>
      <c r="AA48" s="500" t="s">
        <v>56</v>
      </c>
      <c r="AB48" s="464">
        <v>7</v>
      </c>
      <c r="AC48" s="500" t="s">
        <v>56</v>
      </c>
      <c r="AD48" s="464">
        <v>2</v>
      </c>
      <c r="AE48" s="500" t="s">
        <v>56</v>
      </c>
      <c r="AF48" s="464">
        <v>0</v>
      </c>
      <c r="AG48" s="500" t="s">
        <v>81</v>
      </c>
      <c r="AH48" s="464">
        <v>0</v>
      </c>
      <c r="AI48" s="500" t="s">
        <v>81</v>
      </c>
      <c r="AJ48" s="464">
        <v>1</v>
      </c>
      <c r="AK48" s="500" t="s">
        <v>56</v>
      </c>
      <c r="AL48" s="464">
        <v>8</v>
      </c>
      <c r="AM48" s="500" t="s">
        <v>56</v>
      </c>
      <c r="AN48" s="464">
        <v>0</v>
      </c>
      <c r="AO48" s="500" t="s">
        <v>81</v>
      </c>
      <c r="AP48" s="464">
        <v>1</v>
      </c>
      <c r="AQ48" s="500" t="s">
        <v>56</v>
      </c>
      <c r="AR48" s="464">
        <v>0</v>
      </c>
      <c r="AS48" s="500" t="s">
        <v>81</v>
      </c>
      <c r="AT48" s="464">
        <v>0</v>
      </c>
      <c r="AU48" s="500" t="s">
        <v>81</v>
      </c>
      <c r="AV48" s="464">
        <v>0</v>
      </c>
      <c r="AW48" s="500" t="s">
        <v>81</v>
      </c>
      <c r="AX48" s="148"/>
      <c r="AY48" s="134"/>
      <c r="AZ48" s="148"/>
      <c r="BA48" s="134"/>
      <c r="BB48" s="148"/>
      <c r="BC48" s="134"/>
      <c r="BD48" s="148"/>
      <c r="BE48" s="134"/>
      <c r="BF48" s="150"/>
      <c r="BG48" s="134"/>
    </row>
    <row r="49" spans="1:59" s="13" customFormat="1" ht="14.5">
      <c r="A49" s="21" t="s">
        <v>99</v>
      </c>
      <c r="B49" s="66" t="s">
        <v>124</v>
      </c>
      <c r="C49" s="67" t="s">
        <v>31</v>
      </c>
      <c r="D49" s="67" t="s">
        <v>125</v>
      </c>
      <c r="E49" s="718" t="s">
        <v>126</v>
      </c>
      <c r="F49" s="71" t="s">
        <v>32</v>
      </c>
      <c r="G49" s="12"/>
      <c r="H49" s="465">
        <v>65992</v>
      </c>
      <c r="I49" s="500" t="s">
        <v>59</v>
      </c>
      <c r="J49" s="465">
        <v>247622</v>
      </c>
      <c r="K49" s="500" t="s">
        <v>59</v>
      </c>
      <c r="L49" s="465">
        <v>2480129</v>
      </c>
      <c r="M49" s="500" t="s">
        <v>59</v>
      </c>
      <c r="N49" s="465">
        <v>192871</v>
      </c>
      <c r="O49" s="500" t="s">
        <v>59</v>
      </c>
      <c r="P49" s="465">
        <v>0</v>
      </c>
      <c r="Q49" s="500" t="s">
        <v>81</v>
      </c>
      <c r="R49" s="465">
        <v>0</v>
      </c>
      <c r="S49" s="500" t="s">
        <v>81</v>
      </c>
      <c r="T49" s="465">
        <v>16848</v>
      </c>
      <c r="U49" s="500" t="s">
        <v>59</v>
      </c>
      <c r="V49" s="465">
        <v>236563</v>
      </c>
      <c r="W49" s="500" t="s">
        <v>59</v>
      </c>
      <c r="X49" s="465">
        <v>44240</v>
      </c>
      <c r="Y49" s="500" t="s">
        <v>59</v>
      </c>
      <c r="Z49" s="465">
        <v>239242</v>
      </c>
      <c r="AA49" s="500" t="s">
        <v>59</v>
      </c>
      <c r="AB49" s="465">
        <v>238723</v>
      </c>
      <c r="AC49" s="500" t="s">
        <v>59</v>
      </c>
      <c r="AD49" s="465">
        <v>27043</v>
      </c>
      <c r="AE49" s="500" t="s">
        <v>59</v>
      </c>
      <c r="AF49" s="465">
        <v>0</v>
      </c>
      <c r="AG49" s="500" t="s">
        <v>81</v>
      </c>
      <c r="AH49" s="465">
        <v>0</v>
      </c>
      <c r="AI49" s="500" t="s">
        <v>81</v>
      </c>
      <c r="AJ49" s="465">
        <v>3888</v>
      </c>
      <c r="AK49" s="500" t="s">
        <v>59</v>
      </c>
      <c r="AL49" s="465">
        <v>503453</v>
      </c>
      <c r="AM49" s="500" t="s">
        <v>59</v>
      </c>
      <c r="AN49" s="465">
        <v>0</v>
      </c>
      <c r="AO49" s="500" t="s">
        <v>81</v>
      </c>
      <c r="AP49" s="465">
        <v>10320</v>
      </c>
      <c r="AQ49" s="500" t="s">
        <v>59</v>
      </c>
      <c r="AR49" s="465">
        <v>0</v>
      </c>
      <c r="AS49" s="500" t="s">
        <v>81</v>
      </c>
      <c r="AT49" s="465">
        <v>0</v>
      </c>
      <c r="AU49" s="500" t="s">
        <v>81</v>
      </c>
      <c r="AV49" s="465">
        <v>0</v>
      </c>
      <c r="AW49" s="500" t="s">
        <v>81</v>
      </c>
      <c r="AX49" s="148"/>
      <c r="AY49" s="134"/>
      <c r="AZ49" s="148"/>
      <c r="BA49" s="134"/>
      <c r="BB49" s="148"/>
      <c r="BC49" s="134"/>
      <c r="BD49" s="148"/>
      <c r="BE49" s="134"/>
      <c r="BF49" s="150"/>
      <c r="BG49" s="134"/>
    </row>
    <row r="50" spans="1:59" s="13" customFormat="1">
      <c r="A50" s="21" t="s">
        <v>102</v>
      </c>
      <c r="B50" s="66" t="s">
        <v>127</v>
      </c>
      <c r="C50" s="67" t="s">
        <v>31</v>
      </c>
      <c r="D50" s="67" t="s">
        <v>128</v>
      </c>
      <c r="E50" s="718" t="s">
        <v>129</v>
      </c>
      <c r="F50" s="71" t="s">
        <v>32</v>
      </c>
      <c r="G50" s="12"/>
      <c r="H50" s="465">
        <v>59</v>
      </c>
      <c r="I50" s="500" t="s">
        <v>59</v>
      </c>
      <c r="J50" s="465">
        <v>806</v>
      </c>
      <c r="K50" s="500" t="s">
        <v>59</v>
      </c>
      <c r="L50" s="465">
        <v>6623</v>
      </c>
      <c r="M50" s="500" t="s">
        <v>59</v>
      </c>
      <c r="N50" s="465">
        <v>2103</v>
      </c>
      <c r="O50" s="500" t="s">
        <v>59</v>
      </c>
      <c r="P50" s="465">
        <v>0</v>
      </c>
      <c r="Q50" s="500" t="s">
        <v>81</v>
      </c>
      <c r="R50" s="465">
        <v>0</v>
      </c>
      <c r="S50" s="500" t="s">
        <v>81</v>
      </c>
      <c r="T50" s="465">
        <v>0</v>
      </c>
      <c r="U50" s="500" t="s">
        <v>81</v>
      </c>
      <c r="V50" s="465">
        <v>325</v>
      </c>
      <c r="W50" s="500" t="s">
        <v>59</v>
      </c>
      <c r="X50" s="465">
        <v>525</v>
      </c>
      <c r="Y50" s="500" t="s">
        <v>59</v>
      </c>
      <c r="Z50" s="465">
        <v>625</v>
      </c>
      <c r="AA50" s="500" t="s">
        <v>59</v>
      </c>
      <c r="AB50" s="465">
        <v>713</v>
      </c>
      <c r="AC50" s="500" t="s">
        <v>59</v>
      </c>
      <c r="AD50" s="465">
        <v>26</v>
      </c>
      <c r="AE50" s="500" t="s">
        <v>59</v>
      </c>
      <c r="AF50" s="465">
        <v>0</v>
      </c>
      <c r="AG50" s="500" t="s">
        <v>81</v>
      </c>
      <c r="AH50" s="465">
        <v>0</v>
      </c>
      <c r="AI50" s="500" t="s">
        <v>81</v>
      </c>
      <c r="AJ50" s="465">
        <v>0</v>
      </c>
      <c r="AK50" s="500" t="s">
        <v>81</v>
      </c>
      <c r="AL50" s="465">
        <v>134</v>
      </c>
      <c r="AM50" s="500" t="s">
        <v>59</v>
      </c>
      <c r="AN50" s="465">
        <v>0</v>
      </c>
      <c r="AO50" s="500" t="s">
        <v>81</v>
      </c>
      <c r="AP50" s="465">
        <v>660</v>
      </c>
      <c r="AQ50" s="500" t="s">
        <v>59</v>
      </c>
      <c r="AR50" s="465">
        <v>0</v>
      </c>
      <c r="AS50" s="500" t="s">
        <v>81</v>
      </c>
      <c r="AT50" s="465">
        <v>0</v>
      </c>
      <c r="AU50" s="500" t="s">
        <v>81</v>
      </c>
      <c r="AV50" s="465">
        <v>0</v>
      </c>
      <c r="AW50" s="500" t="s">
        <v>81</v>
      </c>
      <c r="AX50" s="148"/>
      <c r="AY50" s="134"/>
      <c r="AZ50" s="148"/>
      <c r="BA50" s="134"/>
      <c r="BB50" s="148"/>
      <c r="BC50" s="134"/>
      <c r="BD50" s="148"/>
      <c r="BE50" s="134"/>
      <c r="BF50" s="150"/>
      <c r="BG50" s="134"/>
    </row>
    <row r="51" spans="1:59" s="13" customFormat="1">
      <c r="A51" s="21" t="s">
        <v>104</v>
      </c>
      <c r="B51" s="66" t="s">
        <v>130</v>
      </c>
      <c r="C51" s="67" t="s">
        <v>31</v>
      </c>
      <c r="D51" s="67" t="s">
        <v>131</v>
      </c>
      <c r="E51" s="718" t="s">
        <v>123</v>
      </c>
      <c r="F51" s="71" t="s">
        <v>32</v>
      </c>
      <c r="G51" s="12"/>
      <c r="H51" s="464">
        <v>2</v>
      </c>
      <c r="I51" s="500" t="s">
        <v>56</v>
      </c>
      <c r="J51" s="464">
        <v>1</v>
      </c>
      <c r="K51" s="500" t="s">
        <v>56</v>
      </c>
      <c r="L51" s="464">
        <v>7</v>
      </c>
      <c r="M51" s="500" t="s">
        <v>56</v>
      </c>
      <c r="N51" s="464">
        <v>12</v>
      </c>
      <c r="O51" s="500" t="s">
        <v>56</v>
      </c>
      <c r="P51" s="464">
        <v>0</v>
      </c>
      <c r="Q51" s="500" t="s">
        <v>81</v>
      </c>
      <c r="R51" s="464">
        <v>0</v>
      </c>
      <c r="S51" s="500" t="s">
        <v>81</v>
      </c>
      <c r="T51" s="464">
        <v>0</v>
      </c>
      <c r="U51" s="500" t="s">
        <v>81</v>
      </c>
      <c r="V51" s="464">
        <v>4</v>
      </c>
      <c r="W51" s="500" t="s">
        <v>56</v>
      </c>
      <c r="X51" s="464">
        <v>8</v>
      </c>
      <c r="Y51" s="500" t="s">
        <v>56</v>
      </c>
      <c r="Z51" s="464">
        <v>7</v>
      </c>
      <c r="AA51" s="500" t="s">
        <v>56</v>
      </c>
      <c r="AB51" s="464">
        <v>6</v>
      </c>
      <c r="AC51" s="500" t="s">
        <v>56</v>
      </c>
      <c r="AD51" s="464">
        <v>1</v>
      </c>
      <c r="AE51" s="500" t="s">
        <v>56</v>
      </c>
      <c r="AF51" s="464">
        <v>0</v>
      </c>
      <c r="AG51" s="500" t="s">
        <v>81</v>
      </c>
      <c r="AH51" s="464">
        <v>0</v>
      </c>
      <c r="AI51" s="500" t="s">
        <v>81</v>
      </c>
      <c r="AJ51" s="464">
        <v>0</v>
      </c>
      <c r="AK51" s="500" t="s">
        <v>81</v>
      </c>
      <c r="AL51" s="464">
        <v>1</v>
      </c>
      <c r="AM51" s="500" t="s">
        <v>56</v>
      </c>
      <c r="AN51" s="464">
        <v>0</v>
      </c>
      <c r="AO51" s="500" t="s">
        <v>81</v>
      </c>
      <c r="AP51" s="464">
        <v>0</v>
      </c>
      <c r="AQ51" s="500" t="s">
        <v>81</v>
      </c>
      <c r="AR51" s="464">
        <v>0</v>
      </c>
      <c r="AS51" s="500" t="s">
        <v>81</v>
      </c>
      <c r="AT51" s="464">
        <v>0</v>
      </c>
      <c r="AU51" s="500" t="s">
        <v>81</v>
      </c>
      <c r="AV51" s="464">
        <v>0</v>
      </c>
      <c r="AW51" s="500" t="s">
        <v>81</v>
      </c>
      <c r="AX51" s="148"/>
      <c r="AY51" s="134"/>
      <c r="AZ51" s="148"/>
      <c r="BA51" s="134"/>
      <c r="BB51" s="148"/>
      <c r="BC51" s="134"/>
      <c r="BD51" s="148"/>
      <c r="BE51" s="134"/>
      <c r="BF51" s="150"/>
      <c r="BG51" s="134"/>
    </row>
    <row r="52" spans="1:59" s="13" customFormat="1" ht="14.5">
      <c r="A52" s="21" t="s">
        <v>106</v>
      </c>
      <c r="B52" s="66" t="s">
        <v>132</v>
      </c>
      <c r="C52" s="67" t="s">
        <v>31</v>
      </c>
      <c r="D52" s="67" t="s">
        <v>133</v>
      </c>
      <c r="E52" s="718" t="s">
        <v>126</v>
      </c>
      <c r="F52" s="71" t="s">
        <v>32</v>
      </c>
      <c r="G52" s="12"/>
      <c r="H52" s="465">
        <v>4821</v>
      </c>
      <c r="I52" s="500" t="s">
        <v>59</v>
      </c>
      <c r="J52" s="465">
        <v>34214</v>
      </c>
      <c r="K52" s="500" t="s">
        <v>59</v>
      </c>
      <c r="L52" s="465">
        <v>209002</v>
      </c>
      <c r="M52" s="500" t="s">
        <v>59</v>
      </c>
      <c r="N52" s="465">
        <v>96362</v>
      </c>
      <c r="O52" s="500" t="s">
        <v>59</v>
      </c>
      <c r="P52" s="465">
        <v>0</v>
      </c>
      <c r="Q52" s="500" t="s">
        <v>81</v>
      </c>
      <c r="R52" s="465">
        <v>0</v>
      </c>
      <c r="S52" s="500" t="s">
        <v>81</v>
      </c>
      <c r="T52" s="465">
        <v>0</v>
      </c>
      <c r="U52" s="500" t="s">
        <v>81</v>
      </c>
      <c r="V52" s="465">
        <v>65232</v>
      </c>
      <c r="W52" s="500" t="s">
        <v>59</v>
      </c>
      <c r="X52" s="465">
        <v>23599</v>
      </c>
      <c r="Y52" s="500" t="s">
        <v>59</v>
      </c>
      <c r="Z52" s="465">
        <v>115949</v>
      </c>
      <c r="AA52" s="500" t="s">
        <v>59</v>
      </c>
      <c r="AB52" s="465">
        <v>116035</v>
      </c>
      <c r="AC52" s="500" t="s">
        <v>59</v>
      </c>
      <c r="AD52" s="465">
        <v>10109</v>
      </c>
      <c r="AE52" s="500" t="s">
        <v>59</v>
      </c>
      <c r="AF52" s="465">
        <v>0</v>
      </c>
      <c r="AG52" s="500" t="s">
        <v>81</v>
      </c>
      <c r="AH52" s="465">
        <v>0</v>
      </c>
      <c r="AI52" s="500" t="s">
        <v>81</v>
      </c>
      <c r="AJ52" s="465">
        <v>0</v>
      </c>
      <c r="AK52" s="500" t="s">
        <v>81</v>
      </c>
      <c r="AL52" s="465">
        <v>23328</v>
      </c>
      <c r="AM52" s="500" t="s">
        <v>59</v>
      </c>
      <c r="AN52" s="465">
        <v>0</v>
      </c>
      <c r="AO52" s="500" t="s">
        <v>81</v>
      </c>
      <c r="AP52" s="465">
        <v>0</v>
      </c>
      <c r="AQ52" s="500" t="s">
        <v>81</v>
      </c>
      <c r="AR52" s="465">
        <v>0</v>
      </c>
      <c r="AS52" s="500" t="s">
        <v>81</v>
      </c>
      <c r="AT52" s="465">
        <v>0</v>
      </c>
      <c r="AU52" s="500" t="s">
        <v>81</v>
      </c>
      <c r="AV52" s="465">
        <v>0</v>
      </c>
      <c r="AW52" s="500" t="s">
        <v>81</v>
      </c>
      <c r="AX52" s="148"/>
      <c r="AY52" s="134"/>
      <c r="AZ52" s="148"/>
      <c r="BA52" s="134"/>
      <c r="BB52" s="148"/>
      <c r="BC52" s="134"/>
      <c r="BD52" s="148"/>
      <c r="BE52" s="134"/>
      <c r="BF52" s="150"/>
      <c r="BG52" s="134"/>
    </row>
    <row r="53" spans="1:59" s="13" customFormat="1">
      <c r="A53" s="21" t="s">
        <v>108</v>
      </c>
      <c r="B53" s="66" t="s">
        <v>134</v>
      </c>
      <c r="C53" s="67" t="s">
        <v>31</v>
      </c>
      <c r="D53" s="67" t="s">
        <v>135</v>
      </c>
      <c r="E53" s="718" t="s">
        <v>123</v>
      </c>
      <c r="F53" s="71" t="s">
        <v>32</v>
      </c>
      <c r="G53" s="12"/>
      <c r="H53" s="464">
        <v>0</v>
      </c>
      <c r="I53" s="500" t="s">
        <v>81</v>
      </c>
      <c r="J53" s="464">
        <v>2</v>
      </c>
      <c r="K53" s="500" t="s">
        <v>56</v>
      </c>
      <c r="L53" s="464">
        <v>6</v>
      </c>
      <c r="M53" s="500" t="s">
        <v>56</v>
      </c>
      <c r="N53" s="464">
        <v>2</v>
      </c>
      <c r="O53" s="500" t="s">
        <v>56</v>
      </c>
      <c r="P53" s="464">
        <v>0</v>
      </c>
      <c r="Q53" s="500" t="s">
        <v>81</v>
      </c>
      <c r="R53" s="464">
        <v>0</v>
      </c>
      <c r="S53" s="500" t="s">
        <v>81</v>
      </c>
      <c r="T53" s="464">
        <v>0</v>
      </c>
      <c r="U53" s="500" t="s">
        <v>81</v>
      </c>
      <c r="V53" s="464">
        <v>1</v>
      </c>
      <c r="W53" s="500" t="s">
        <v>56</v>
      </c>
      <c r="X53" s="464">
        <v>1</v>
      </c>
      <c r="Y53" s="500" t="s">
        <v>56</v>
      </c>
      <c r="Z53" s="464">
        <v>1</v>
      </c>
      <c r="AA53" s="500" t="s">
        <v>56</v>
      </c>
      <c r="AB53" s="464">
        <v>0</v>
      </c>
      <c r="AC53" s="500" t="s">
        <v>81</v>
      </c>
      <c r="AD53" s="464">
        <v>0</v>
      </c>
      <c r="AE53" s="500" t="s">
        <v>81</v>
      </c>
      <c r="AF53" s="464">
        <v>0</v>
      </c>
      <c r="AG53" s="500" t="s">
        <v>81</v>
      </c>
      <c r="AH53" s="464">
        <v>0</v>
      </c>
      <c r="AI53" s="500" t="s">
        <v>81</v>
      </c>
      <c r="AJ53" s="464">
        <v>0</v>
      </c>
      <c r="AK53" s="500" t="s">
        <v>81</v>
      </c>
      <c r="AL53" s="464">
        <v>2</v>
      </c>
      <c r="AM53" s="500" t="s">
        <v>56</v>
      </c>
      <c r="AN53" s="464">
        <v>0</v>
      </c>
      <c r="AO53" s="500" t="s">
        <v>81</v>
      </c>
      <c r="AP53" s="464">
        <v>0</v>
      </c>
      <c r="AQ53" s="500" t="s">
        <v>81</v>
      </c>
      <c r="AR53" s="464">
        <v>0</v>
      </c>
      <c r="AS53" s="500" t="s">
        <v>81</v>
      </c>
      <c r="AT53" s="464">
        <v>0</v>
      </c>
      <c r="AU53" s="500" t="s">
        <v>81</v>
      </c>
      <c r="AV53" s="464">
        <v>0</v>
      </c>
      <c r="AW53" s="500" t="s">
        <v>81</v>
      </c>
      <c r="AX53" s="148"/>
      <c r="AY53" s="134"/>
      <c r="AZ53" s="148"/>
      <c r="BA53" s="134"/>
      <c r="BB53" s="148"/>
      <c r="BC53" s="134"/>
      <c r="BD53" s="148"/>
      <c r="BE53" s="134"/>
      <c r="BF53" s="150"/>
      <c r="BG53" s="134"/>
    </row>
    <row r="54" spans="1:59" s="13" customFormat="1" ht="14.5">
      <c r="A54" s="21" t="s">
        <v>110</v>
      </c>
      <c r="B54" s="66" t="s">
        <v>136</v>
      </c>
      <c r="C54" s="67" t="s">
        <v>31</v>
      </c>
      <c r="D54" s="67" t="s">
        <v>137</v>
      </c>
      <c r="E54" s="718" t="s">
        <v>126</v>
      </c>
      <c r="F54" s="71" t="s">
        <v>32</v>
      </c>
      <c r="G54" s="12"/>
      <c r="H54" s="465">
        <v>0</v>
      </c>
      <c r="I54" s="500" t="s">
        <v>81</v>
      </c>
      <c r="J54" s="465">
        <v>209088</v>
      </c>
      <c r="K54" s="500" t="s">
        <v>59</v>
      </c>
      <c r="L54" s="465">
        <v>2105741</v>
      </c>
      <c r="M54" s="500" t="s">
        <v>59</v>
      </c>
      <c r="N54" s="465">
        <v>96509</v>
      </c>
      <c r="O54" s="500" t="s">
        <v>59</v>
      </c>
      <c r="P54" s="465">
        <v>0</v>
      </c>
      <c r="Q54" s="500" t="s">
        <v>81</v>
      </c>
      <c r="R54" s="465">
        <v>0</v>
      </c>
      <c r="S54" s="500" t="s">
        <v>81</v>
      </c>
      <c r="T54" s="465">
        <v>0</v>
      </c>
      <c r="U54" s="500" t="s">
        <v>81</v>
      </c>
      <c r="V54" s="465">
        <v>142560</v>
      </c>
      <c r="W54" s="500" t="s">
        <v>59</v>
      </c>
      <c r="X54" s="465">
        <v>6394</v>
      </c>
      <c r="Y54" s="500" t="s">
        <v>59</v>
      </c>
      <c r="Z54" s="465">
        <v>56419</v>
      </c>
      <c r="AA54" s="500" t="s">
        <v>59</v>
      </c>
      <c r="AB54" s="465">
        <v>0</v>
      </c>
      <c r="AC54" s="500" t="s">
        <v>81</v>
      </c>
      <c r="AD54" s="465">
        <v>0</v>
      </c>
      <c r="AE54" s="500" t="s">
        <v>81</v>
      </c>
      <c r="AF54" s="465">
        <v>0</v>
      </c>
      <c r="AG54" s="500" t="s">
        <v>81</v>
      </c>
      <c r="AH54" s="465">
        <v>0</v>
      </c>
      <c r="AI54" s="500" t="s">
        <v>81</v>
      </c>
      <c r="AJ54" s="465">
        <v>0</v>
      </c>
      <c r="AK54" s="500" t="s">
        <v>81</v>
      </c>
      <c r="AL54" s="465">
        <v>94176</v>
      </c>
      <c r="AM54" s="500" t="s">
        <v>59</v>
      </c>
      <c r="AN54" s="465">
        <v>0</v>
      </c>
      <c r="AO54" s="500" t="s">
        <v>81</v>
      </c>
      <c r="AP54" s="465">
        <v>0</v>
      </c>
      <c r="AQ54" s="500" t="s">
        <v>81</v>
      </c>
      <c r="AR54" s="465">
        <v>0</v>
      </c>
      <c r="AS54" s="500" t="s">
        <v>81</v>
      </c>
      <c r="AT54" s="465">
        <v>0</v>
      </c>
      <c r="AU54" s="500" t="s">
        <v>81</v>
      </c>
      <c r="AV54" s="465">
        <v>0</v>
      </c>
      <c r="AW54" s="500" t="s">
        <v>81</v>
      </c>
      <c r="AX54" s="148"/>
      <c r="AY54" s="134"/>
      <c r="AZ54" s="148"/>
      <c r="BA54" s="134"/>
      <c r="BB54" s="148"/>
      <c r="BC54" s="134"/>
      <c r="BD54" s="148"/>
      <c r="BE54" s="134"/>
      <c r="BF54" s="150"/>
      <c r="BG54" s="134"/>
    </row>
    <row r="55" spans="1:59" s="13" customFormat="1">
      <c r="A55" s="21" t="s">
        <v>112</v>
      </c>
      <c r="B55" s="66" t="s">
        <v>138</v>
      </c>
      <c r="C55" s="67" t="s">
        <v>31</v>
      </c>
      <c r="D55" s="67" t="s">
        <v>139</v>
      </c>
      <c r="E55" s="718" t="s">
        <v>123</v>
      </c>
      <c r="F55" s="71" t="s">
        <v>32</v>
      </c>
      <c r="G55" s="12"/>
      <c r="H55" s="464">
        <v>2</v>
      </c>
      <c r="I55" s="500" t="s">
        <v>56</v>
      </c>
      <c r="J55" s="464">
        <v>1</v>
      </c>
      <c r="K55" s="500" t="s">
        <v>56</v>
      </c>
      <c r="L55" s="464">
        <v>9</v>
      </c>
      <c r="M55" s="500" t="s">
        <v>56</v>
      </c>
      <c r="N55" s="464">
        <v>8</v>
      </c>
      <c r="O55" s="500" t="s">
        <v>56</v>
      </c>
      <c r="P55" s="464">
        <v>0</v>
      </c>
      <c r="Q55" s="500" t="s">
        <v>81</v>
      </c>
      <c r="R55" s="464">
        <v>0</v>
      </c>
      <c r="S55" s="500" t="s">
        <v>81</v>
      </c>
      <c r="T55" s="464">
        <v>1</v>
      </c>
      <c r="U55" s="500" t="s">
        <v>56</v>
      </c>
      <c r="V55" s="464">
        <v>4</v>
      </c>
      <c r="W55" s="500" t="s">
        <v>56</v>
      </c>
      <c r="X55" s="464">
        <v>10</v>
      </c>
      <c r="Y55" s="500" t="s">
        <v>56</v>
      </c>
      <c r="Z55" s="464">
        <v>8</v>
      </c>
      <c r="AA55" s="500" t="s">
        <v>56</v>
      </c>
      <c r="AB55" s="464">
        <v>9</v>
      </c>
      <c r="AC55" s="500" t="s">
        <v>56</v>
      </c>
      <c r="AD55" s="464">
        <v>1</v>
      </c>
      <c r="AE55" s="500" t="s">
        <v>56</v>
      </c>
      <c r="AF55" s="464">
        <v>0</v>
      </c>
      <c r="AG55" s="500" t="s">
        <v>81</v>
      </c>
      <c r="AH55" s="464">
        <v>0</v>
      </c>
      <c r="AI55" s="500" t="s">
        <v>81</v>
      </c>
      <c r="AJ55" s="464">
        <v>0</v>
      </c>
      <c r="AK55" s="500" t="s">
        <v>81</v>
      </c>
      <c r="AL55" s="464">
        <v>5</v>
      </c>
      <c r="AM55" s="500" t="s">
        <v>56</v>
      </c>
      <c r="AN55" s="464">
        <v>0</v>
      </c>
      <c r="AO55" s="500" t="s">
        <v>81</v>
      </c>
      <c r="AP55" s="464">
        <v>0</v>
      </c>
      <c r="AQ55" s="500" t="s">
        <v>81</v>
      </c>
      <c r="AR55" s="464">
        <v>0</v>
      </c>
      <c r="AS55" s="500" t="s">
        <v>81</v>
      </c>
      <c r="AT55" s="464">
        <v>0</v>
      </c>
      <c r="AU55" s="500" t="s">
        <v>81</v>
      </c>
      <c r="AV55" s="464">
        <v>0</v>
      </c>
      <c r="AW55" s="500" t="s">
        <v>81</v>
      </c>
      <c r="AX55" s="148"/>
      <c r="AY55" s="134"/>
      <c r="AZ55" s="148"/>
      <c r="BA55" s="134"/>
      <c r="BB55" s="148"/>
      <c r="BC55" s="134"/>
      <c r="BD55" s="148"/>
      <c r="BE55" s="134"/>
      <c r="BF55" s="150"/>
      <c r="BG55" s="134"/>
    </row>
    <row r="56" spans="1:59" s="13" customFormat="1" ht="13" thickBot="1">
      <c r="A56" s="22" t="s">
        <v>140</v>
      </c>
      <c r="B56" s="75" t="s">
        <v>141</v>
      </c>
      <c r="C56" s="76" t="s">
        <v>31</v>
      </c>
      <c r="D56" s="76" t="s">
        <v>142</v>
      </c>
      <c r="E56" s="719" t="s">
        <v>123</v>
      </c>
      <c r="F56" s="125" t="s">
        <v>32</v>
      </c>
      <c r="G56" s="12"/>
      <c r="H56" s="466">
        <v>2</v>
      </c>
      <c r="I56" s="501" t="s">
        <v>56</v>
      </c>
      <c r="J56" s="466">
        <v>1</v>
      </c>
      <c r="K56" s="501" t="s">
        <v>56</v>
      </c>
      <c r="L56" s="466">
        <v>9</v>
      </c>
      <c r="M56" s="501" t="s">
        <v>56</v>
      </c>
      <c r="N56" s="466">
        <v>8</v>
      </c>
      <c r="O56" s="501" t="s">
        <v>56</v>
      </c>
      <c r="P56" s="466">
        <v>0</v>
      </c>
      <c r="Q56" s="501" t="s">
        <v>81</v>
      </c>
      <c r="R56" s="466">
        <v>0</v>
      </c>
      <c r="S56" s="501" t="s">
        <v>81</v>
      </c>
      <c r="T56" s="466">
        <v>1</v>
      </c>
      <c r="U56" s="501" t="s">
        <v>56</v>
      </c>
      <c r="V56" s="466">
        <v>4</v>
      </c>
      <c r="W56" s="501" t="s">
        <v>56</v>
      </c>
      <c r="X56" s="466">
        <v>10</v>
      </c>
      <c r="Y56" s="501" t="s">
        <v>56</v>
      </c>
      <c r="Z56" s="466">
        <v>8</v>
      </c>
      <c r="AA56" s="501" t="s">
        <v>56</v>
      </c>
      <c r="AB56" s="466">
        <v>9</v>
      </c>
      <c r="AC56" s="501" t="s">
        <v>56</v>
      </c>
      <c r="AD56" s="466">
        <v>1</v>
      </c>
      <c r="AE56" s="501" t="s">
        <v>56</v>
      </c>
      <c r="AF56" s="466">
        <v>0</v>
      </c>
      <c r="AG56" s="501" t="s">
        <v>81</v>
      </c>
      <c r="AH56" s="466">
        <v>0</v>
      </c>
      <c r="AI56" s="501" t="s">
        <v>81</v>
      </c>
      <c r="AJ56" s="466">
        <v>0</v>
      </c>
      <c r="AK56" s="501" t="s">
        <v>81</v>
      </c>
      <c r="AL56" s="466">
        <v>5</v>
      </c>
      <c r="AM56" s="501" t="s">
        <v>56</v>
      </c>
      <c r="AN56" s="466">
        <v>0</v>
      </c>
      <c r="AO56" s="501" t="s">
        <v>81</v>
      </c>
      <c r="AP56" s="466">
        <v>0</v>
      </c>
      <c r="AQ56" s="501" t="s">
        <v>81</v>
      </c>
      <c r="AR56" s="466">
        <v>0</v>
      </c>
      <c r="AS56" s="501" t="s">
        <v>81</v>
      </c>
      <c r="AT56" s="466">
        <v>0</v>
      </c>
      <c r="AU56" s="501" t="s">
        <v>81</v>
      </c>
      <c r="AV56" s="466">
        <v>0</v>
      </c>
      <c r="AW56" s="501" t="s">
        <v>81</v>
      </c>
      <c r="AX56" s="149"/>
      <c r="AY56" s="135"/>
      <c r="AZ56" s="149"/>
      <c r="BA56" s="135"/>
      <c r="BB56" s="149"/>
      <c r="BC56" s="135"/>
      <c r="BD56" s="149"/>
      <c r="BE56" s="135"/>
      <c r="BF56" s="151"/>
      <c r="BG56" s="135"/>
    </row>
    <row r="57" spans="1:59" s="13" customFormat="1" ht="13" thickBot="1">
      <c r="A57" s="12"/>
      <c r="C57" s="12"/>
      <c r="D57" s="12"/>
      <c r="E57" s="12"/>
      <c r="F57" s="12"/>
      <c r="G57" s="12"/>
      <c r="H57" s="428"/>
      <c r="I57" s="428"/>
      <c r="J57" s="428"/>
      <c r="K57" s="428"/>
      <c r="L57" s="428"/>
      <c r="M57" s="428"/>
      <c r="N57" s="428"/>
      <c r="O57" s="428"/>
      <c r="P57" s="428"/>
      <c r="Q57" s="428"/>
      <c r="R57" s="428"/>
      <c r="S57" s="428"/>
      <c r="T57" s="428"/>
      <c r="U57" s="428"/>
      <c r="V57" s="428"/>
      <c r="W57" s="428"/>
      <c r="X57" s="428"/>
      <c r="Y57" s="428"/>
      <c r="Z57" s="428"/>
      <c r="AA57" s="428"/>
      <c r="AB57" s="428"/>
      <c r="AC57" s="428"/>
      <c r="AD57" s="428"/>
      <c r="AE57" s="428"/>
      <c r="AF57" s="428"/>
      <c r="AG57" s="428"/>
      <c r="AH57" s="428"/>
      <c r="AI57" s="428"/>
      <c r="AJ57" s="428"/>
      <c r="AK57" s="428"/>
      <c r="AL57" s="428"/>
      <c r="AM57" s="428"/>
      <c r="AN57" s="428"/>
      <c r="AO57" s="428"/>
      <c r="AP57" s="428"/>
      <c r="AQ57" s="428"/>
      <c r="AR57" s="428"/>
      <c r="AS57" s="428"/>
      <c r="AT57" s="428"/>
      <c r="AU57" s="428"/>
      <c r="AV57" s="428"/>
      <c r="AW57" s="428"/>
    </row>
    <row r="58" spans="1:59" s="13" customFormat="1" ht="18.5" thickBot="1">
      <c r="A58" s="714"/>
      <c r="B58" s="141" t="s">
        <v>143</v>
      </c>
      <c r="C58" s="141"/>
      <c r="D58" s="142"/>
      <c r="E58" s="143" t="s">
        <v>25</v>
      </c>
      <c r="F58" s="144"/>
      <c r="G58" s="12"/>
      <c r="H58" s="428"/>
      <c r="I58" s="428"/>
      <c r="J58" s="428"/>
      <c r="K58" s="428"/>
      <c r="L58" s="428"/>
      <c r="M58" s="428"/>
      <c r="N58" s="428"/>
      <c r="O58" s="428"/>
      <c r="P58" s="428"/>
      <c r="Q58" s="428"/>
      <c r="R58" s="428"/>
      <c r="S58" s="428"/>
      <c r="T58" s="428"/>
      <c r="U58" s="428"/>
      <c r="V58" s="428"/>
      <c r="W58" s="428"/>
      <c r="X58" s="428"/>
      <c r="Y58" s="428"/>
      <c r="Z58" s="428"/>
      <c r="AA58" s="428"/>
      <c r="AB58" s="428"/>
      <c r="AC58" s="428"/>
      <c r="AD58" s="428"/>
      <c r="AE58" s="428"/>
      <c r="AF58" s="428"/>
      <c r="AG58" s="428"/>
      <c r="AH58" s="428"/>
      <c r="AI58" s="428"/>
      <c r="AJ58" s="428"/>
      <c r="AK58" s="428"/>
      <c r="AL58" s="428"/>
      <c r="AM58" s="428"/>
      <c r="AN58" s="428"/>
      <c r="AO58" s="428"/>
      <c r="AP58" s="428"/>
      <c r="AQ58" s="428"/>
      <c r="AR58" s="428"/>
      <c r="AS58" s="428"/>
      <c r="AT58" s="428"/>
      <c r="AU58" s="428"/>
      <c r="AV58" s="428"/>
      <c r="AW58" s="428"/>
    </row>
    <row r="59" spans="1:59" s="13" customFormat="1">
      <c r="A59" s="145" t="s">
        <v>144</v>
      </c>
      <c r="B59" s="146" t="s">
        <v>145</v>
      </c>
      <c r="C59" s="109" t="s">
        <v>31</v>
      </c>
      <c r="D59" s="109" t="s">
        <v>146</v>
      </c>
      <c r="E59" s="139" t="s">
        <v>147</v>
      </c>
      <c r="F59" s="140" t="s">
        <v>54</v>
      </c>
      <c r="G59" s="12"/>
      <c r="H59" s="467">
        <v>0</v>
      </c>
      <c r="I59" s="468" t="s">
        <v>81</v>
      </c>
      <c r="J59" s="467">
        <v>0</v>
      </c>
      <c r="K59" s="469" t="s">
        <v>81</v>
      </c>
      <c r="L59" s="467">
        <v>0</v>
      </c>
      <c r="M59" s="469" t="s">
        <v>81</v>
      </c>
      <c r="N59" s="467">
        <v>0</v>
      </c>
      <c r="O59" s="469" t="s">
        <v>81</v>
      </c>
      <c r="P59" s="467">
        <v>0</v>
      </c>
      <c r="Q59" s="469" t="s">
        <v>81</v>
      </c>
      <c r="R59" s="467">
        <v>0</v>
      </c>
      <c r="S59" s="469" t="s">
        <v>81</v>
      </c>
      <c r="T59" s="467">
        <v>0</v>
      </c>
      <c r="U59" s="469" t="s">
        <v>81</v>
      </c>
      <c r="V59" s="467">
        <v>0</v>
      </c>
      <c r="W59" s="469" t="s">
        <v>81</v>
      </c>
      <c r="X59" s="467">
        <v>0</v>
      </c>
      <c r="Y59" s="469" t="s">
        <v>81</v>
      </c>
      <c r="Z59" s="467">
        <v>0</v>
      </c>
      <c r="AA59" s="469" t="s">
        <v>81</v>
      </c>
      <c r="AB59" s="467">
        <v>0</v>
      </c>
      <c r="AC59" s="469" t="s">
        <v>81</v>
      </c>
      <c r="AD59" s="467">
        <v>0</v>
      </c>
      <c r="AE59" s="469" t="s">
        <v>81</v>
      </c>
      <c r="AF59" s="467">
        <v>0</v>
      </c>
      <c r="AG59" s="469" t="s">
        <v>81</v>
      </c>
      <c r="AH59" s="467">
        <v>0</v>
      </c>
      <c r="AI59" s="469" t="s">
        <v>81</v>
      </c>
      <c r="AJ59" s="467">
        <v>0</v>
      </c>
      <c r="AK59" s="469" t="s">
        <v>81</v>
      </c>
      <c r="AL59" s="467">
        <v>0</v>
      </c>
      <c r="AM59" s="469" t="s">
        <v>81</v>
      </c>
      <c r="AN59" s="467">
        <v>0</v>
      </c>
      <c r="AO59" s="469" t="s">
        <v>81</v>
      </c>
      <c r="AP59" s="467">
        <v>0</v>
      </c>
      <c r="AQ59" s="469" t="s">
        <v>81</v>
      </c>
      <c r="AR59" s="467">
        <v>0</v>
      </c>
      <c r="AS59" s="469" t="s">
        <v>81</v>
      </c>
      <c r="AT59" s="467">
        <v>0</v>
      </c>
      <c r="AU59" s="469" t="s">
        <v>81</v>
      </c>
      <c r="AV59" s="467">
        <v>0</v>
      </c>
      <c r="AW59" s="469" t="s">
        <v>81</v>
      </c>
      <c r="AX59" s="720"/>
      <c r="AY59" s="716"/>
      <c r="AZ59" s="720"/>
      <c r="BA59" s="716"/>
      <c r="BB59" s="720"/>
      <c r="BC59" s="716"/>
      <c r="BD59" s="720"/>
      <c r="BE59" s="716"/>
      <c r="BF59" s="721">
        <f>H59+J59+L59+N59+P59+R59+T59+V59+X59+Z59+AB59+AD59+AF59+AH59+AJ59+AL59+AN59+AP59+AR59+AT59+AV59+AX59+AZ59+BB59+BD59</f>
        <v>0</v>
      </c>
      <c r="BG59" s="499" t="s">
        <v>81</v>
      </c>
    </row>
    <row r="60" spans="1:59" s="13" customFormat="1">
      <c r="A60" s="126" t="s">
        <v>148</v>
      </c>
      <c r="B60" s="61" t="s">
        <v>149</v>
      </c>
      <c r="C60" s="67" t="s">
        <v>31</v>
      </c>
      <c r="D60" s="67" t="s">
        <v>150</v>
      </c>
      <c r="E60" s="97" t="s">
        <v>147</v>
      </c>
      <c r="F60" s="71" t="s">
        <v>54</v>
      </c>
      <c r="G60" s="12"/>
      <c r="H60" s="470">
        <v>0</v>
      </c>
      <c r="I60" s="471" t="s">
        <v>81</v>
      </c>
      <c r="J60" s="470">
        <v>1.8620000000000001</v>
      </c>
      <c r="K60" s="472" t="s">
        <v>151</v>
      </c>
      <c r="L60" s="470">
        <v>0</v>
      </c>
      <c r="M60" s="472" t="s">
        <v>81</v>
      </c>
      <c r="N60" s="470">
        <v>0</v>
      </c>
      <c r="O60" s="473" t="s">
        <v>81</v>
      </c>
      <c r="P60" s="470">
        <v>0</v>
      </c>
      <c r="Q60" s="472" t="s">
        <v>81</v>
      </c>
      <c r="R60" s="470">
        <v>0</v>
      </c>
      <c r="S60" s="472" t="s">
        <v>81</v>
      </c>
      <c r="T60" s="470">
        <v>0</v>
      </c>
      <c r="U60" s="472" t="s">
        <v>81</v>
      </c>
      <c r="V60" s="470">
        <v>0</v>
      </c>
      <c r="W60" s="472" t="s">
        <v>81</v>
      </c>
      <c r="X60" s="470">
        <v>0</v>
      </c>
      <c r="Y60" s="472" t="s">
        <v>81</v>
      </c>
      <c r="Z60" s="470">
        <v>0</v>
      </c>
      <c r="AA60" s="472" t="s">
        <v>81</v>
      </c>
      <c r="AB60" s="470">
        <v>0</v>
      </c>
      <c r="AC60" s="472" t="s">
        <v>81</v>
      </c>
      <c r="AD60" s="470">
        <v>0</v>
      </c>
      <c r="AE60" s="472" t="s">
        <v>81</v>
      </c>
      <c r="AF60" s="470">
        <v>0</v>
      </c>
      <c r="AG60" s="472" t="s">
        <v>81</v>
      </c>
      <c r="AH60" s="470">
        <v>0</v>
      </c>
      <c r="AI60" s="472" t="s">
        <v>81</v>
      </c>
      <c r="AJ60" s="470">
        <v>0</v>
      </c>
      <c r="AK60" s="472" t="s">
        <v>81</v>
      </c>
      <c r="AL60" s="470">
        <v>0</v>
      </c>
      <c r="AM60" s="472" t="s">
        <v>81</v>
      </c>
      <c r="AN60" s="470">
        <v>0</v>
      </c>
      <c r="AO60" s="472" t="s">
        <v>81</v>
      </c>
      <c r="AP60" s="470">
        <v>0</v>
      </c>
      <c r="AQ60" s="472" t="s">
        <v>81</v>
      </c>
      <c r="AR60" s="470">
        <v>0</v>
      </c>
      <c r="AS60" s="472" t="s">
        <v>81</v>
      </c>
      <c r="AT60" s="470">
        <v>0</v>
      </c>
      <c r="AU60" s="472" t="s">
        <v>81</v>
      </c>
      <c r="AV60" s="470">
        <v>0</v>
      </c>
      <c r="AW60" s="472" t="s">
        <v>81</v>
      </c>
      <c r="AX60" s="148"/>
      <c r="AY60" s="134"/>
      <c r="AZ60" s="148"/>
      <c r="BA60" s="134"/>
      <c r="BB60" s="148"/>
      <c r="BC60" s="134"/>
      <c r="BD60" s="148"/>
      <c r="BE60" s="134"/>
      <c r="BF60" s="426">
        <f t="shared" ref="BF60:BF66" si="0">H60+J60+L60+N60+P60+R60+T60+V60+X60+Z60+AB60+AD60+AF60+AH60+AJ60+AL60+AN60+AP60+AR60+AT60+AV60+AX60+AZ60+BB60+BD60</f>
        <v>1.8620000000000001</v>
      </c>
      <c r="BG60" s="500" t="s">
        <v>151</v>
      </c>
    </row>
    <row r="61" spans="1:59" s="13" customFormat="1">
      <c r="A61" s="126" t="s">
        <v>152</v>
      </c>
      <c r="B61" s="61" t="s">
        <v>153</v>
      </c>
      <c r="C61" s="67" t="s">
        <v>31</v>
      </c>
      <c r="D61" s="67" t="s">
        <v>154</v>
      </c>
      <c r="E61" s="718" t="s">
        <v>147</v>
      </c>
      <c r="F61" s="71" t="s">
        <v>54</v>
      </c>
      <c r="G61" s="12"/>
      <c r="H61" s="470">
        <v>0</v>
      </c>
      <c r="I61" s="471" t="s">
        <v>81</v>
      </c>
      <c r="J61" s="470">
        <v>0</v>
      </c>
      <c r="K61" s="472" t="s">
        <v>81</v>
      </c>
      <c r="L61" s="470">
        <v>4.4980000000000002</v>
      </c>
      <c r="M61" s="472" t="s">
        <v>151</v>
      </c>
      <c r="N61" s="470">
        <v>11.913</v>
      </c>
      <c r="O61" s="473" t="s">
        <v>151</v>
      </c>
      <c r="P61" s="470">
        <v>0</v>
      </c>
      <c r="Q61" s="472" t="s">
        <v>81</v>
      </c>
      <c r="R61" s="470">
        <v>0</v>
      </c>
      <c r="S61" s="472" t="s">
        <v>81</v>
      </c>
      <c r="T61" s="470">
        <v>0</v>
      </c>
      <c r="U61" s="472" t="s">
        <v>81</v>
      </c>
      <c r="V61" s="470">
        <v>3.169</v>
      </c>
      <c r="W61" s="472" t="s">
        <v>151</v>
      </c>
      <c r="X61" s="470">
        <v>0</v>
      </c>
      <c r="Y61" s="472" t="s">
        <v>81</v>
      </c>
      <c r="Z61" s="470">
        <v>0</v>
      </c>
      <c r="AA61" s="472" t="s">
        <v>81</v>
      </c>
      <c r="AB61" s="470">
        <v>21.802</v>
      </c>
      <c r="AC61" s="472" t="s">
        <v>151</v>
      </c>
      <c r="AD61" s="470">
        <v>0.74399999999999999</v>
      </c>
      <c r="AE61" s="472" t="s">
        <v>151</v>
      </c>
      <c r="AF61" s="470">
        <v>0</v>
      </c>
      <c r="AG61" s="472" t="s">
        <v>81</v>
      </c>
      <c r="AH61" s="470">
        <v>0</v>
      </c>
      <c r="AI61" s="472" t="s">
        <v>81</v>
      </c>
      <c r="AJ61" s="470">
        <v>0</v>
      </c>
      <c r="AK61" s="472" t="s">
        <v>81</v>
      </c>
      <c r="AL61" s="470">
        <v>2.38</v>
      </c>
      <c r="AM61" s="472" t="s">
        <v>151</v>
      </c>
      <c r="AN61" s="470">
        <v>0</v>
      </c>
      <c r="AO61" s="472" t="s">
        <v>81</v>
      </c>
      <c r="AP61" s="470">
        <v>11.727</v>
      </c>
      <c r="AQ61" s="472" t="s">
        <v>59</v>
      </c>
      <c r="AR61" s="470">
        <v>4.05</v>
      </c>
      <c r="AS61" s="472" t="s">
        <v>151</v>
      </c>
      <c r="AT61" s="470">
        <v>0</v>
      </c>
      <c r="AU61" s="472" t="s">
        <v>81</v>
      </c>
      <c r="AV61" s="470">
        <v>0</v>
      </c>
      <c r="AW61" s="472" t="s">
        <v>81</v>
      </c>
      <c r="AX61" s="148"/>
      <c r="AY61" s="134"/>
      <c r="AZ61" s="148"/>
      <c r="BA61" s="134"/>
      <c r="BB61" s="148"/>
      <c r="BC61" s="134"/>
      <c r="BD61" s="148"/>
      <c r="BE61" s="134"/>
      <c r="BF61" s="426">
        <f t="shared" si="0"/>
        <v>60.283000000000001</v>
      </c>
      <c r="BG61" s="500" t="s">
        <v>151</v>
      </c>
    </row>
    <row r="62" spans="1:59" s="13" customFormat="1">
      <c r="A62" s="126" t="s">
        <v>155</v>
      </c>
      <c r="B62" s="61" t="s">
        <v>156</v>
      </c>
      <c r="C62" s="67" t="s">
        <v>31</v>
      </c>
      <c r="D62" s="67" t="s">
        <v>157</v>
      </c>
      <c r="E62" s="718" t="s">
        <v>147</v>
      </c>
      <c r="F62" s="71" t="s">
        <v>54</v>
      </c>
      <c r="G62" s="12"/>
      <c r="H62" s="470">
        <v>0</v>
      </c>
      <c r="I62" s="471" t="s">
        <v>81</v>
      </c>
      <c r="J62" s="470">
        <v>0</v>
      </c>
      <c r="K62" s="472" t="s">
        <v>81</v>
      </c>
      <c r="L62" s="470">
        <v>0</v>
      </c>
      <c r="M62" s="472" t="s">
        <v>81</v>
      </c>
      <c r="N62" s="470">
        <v>0</v>
      </c>
      <c r="O62" s="472" t="s">
        <v>81</v>
      </c>
      <c r="P62" s="470">
        <v>0</v>
      </c>
      <c r="Q62" s="472" t="s">
        <v>81</v>
      </c>
      <c r="R62" s="470">
        <v>0</v>
      </c>
      <c r="S62" s="472" t="s">
        <v>81</v>
      </c>
      <c r="T62" s="470">
        <v>0</v>
      </c>
      <c r="U62" s="472" t="s">
        <v>81</v>
      </c>
      <c r="V62" s="470">
        <v>0</v>
      </c>
      <c r="W62" s="472" t="s">
        <v>81</v>
      </c>
      <c r="X62" s="470">
        <v>0</v>
      </c>
      <c r="Y62" s="472" t="s">
        <v>81</v>
      </c>
      <c r="Z62" s="470">
        <v>0</v>
      </c>
      <c r="AA62" s="472" t="s">
        <v>81</v>
      </c>
      <c r="AB62" s="470">
        <v>0</v>
      </c>
      <c r="AC62" s="472" t="s">
        <v>81</v>
      </c>
      <c r="AD62" s="470">
        <v>0</v>
      </c>
      <c r="AE62" s="472" t="s">
        <v>81</v>
      </c>
      <c r="AF62" s="470">
        <v>0</v>
      </c>
      <c r="AG62" s="472" t="s">
        <v>81</v>
      </c>
      <c r="AH62" s="470">
        <v>0</v>
      </c>
      <c r="AI62" s="472" t="s">
        <v>81</v>
      </c>
      <c r="AJ62" s="470">
        <v>0</v>
      </c>
      <c r="AK62" s="472" t="s">
        <v>81</v>
      </c>
      <c r="AL62" s="470">
        <v>0.53800000000000003</v>
      </c>
      <c r="AM62" s="472" t="s">
        <v>151</v>
      </c>
      <c r="AN62" s="470">
        <v>0</v>
      </c>
      <c r="AO62" s="472" t="s">
        <v>81</v>
      </c>
      <c r="AP62" s="470">
        <v>31.885000000000002</v>
      </c>
      <c r="AQ62" s="472" t="s">
        <v>59</v>
      </c>
      <c r="AR62" s="470">
        <v>0</v>
      </c>
      <c r="AS62" s="472" t="s">
        <v>81</v>
      </c>
      <c r="AT62" s="470">
        <v>0</v>
      </c>
      <c r="AU62" s="472" t="s">
        <v>81</v>
      </c>
      <c r="AV62" s="470">
        <v>0</v>
      </c>
      <c r="AW62" s="472" t="s">
        <v>81</v>
      </c>
      <c r="AX62" s="148"/>
      <c r="AY62" s="134"/>
      <c r="AZ62" s="148"/>
      <c r="BA62" s="134"/>
      <c r="BB62" s="148"/>
      <c r="BC62" s="134"/>
      <c r="BD62" s="148"/>
      <c r="BE62" s="134"/>
      <c r="BF62" s="426">
        <f t="shared" si="0"/>
        <v>32.423000000000002</v>
      </c>
      <c r="BG62" s="500" t="s">
        <v>59</v>
      </c>
    </row>
    <row r="63" spans="1:59" s="13" customFormat="1">
      <c r="A63" s="126" t="s">
        <v>158</v>
      </c>
      <c r="B63" s="61" t="s">
        <v>159</v>
      </c>
      <c r="C63" s="67" t="s">
        <v>31</v>
      </c>
      <c r="D63" s="67" t="s">
        <v>160</v>
      </c>
      <c r="E63" s="718" t="s">
        <v>147</v>
      </c>
      <c r="F63" s="71" t="s">
        <v>54</v>
      </c>
      <c r="G63" s="12"/>
      <c r="H63" s="470">
        <v>0</v>
      </c>
      <c r="I63" s="471" t="s">
        <v>81</v>
      </c>
      <c r="J63" s="470">
        <v>0</v>
      </c>
      <c r="K63" s="472" t="s">
        <v>81</v>
      </c>
      <c r="L63" s="470">
        <v>0</v>
      </c>
      <c r="M63" s="472" t="s">
        <v>81</v>
      </c>
      <c r="N63" s="470">
        <v>0</v>
      </c>
      <c r="O63" s="472" t="s">
        <v>81</v>
      </c>
      <c r="P63" s="470">
        <v>0</v>
      </c>
      <c r="Q63" s="472" t="s">
        <v>81</v>
      </c>
      <c r="R63" s="470">
        <v>0</v>
      </c>
      <c r="S63" s="472" t="s">
        <v>81</v>
      </c>
      <c r="T63" s="470">
        <v>0</v>
      </c>
      <c r="U63" s="472" t="s">
        <v>81</v>
      </c>
      <c r="V63" s="470">
        <v>0</v>
      </c>
      <c r="W63" s="472" t="s">
        <v>81</v>
      </c>
      <c r="X63" s="470">
        <v>0</v>
      </c>
      <c r="Y63" s="472" t="s">
        <v>81</v>
      </c>
      <c r="Z63" s="470">
        <v>0</v>
      </c>
      <c r="AA63" s="472" t="s">
        <v>81</v>
      </c>
      <c r="AB63" s="470">
        <v>0</v>
      </c>
      <c r="AC63" s="472" t="s">
        <v>81</v>
      </c>
      <c r="AD63" s="470">
        <v>0</v>
      </c>
      <c r="AE63" s="472" t="s">
        <v>81</v>
      </c>
      <c r="AF63" s="470">
        <v>0</v>
      </c>
      <c r="AG63" s="472" t="s">
        <v>81</v>
      </c>
      <c r="AH63" s="470">
        <v>0</v>
      </c>
      <c r="AI63" s="472" t="s">
        <v>81</v>
      </c>
      <c r="AJ63" s="470">
        <v>0</v>
      </c>
      <c r="AK63" s="472" t="s">
        <v>81</v>
      </c>
      <c r="AL63" s="470">
        <v>0</v>
      </c>
      <c r="AM63" s="472" t="s">
        <v>81</v>
      </c>
      <c r="AN63" s="470">
        <v>0</v>
      </c>
      <c r="AO63" s="472" t="s">
        <v>81</v>
      </c>
      <c r="AP63" s="470">
        <v>0</v>
      </c>
      <c r="AQ63" s="472" t="s">
        <v>81</v>
      </c>
      <c r="AR63" s="470">
        <v>0</v>
      </c>
      <c r="AS63" s="472" t="s">
        <v>81</v>
      </c>
      <c r="AT63" s="470">
        <v>0</v>
      </c>
      <c r="AU63" s="472" t="s">
        <v>81</v>
      </c>
      <c r="AV63" s="470">
        <v>0</v>
      </c>
      <c r="AW63" s="472" t="s">
        <v>81</v>
      </c>
      <c r="AX63" s="148"/>
      <c r="AY63" s="134"/>
      <c r="AZ63" s="148"/>
      <c r="BA63" s="134"/>
      <c r="BB63" s="148"/>
      <c r="BC63" s="134"/>
      <c r="BD63" s="148"/>
      <c r="BE63" s="134"/>
      <c r="BF63" s="426">
        <f t="shared" si="0"/>
        <v>0</v>
      </c>
      <c r="BG63" s="500" t="s">
        <v>81</v>
      </c>
    </row>
    <row r="64" spans="1:59" s="13" customFormat="1">
      <c r="A64" s="126" t="s">
        <v>161</v>
      </c>
      <c r="B64" s="61" t="s">
        <v>162</v>
      </c>
      <c r="C64" s="67" t="s">
        <v>31</v>
      </c>
      <c r="D64" s="67" t="s">
        <v>163</v>
      </c>
      <c r="E64" s="718" t="s">
        <v>147</v>
      </c>
      <c r="F64" s="71" t="s">
        <v>54</v>
      </c>
      <c r="G64" s="12"/>
      <c r="H64" s="470">
        <v>0</v>
      </c>
      <c r="I64" s="471" t="s">
        <v>81</v>
      </c>
      <c r="J64" s="470">
        <v>0</v>
      </c>
      <c r="K64" s="472" t="s">
        <v>81</v>
      </c>
      <c r="L64" s="470">
        <v>0</v>
      </c>
      <c r="M64" s="472" t="s">
        <v>81</v>
      </c>
      <c r="N64" s="470">
        <v>0</v>
      </c>
      <c r="O64" s="472" t="s">
        <v>81</v>
      </c>
      <c r="P64" s="470">
        <v>0</v>
      </c>
      <c r="Q64" s="472" t="s">
        <v>81</v>
      </c>
      <c r="R64" s="470">
        <v>0</v>
      </c>
      <c r="S64" s="472" t="s">
        <v>81</v>
      </c>
      <c r="T64" s="470">
        <v>0</v>
      </c>
      <c r="U64" s="472" t="s">
        <v>81</v>
      </c>
      <c r="V64" s="470">
        <v>0</v>
      </c>
      <c r="W64" s="472" t="s">
        <v>81</v>
      </c>
      <c r="X64" s="470">
        <v>0</v>
      </c>
      <c r="Y64" s="472" t="s">
        <v>81</v>
      </c>
      <c r="Z64" s="470">
        <v>0</v>
      </c>
      <c r="AA64" s="472" t="s">
        <v>81</v>
      </c>
      <c r="AB64" s="470">
        <v>0</v>
      </c>
      <c r="AC64" s="472" t="s">
        <v>81</v>
      </c>
      <c r="AD64" s="470">
        <v>0</v>
      </c>
      <c r="AE64" s="472" t="s">
        <v>81</v>
      </c>
      <c r="AF64" s="470">
        <v>0</v>
      </c>
      <c r="AG64" s="472" t="s">
        <v>81</v>
      </c>
      <c r="AH64" s="470">
        <v>0</v>
      </c>
      <c r="AI64" s="472" t="s">
        <v>81</v>
      </c>
      <c r="AJ64" s="470">
        <v>0</v>
      </c>
      <c r="AK64" s="472" t="s">
        <v>81</v>
      </c>
      <c r="AL64" s="470">
        <v>0</v>
      </c>
      <c r="AM64" s="472" t="s">
        <v>81</v>
      </c>
      <c r="AN64" s="470">
        <v>0</v>
      </c>
      <c r="AO64" s="472" t="s">
        <v>81</v>
      </c>
      <c r="AP64" s="470">
        <v>0</v>
      </c>
      <c r="AQ64" s="472" t="s">
        <v>81</v>
      </c>
      <c r="AR64" s="470">
        <v>0</v>
      </c>
      <c r="AS64" s="472" t="s">
        <v>81</v>
      </c>
      <c r="AT64" s="470">
        <v>0</v>
      </c>
      <c r="AU64" s="472" t="s">
        <v>81</v>
      </c>
      <c r="AV64" s="470">
        <v>0</v>
      </c>
      <c r="AW64" s="472" t="s">
        <v>81</v>
      </c>
      <c r="AX64" s="148"/>
      <c r="AY64" s="134"/>
      <c r="AZ64" s="148"/>
      <c r="BA64" s="134"/>
      <c r="BB64" s="148"/>
      <c r="BC64" s="134"/>
      <c r="BD64" s="148"/>
      <c r="BE64" s="134"/>
      <c r="BF64" s="426">
        <f t="shared" si="0"/>
        <v>0</v>
      </c>
      <c r="BG64" s="500" t="s">
        <v>81</v>
      </c>
    </row>
    <row r="65" spans="1:59" s="13" customFormat="1">
      <c r="A65" s="126" t="s">
        <v>164</v>
      </c>
      <c r="B65" s="61" t="s">
        <v>165</v>
      </c>
      <c r="C65" s="67" t="s">
        <v>31</v>
      </c>
      <c r="D65" s="67" t="s">
        <v>166</v>
      </c>
      <c r="E65" s="718" t="s">
        <v>147</v>
      </c>
      <c r="F65" s="71" t="s">
        <v>54</v>
      </c>
      <c r="G65" s="12"/>
      <c r="H65" s="470">
        <v>0</v>
      </c>
      <c r="I65" s="471" t="s">
        <v>81</v>
      </c>
      <c r="J65" s="470">
        <v>0</v>
      </c>
      <c r="K65" s="472" t="s">
        <v>81</v>
      </c>
      <c r="L65" s="470">
        <v>0</v>
      </c>
      <c r="M65" s="472" t="s">
        <v>81</v>
      </c>
      <c r="N65" s="470">
        <v>0.49099999999999999</v>
      </c>
      <c r="O65" s="472" t="s">
        <v>151</v>
      </c>
      <c r="P65" s="470">
        <v>0.21199999999999999</v>
      </c>
      <c r="Q65" s="473" t="s">
        <v>151</v>
      </c>
      <c r="R65" s="470">
        <v>0.36399999999999999</v>
      </c>
      <c r="S65" s="473" t="s">
        <v>151</v>
      </c>
      <c r="T65" s="470">
        <v>0.107</v>
      </c>
      <c r="U65" s="473" t="s">
        <v>151</v>
      </c>
      <c r="V65" s="470">
        <v>0</v>
      </c>
      <c r="W65" s="472" t="s">
        <v>81</v>
      </c>
      <c r="X65" s="470">
        <v>0</v>
      </c>
      <c r="Y65" s="472" t="s">
        <v>81</v>
      </c>
      <c r="Z65" s="470">
        <v>0</v>
      </c>
      <c r="AA65" s="472" t="s">
        <v>81</v>
      </c>
      <c r="AB65" s="470">
        <v>0.13900000000000001</v>
      </c>
      <c r="AC65" s="472" t="s">
        <v>151</v>
      </c>
      <c r="AD65" s="470">
        <v>0.53600000000000003</v>
      </c>
      <c r="AE65" s="472" t="s">
        <v>151</v>
      </c>
      <c r="AF65" s="470">
        <v>0</v>
      </c>
      <c r="AG65" s="472" t="s">
        <v>81</v>
      </c>
      <c r="AH65" s="470">
        <v>0</v>
      </c>
      <c r="AI65" s="472" t="s">
        <v>81</v>
      </c>
      <c r="AJ65" s="470">
        <v>0</v>
      </c>
      <c r="AK65" s="472" t="s">
        <v>81</v>
      </c>
      <c r="AL65" s="470">
        <v>0</v>
      </c>
      <c r="AM65" s="472" t="s">
        <v>81</v>
      </c>
      <c r="AN65" s="470">
        <v>5.6340000000000003</v>
      </c>
      <c r="AO65" s="472" t="s">
        <v>151</v>
      </c>
      <c r="AP65" s="470">
        <v>0</v>
      </c>
      <c r="AQ65" s="472" t="s">
        <v>81</v>
      </c>
      <c r="AR65" s="470">
        <v>4.5549999999999997</v>
      </c>
      <c r="AS65" s="472" t="s">
        <v>151</v>
      </c>
      <c r="AT65" s="470">
        <v>0</v>
      </c>
      <c r="AU65" s="472" t="s">
        <v>81</v>
      </c>
      <c r="AV65" s="470">
        <v>0</v>
      </c>
      <c r="AW65" s="472" t="s">
        <v>81</v>
      </c>
      <c r="AX65" s="148"/>
      <c r="AY65" s="134"/>
      <c r="AZ65" s="148"/>
      <c r="BA65" s="134"/>
      <c r="BB65" s="148"/>
      <c r="BC65" s="134"/>
      <c r="BD65" s="148"/>
      <c r="BE65" s="134"/>
      <c r="BF65" s="426">
        <f t="shared" si="0"/>
        <v>12.038</v>
      </c>
      <c r="BG65" s="500" t="s">
        <v>151</v>
      </c>
    </row>
    <row r="66" spans="1:59" s="13" customFormat="1" ht="13" thickBot="1">
      <c r="A66" s="127" t="s">
        <v>167</v>
      </c>
      <c r="B66" s="128" t="s">
        <v>168</v>
      </c>
      <c r="C66" s="76" t="s">
        <v>31</v>
      </c>
      <c r="D66" s="76" t="s">
        <v>169</v>
      </c>
      <c r="E66" s="719" t="s">
        <v>147</v>
      </c>
      <c r="F66" s="125" t="s">
        <v>54</v>
      </c>
      <c r="G66" s="12"/>
      <c r="H66" s="474">
        <v>0</v>
      </c>
      <c r="I66" s="475" t="s">
        <v>81</v>
      </c>
      <c r="J66" s="474">
        <v>0</v>
      </c>
      <c r="K66" s="476" t="s">
        <v>81</v>
      </c>
      <c r="L66" s="474">
        <v>0</v>
      </c>
      <c r="M66" s="476" t="s">
        <v>81</v>
      </c>
      <c r="N66" s="474">
        <v>0</v>
      </c>
      <c r="O66" s="476" t="s">
        <v>81</v>
      </c>
      <c r="P66" s="474">
        <v>0</v>
      </c>
      <c r="Q66" s="476" t="s">
        <v>81</v>
      </c>
      <c r="R66" s="474">
        <v>0</v>
      </c>
      <c r="S66" s="476" t="s">
        <v>81</v>
      </c>
      <c r="T66" s="474">
        <v>0</v>
      </c>
      <c r="U66" s="476" t="s">
        <v>81</v>
      </c>
      <c r="V66" s="474">
        <v>0</v>
      </c>
      <c r="W66" s="476" t="s">
        <v>81</v>
      </c>
      <c r="X66" s="474">
        <v>0</v>
      </c>
      <c r="Y66" s="476" t="s">
        <v>81</v>
      </c>
      <c r="Z66" s="474">
        <v>0</v>
      </c>
      <c r="AA66" s="476" t="s">
        <v>81</v>
      </c>
      <c r="AB66" s="474">
        <v>0</v>
      </c>
      <c r="AC66" s="476" t="s">
        <v>81</v>
      </c>
      <c r="AD66" s="474">
        <v>0</v>
      </c>
      <c r="AE66" s="476" t="s">
        <v>81</v>
      </c>
      <c r="AF66" s="474">
        <v>0</v>
      </c>
      <c r="AG66" s="476" t="s">
        <v>81</v>
      </c>
      <c r="AH66" s="474">
        <v>0</v>
      </c>
      <c r="AI66" s="476" t="s">
        <v>81</v>
      </c>
      <c r="AJ66" s="474">
        <v>0</v>
      </c>
      <c r="AK66" s="476" t="s">
        <v>81</v>
      </c>
      <c r="AL66" s="474">
        <v>0</v>
      </c>
      <c r="AM66" s="476" t="s">
        <v>81</v>
      </c>
      <c r="AN66" s="474">
        <v>0.42199999999999999</v>
      </c>
      <c r="AO66" s="476" t="s">
        <v>151</v>
      </c>
      <c r="AP66" s="474">
        <v>0</v>
      </c>
      <c r="AQ66" s="476" t="s">
        <v>81</v>
      </c>
      <c r="AR66" s="474">
        <v>0</v>
      </c>
      <c r="AS66" s="476" t="s">
        <v>81</v>
      </c>
      <c r="AT66" s="474">
        <v>0</v>
      </c>
      <c r="AU66" s="476" t="s">
        <v>81</v>
      </c>
      <c r="AV66" s="474">
        <v>0</v>
      </c>
      <c r="AW66" s="476" t="s">
        <v>81</v>
      </c>
      <c r="AX66" s="149"/>
      <c r="AY66" s="135"/>
      <c r="AZ66" s="149"/>
      <c r="BA66" s="135"/>
      <c r="BB66" s="149"/>
      <c r="BC66" s="135"/>
      <c r="BD66" s="149"/>
      <c r="BE66" s="135"/>
      <c r="BF66" s="477">
        <f t="shared" si="0"/>
        <v>0.42199999999999999</v>
      </c>
      <c r="BG66" s="501" t="s">
        <v>151</v>
      </c>
    </row>
    <row r="67" spans="1:59" s="13" customFormat="1">
      <c r="A67" s="12"/>
      <c r="C67" s="12"/>
      <c r="D67" s="12"/>
      <c r="E67" s="12"/>
      <c r="F67" s="12"/>
      <c r="G67" s="12"/>
      <c r="H67" s="1074"/>
      <c r="I67" s="1074"/>
      <c r="J67" s="1074"/>
      <c r="K67" s="1074"/>
      <c r="L67" s="1074"/>
      <c r="M67" s="1074"/>
      <c r="N67" s="1074"/>
      <c r="O67" s="1074"/>
      <c r="P67" s="1074"/>
      <c r="Q67" s="1074"/>
      <c r="R67" s="1074"/>
      <c r="S67" s="1074"/>
      <c r="T67" s="1074"/>
      <c r="U67" s="1074"/>
      <c r="V67" s="1074"/>
      <c r="W67" s="1074"/>
      <c r="X67" s="1074"/>
      <c r="Y67" s="1074"/>
      <c r="Z67" s="1074"/>
      <c r="AA67" s="1074"/>
      <c r="AB67" s="1074"/>
      <c r="AC67" s="1074"/>
      <c r="AD67" s="1074"/>
      <c r="AE67" s="1074"/>
      <c r="AF67" s="1074"/>
      <c r="AG67" s="1074"/>
      <c r="AH67" s="1074"/>
      <c r="AI67" s="1074"/>
      <c r="AJ67" s="1074"/>
      <c r="AK67" s="1074"/>
      <c r="AL67" s="1074"/>
      <c r="AM67" s="1074"/>
      <c r="AN67" s="1074"/>
      <c r="AO67" s="1074"/>
      <c r="AP67" s="1074"/>
      <c r="AQ67" s="1074"/>
      <c r="AR67" s="1074"/>
      <c r="AS67" s="1074"/>
      <c r="AT67" s="1074"/>
      <c r="AU67" s="1074"/>
      <c r="AV67" s="1074"/>
      <c r="AW67" s="12"/>
      <c r="AX67" s="12"/>
      <c r="AY67" s="12"/>
      <c r="AZ67" s="12"/>
      <c r="BA67" s="12"/>
      <c r="BB67" s="12"/>
      <c r="BC67" s="12"/>
      <c r="BD67" s="12"/>
      <c r="BE67" s="12"/>
      <c r="BF67" s="1074"/>
      <c r="BG67" s="12"/>
    </row>
    <row r="68" spans="1:59" s="13" customFormat="1" ht="13" thickBot="1">
      <c r="A68" s="4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</row>
    <row r="69" spans="1:59" s="13" customFormat="1">
      <c r="A69" s="339"/>
      <c r="B69" s="340"/>
      <c r="C69" s="340"/>
      <c r="D69" s="341"/>
      <c r="E69" s="341"/>
      <c r="F69" s="342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</row>
    <row r="70" spans="1:59" s="13" customFormat="1">
      <c r="A70" s="647" t="s">
        <v>170</v>
      </c>
      <c r="B70" s="648"/>
      <c r="C70" s="648"/>
      <c r="D70" s="649" t="s">
        <v>171</v>
      </c>
      <c r="E70"/>
      <c r="F70" s="343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</row>
    <row r="71" spans="1:59" s="13" customFormat="1">
      <c r="A71" s="344"/>
      <c r="B71" s="648"/>
      <c r="C71" s="648"/>
      <c r="D71" s="345"/>
      <c r="E71"/>
      <c r="F71" s="343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</row>
    <row r="72" spans="1:59" s="13" customFormat="1">
      <c r="A72" s="647" t="s">
        <v>172</v>
      </c>
      <c r="B72" s="648"/>
      <c r="C72" s="648"/>
      <c r="D72" s="649" t="s">
        <v>173</v>
      </c>
      <c r="E72"/>
      <c r="F72" s="343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</row>
    <row r="73" spans="1:59" s="13" customFormat="1">
      <c r="A73" s="344"/>
      <c r="B73" s="648"/>
      <c r="C73" s="648"/>
      <c r="D73" s="345"/>
      <c r="E73"/>
      <c r="F73" s="343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</row>
    <row r="74" spans="1:59" s="13" customFormat="1">
      <c r="A74" s="647" t="s">
        <v>174</v>
      </c>
      <c r="B74" s="648"/>
      <c r="C74" s="648"/>
      <c r="D74" s="649"/>
      <c r="E74"/>
      <c r="F74" s="346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</row>
    <row r="75" spans="1:59" ht="13" thickBot="1">
      <c r="A75" s="347"/>
      <c r="B75" s="348"/>
      <c r="C75" s="348"/>
      <c r="D75" s="349"/>
      <c r="E75" s="349"/>
      <c r="F75" s="350"/>
    </row>
    <row r="76" spans="1:59">
      <c r="A76" s="43"/>
      <c r="B76" s="84"/>
      <c r="C76" s="85"/>
      <c r="D76" s="85"/>
    </row>
    <row r="77" spans="1:59">
      <c r="A77" s="43"/>
      <c r="B77" s="84"/>
    </row>
    <row r="78" spans="1:59">
      <c r="A78" s="43"/>
    </row>
    <row r="79" spans="1:59">
      <c r="A79" s="43"/>
    </row>
    <row r="80" spans="1:59">
      <c r="A80" s="43"/>
    </row>
    <row r="81" spans="1:1">
      <c r="A81" s="43"/>
    </row>
    <row r="82" spans="1:1">
      <c r="A82" s="43"/>
    </row>
    <row r="83" spans="1:1">
      <c r="A83" s="43"/>
    </row>
    <row r="84" spans="1:1">
      <c r="A84" s="43"/>
    </row>
    <row r="85" spans="1:1">
      <c r="A85" s="43"/>
    </row>
    <row r="86" spans="1:1">
      <c r="A86" s="43"/>
    </row>
    <row r="87" spans="1:1">
      <c r="A87" s="43"/>
    </row>
    <row r="88" spans="1:1">
      <c r="A88" s="43"/>
    </row>
    <row r="89" spans="1:1">
      <c r="A89" s="43"/>
    </row>
    <row r="90" spans="1:1">
      <c r="A90" s="43"/>
    </row>
    <row r="91" spans="1:1">
      <c r="A91" s="43"/>
    </row>
    <row r="92" spans="1:1">
      <c r="A92" s="43"/>
    </row>
    <row r="93" spans="1:1">
      <c r="A93" s="43"/>
    </row>
    <row r="94" spans="1:1">
      <c r="A94" s="43"/>
    </row>
    <row r="95" spans="1:1">
      <c r="A95" s="43"/>
    </row>
    <row r="96" spans="1:1">
      <c r="A96" s="43"/>
    </row>
    <row r="97" spans="1:1">
      <c r="A97" s="43"/>
    </row>
    <row r="98" spans="1:1">
      <c r="A98" s="43"/>
    </row>
    <row r="99" spans="1:1">
      <c r="A99" s="43"/>
    </row>
    <row r="100" spans="1:1">
      <c r="A100" s="43"/>
    </row>
    <row r="101" spans="1:1">
      <c r="A101" s="43"/>
    </row>
    <row r="102" spans="1:1">
      <c r="A102" s="43"/>
    </row>
    <row r="103" spans="1:1">
      <c r="A103" s="43"/>
    </row>
    <row r="104" spans="1:1">
      <c r="A104" s="43"/>
    </row>
    <row r="105" spans="1:1">
      <c r="A105" s="43"/>
    </row>
    <row r="106" spans="1:1">
      <c r="A106" s="43"/>
    </row>
    <row r="107" spans="1:1">
      <c r="A107" s="43"/>
    </row>
    <row r="108" spans="1:1">
      <c r="A108" s="43"/>
    </row>
    <row r="109" spans="1:1">
      <c r="A109" s="43"/>
    </row>
    <row r="110" spans="1:1">
      <c r="A110" s="43"/>
    </row>
    <row r="111" spans="1:1">
      <c r="A111" s="43"/>
    </row>
    <row r="112" spans="1:1">
      <c r="A112" s="43"/>
    </row>
    <row r="113" spans="1:1">
      <c r="A113" s="43"/>
    </row>
    <row r="114" spans="1:1">
      <c r="A114" s="43"/>
    </row>
    <row r="115" spans="1:1">
      <c r="A115" s="43"/>
    </row>
    <row r="116" spans="1:1">
      <c r="A116" s="43"/>
    </row>
    <row r="117" spans="1:1">
      <c r="A117" s="43"/>
    </row>
    <row r="118" spans="1:1">
      <c r="A118" s="43"/>
    </row>
    <row r="119" spans="1:1">
      <c r="A119" s="43"/>
    </row>
    <row r="120" spans="1:1">
      <c r="A120" s="43"/>
    </row>
    <row r="121" spans="1:1">
      <c r="A121" s="43"/>
    </row>
    <row r="122" spans="1:1">
      <c r="A122" s="43"/>
    </row>
    <row r="123" spans="1:1">
      <c r="A123" s="43"/>
    </row>
    <row r="124" spans="1:1">
      <c r="A124" s="43"/>
    </row>
    <row r="125" spans="1:1">
      <c r="A125" s="43"/>
    </row>
    <row r="126" spans="1:1">
      <c r="A126" s="43"/>
    </row>
    <row r="127" spans="1:1">
      <c r="A127" s="43"/>
    </row>
    <row r="128" spans="1:1">
      <c r="A128" s="43"/>
    </row>
    <row r="129" spans="1:1">
      <c r="A129" s="43"/>
    </row>
    <row r="130" spans="1:1">
      <c r="A130" s="43"/>
    </row>
    <row r="131" spans="1:1">
      <c r="A131" s="43"/>
    </row>
    <row r="132" spans="1:1">
      <c r="A132" s="43"/>
    </row>
    <row r="133" spans="1:1">
      <c r="A133" s="43"/>
    </row>
    <row r="134" spans="1:1">
      <c r="A134" s="43"/>
    </row>
    <row r="135" spans="1:1">
      <c r="A135" s="43"/>
    </row>
    <row r="136" spans="1:1">
      <c r="A136" s="43"/>
    </row>
    <row r="137" spans="1:1">
      <c r="A137" s="43"/>
    </row>
    <row r="138" spans="1:1">
      <c r="A138" s="43"/>
    </row>
    <row r="139" spans="1:1">
      <c r="A139" s="43"/>
    </row>
    <row r="140" spans="1:1">
      <c r="A140" s="43"/>
    </row>
    <row r="141" spans="1:1">
      <c r="A141" s="43"/>
    </row>
    <row r="142" spans="1:1">
      <c r="A142" s="43"/>
    </row>
    <row r="143" spans="1:1">
      <c r="A143" s="43"/>
    </row>
    <row r="144" spans="1:1">
      <c r="A144" s="43"/>
    </row>
    <row r="145" spans="1:1">
      <c r="A145" s="43"/>
    </row>
    <row r="146" spans="1:1">
      <c r="A146" s="43"/>
    </row>
    <row r="147" spans="1:1">
      <c r="A147" s="43"/>
    </row>
    <row r="148" spans="1:1">
      <c r="A148" s="43"/>
    </row>
    <row r="149" spans="1:1">
      <c r="A149" s="43"/>
    </row>
    <row r="150" spans="1:1">
      <c r="A150" s="43"/>
    </row>
    <row r="151" spans="1:1">
      <c r="A151" s="43"/>
    </row>
    <row r="152" spans="1:1">
      <c r="A152" s="43"/>
    </row>
    <row r="153" spans="1:1">
      <c r="A153" s="43"/>
    </row>
    <row r="154" spans="1:1">
      <c r="A154" s="43"/>
    </row>
    <row r="155" spans="1:1">
      <c r="A155" s="43"/>
    </row>
    <row r="156" spans="1:1">
      <c r="A156" s="43"/>
    </row>
    <row r="157" spans="1:1">
      <c r="A157" s="43"/>
    </row>
    <row r="158" spans="1:1">
      <c r="A158" s="43"/>
    </row>
    <row r="159" spans="1:1">
      <c r="A159" s="43"/>
    </row>
    <row r="160" spans="1:1">
      <c r="A160" s="43"/>
    </row>
    <row r="161" spans="1:1">
      <c r="A161" s="43"/>
    </row>
    <row r="162" spans="1:1">
      <c r="A162" s="43"/>
    </row>
    <row r="163" spans="1:1">
      <c r="A163" s="43"/>
    </row>
    <row r="164" spans="1:1">
      <c r="A164" s="43"/>
    </row>
    <row r="165" spans="1:1">
      <c r="A165" s="43"/>
    </row>
    <row r="166" spans="1:1">
      <c r="A166" s="43"/>
    </row>
    <row r="167" spans="1:1">
      <c r="A167" s="43"/>
    </row>
    <row r="168" spans="1:1">
      <c r="A168" s="43"/>
    </row>
    <row r="169" spans="1:1">
      <c r="A169" s="43"/>
    </row>
    <row r="170" spans="1:1">
      <c r="A170" s="43"/>
    </row>
    <row r="171" spans="1:1">
      <c r="A171" s="43"/>
    </row>
    <row r="172" spans="1:1">
      <c r="A172" s="43"/>
    </row>
    <row r="173" spans="1:1">
      <c r="A173" s="43"/>
    </row>
    <row r="174" spans="1:1">
      <c r="A174" s="43"/>
    </row>
    <row r="175" spans="1:1">
      <c r="A175" s="43"/>
    </row>
    <row r="176" spans="1:1">
      <c r="A176" s="43"/>
    </row>
    <row r="177" spans="1:1">
      <c r="A177" s="43"/>
    </row>
    <row r="178" spans="1:1">
      <c r="A178" s="43"/>
    </row>
    <row r="179" spans="1:1">
      <c r="A179" s="43"/>
    </row>
    <row r="180" spans="1:1">
      <c r="A180" s="43"/>
    </row>
    <row r="181" spans="1:1">
      <c r="A181" s="43"/>
    </row>
    <row r="182" spans="1:1">
      <c r="A182" s="43"/>
    </row>
    <row r="183" spans="1:1">
      <c r="A183" s="43"/>
    </row>
    <row r="184" spans="1:1">
      <c r="A184" s="43"/>
    </row>
    <row r="185" spans="1:1">
      <c r="A185" s="43"/>
    </row>
    <row r="186" spans="1:1">
      <c r="A186" s="43"/>
    </row>
    <row r="187" spans="1:1">
      <c r="A187" s="43"/>
    </row>
    <row r="188" spans="1:1">
      <c r="A188" s="43"/>
    </row>
    <row r="189" spans="1:1">
      <c r="A189" s="43"/>
    </row>
    <row r="190" spans="1:1">
      <c r="A190" s="43"/>
    </row>
    <row r="191" spans="1:1">
      <c r="A191" s="43"/>
    </row>
    <row r="192" spans="1:1">
      <c r="A192" s="43"/>
    </row>
    <row r="193" spans="1:1">
      <c r="A193" s="43"/>
    </row>
    <row r="194" spans="1:1">
      <c r="A194" s="43"/>
    </row>
    <row r="195" spans="1:1">
      <c r="A195" s="43"/>
    </row>
    <row r="196" spans="1:1">
      <c r="A196" s="43"/>
    </row>
    <row r="197" spans="1:1">
      <c r="A197" s="43"/>
    </row>
    <row r="198" spans="1:1">
      <c r="A198" s="43"/>
    </row>
    <row r="199" spans="1:1">
      <c r="A199" s="43"/>
    </row>
    <row r="200" spans="1:1">
      <c r="A200" s="43"/>
    </row>
    <row r="201" spans="1:1">
      <c r="A201" s="43"/>
    </row>
    <row r="202" spans="1:1">
      <c r="A202" s="43"/>
    </row>
    <row r="203" spans="1:1">
      <c r="A203" s="43"/>
    </row>
    <row r="204" spans="1:1">
      <c r="A204" s="43"/>
    </row>
    <row r="205" spans="1:1">
      <c r="A205" s="43"/>
    </row>
    <row r="206" spans="1:1">
      <c r="A206" s="43"/>
    </row>
    <row r="207" spans="1:1">
      <c r="A207" s="43"/>
    </row>
    <row r="208" spans="1:1">
      <c r="A208" s="43"/>
    </row>
    <row r="209" spans="1:1">
      <c r="A209" s="43"/>
    </row>
    <row r="210" spans="1:1">
      <c r="A210" s="43"/>
    </row>
    <row r="211" spans="1:1">
      <c r="A211" s="43"/>
    </row>
    <row r="212" spans="1:1">
      <c r="A212" s="43"/>
    </row>
    <row r="213" spans="1:1">
      <c r="A213" s="43"/>
    </row>
    <row r="214" spans="1:1">
      <c r="A214" s="43"/>
    </row>
    <row r="215" spans="1:1">
      <c r="A215" s="43"/>
    </row>
    <row r="216" spans="1:1">
      <c r="A216" s="43"/>
    </row>
    <row r="217" spans="1:1">
      <c r="A217" s="43"/>
    </row>
    <row r="218" spans="1:1">
      <c r="A218" s="43"/>
    </row>
    <row r="219" spans="1:1">
      <c r="A219" s="43"/>
    </row>
    <row r="220" spans="1:1">
      <c r="A220" s="43"/>
    </row>
    <row r="221" spans="1:1">
      <c r="A221" s="43"/>
    </row>
    <row r="222" spans="1:1">
      <c r="A222" s="43"/>
    </row>
    <row r="223" spans="1:1">
      <c r="A223" s="43"/>
    </row>
    <row r="224" spans="1:1">
      <c r="A224" s="43"/>
    </row>
    <row r="225" spans="1:1">
      <c r="A225" s="43"/>
    </row>
    <row r="226" spans="1:1">
      <c r="A226" s="43"/>
    </row>
    <row r="227" spans="1:1">
      <c r="A227" s="43"/>
    </row>
    <row r="228" spans="1:1">
      <c r="A228" s="43"/>
    </row>
    <row r="229" spans="1:1">
      <c r="A229" s="43"/>
    </row>
    <row r="230" spans="1:1">
      <c r="A230" s="43"/>
    </row>
    <row r="231" spans="1:1">
      <c r="A231" s="43"/>
    </row>
    <row r="232" spans="1:1">
      <c r="A232" s="43"/>
    </row>
    <row r="233" spans="1:1">
      <c r="A233" s="43"/>
    </row>
    <row r="234" spans="1:1">
      <c r="A234" s="43"/>
    </row>
    <row r="235" spans="1:1">
      <c r="A235" s="43"/>
    </row>
    <row r="236" spans="1:1">
      <c r="A236" s="43"/>
    </row>
    <row r="237" spans="1:1">
      <c r="A237" s="43"/>
    </row>
    <row r="238" spans="1:1">
      <c r="A238" s="43"/>
    </row>
    <row r="239" spans="1:1">
      <c r="A239" s="43"/>
    </row>
    <row r="240" spans="1:1">
      <c r="A240" s="43"/>
    </row>
    <row r="241" spans="1:1">
      <c r="A241" s="43"/>
    </row>
    <row r="242" spans="1:1">
      <c r="A242" s="43"/>
    </row>
    <row r="243" spans="1:1">
      <c r="A243" s="43"/>
    </row>
    <row r="244" spans="1:1">
      <c r="A244" s="43"/>
    </row>
    <row r="245" spans="1:1">
      <c r="A245" s="43"/>
    </row>
    <row r="246" spans="1:1">
      <c r="A246" s="43"/>
    </row>
    <row r="247" spans="1:1">
      <c r="A247" s="43"/>
    </row>
    <row r="248" spans="1:1">
      <c r="A248" s="43"/>
    </row>
    <row r="249" spans="1:1">
      <c r="A249" s="43"/>
    </row>
    <row r="250" spans="1:1">
      <c r="A250" s="43"/>
    </row>
    <row r="251" spans="1:1">
      <c r="A251" s="43"/>
    </row>
    <row r="252" spans="1:1">
      <c r="A252" s="43"/>
    </row>
    <row r="253" spans="1:1">
      <c r="A253" s="43"/>
    </row>
    <row r="254" spans="1:1">
      <c r="A254" s="43"/>
    </row>
    <row r="255" spans="1:1">
      <c r="A255" s="43"/>
    </row>
    <row r="256" spans="1:1">
      <c r="A256" s="43"/>
    </row>
    <row r="257" spans="1:1">
      <c r="A257" s="43"/>
    </row>
    <row r="258" spans="1:1">
      <c r="A258" s="43"/>
    </row>
    <row r="259" spans="1:1">
      <c r="A259" s="43"/>
    </row>
    <row r="260" spans="1:1">
      <c r="A260" s="43"/>
    </row>
    <row r="261" spans="1:1">
      <c r="A261" s="43"/>
    </row>
    <row r="262" spans="1:1">
      <c r="A262" s="43"/>
    </row>
    <row r="263" spans="1:1">
      <c r="A263" s="43"/>
    </row>
    <row r="264" spans="1:1">
      <c r="A264" s="43"/>
    </row>
    <row r="265" spans="1:1">
      <c r="A265" s="43"/>
    </row>
    <row r="266" spans="1:1">
      <c r="A266" s="43"/>
    </row>
    <row r="267" spans="1:1">
      <c r="A267" s="43"/>
    </row>
    <row r="268" spans="1:1">
      <c r="A268" s="43"/>
    </row>
    <row r="269" spans="1:1">
      <c r="A269" s="43"/>
    </row>
    <row r="270" spans="1:1">
      <c r="A270" s="43"/>
    </row>
    <row r="271" spans="1:1">
      <c r="A271" s="43"/>
    </row>
    <row r="272" spans="1:1">
      <c r="A272" s="43"/>
    </row>
    <row r="273" spans="1:1">
      <c r="A273" s="43"/>
    </row>
    <row r="274" spans="1:1">
      <c r="A274" s="43"/>
    </row>
    <row r="275" spans="1:1">
      <c r="A275" s="43"/>
    </row>
    <row r="276" spans="1:1">
      <c r="A276" s="43"/>
    </row>
    <row r="277" spans="1:1">
      <c r="A277" s="43"/>
    </row>
    <row r="278" spans="1:1">
      <c r="A278" s="43"/>
    </row>
    <row r="279" spans="1:1">
      <c r="A279" s="43"/>
    </row>
    <row r="280" spans="1:1">
      <c r="A280" s="43"/>
    </row>
    <row r="281" spans="1:1">
      <c r="A281" s="43"/>
    </row>
    <row r="282" spans="1:1">
      <c r="A282" s="43"/>
    </row>
    <row r="283" spans="1:1">
      <c r="A283" s="43"/>
    </row>
    <row r="284" spans="1:1">
      <c r="A284" s="43"/>
    </row>
    <row r="285" spans="1:1">
      <c r="A285" s="43"/>
    </row>
    <row r="286" spans="1:1">
      <c r="A286" s="43"/>
    </row>
    <row r="287" spans="1:1">
      <c r="A287" s="43"/>
    </row>
    <row r="288" spans="1:1">
      <c r="A288" s="43"/>
    </row>
    <row r="289" spans="1:1">
      <c r="A289" s="43"/>
    </row>
    <row r="290" spans="1:1">
      <c r="A290" s="43"/>
    </row>
    <row r="291" spans="1:1">
      <c r="A291" s="43"/>
    </row>
    <row r="292" spans="1:1">
      <c r="A292" s="43"/>
    </row>
    <row r="293" spans="1:1">
      <c r="A293" s="43"/>
    </row>
    <row r="294" spans="1:1">
      <c r="A294" s="43"/>
    </row>
    <row r="295" spans="1:1">
      <c r="A295" s="43"/>
    </row>
    <row r="296" spans="1:1">
      <c r="A296" s="43"/>
    </row>
    <row r="297" spans="1:1">
      <c r="A297" s="43"/>
    </row>
    <row r="298" spans="1:1">
      <c r="A298" s="43"/>
    </row>
    <row r="299" spans="1:1">
      <c r="A299" s="43"/>
    </row>
    <row r="300" spans="1:1">
      <c r="A300" s="43"/>
    </row>
    <row r="301" spans="1:1">
      <c r="A301" s="43"/>
    </row>
    <row r="302" spans="1:1">
      <c r="A302" s="43"/>
    </row>
    <row r="303" spans="1:1">
      <c r="A303" s="43"/>
    </row>
    <row r="304" spans="1:1">
      <c r="A304" s="43"/>
    </row>
    <row r="305" spans="1:1">
      <c r="A305" s="43"/>
    </row>
    <row r="306" spans="1:1">
      <c r="A306" s="43"/>
    </row>
    <row r="307" spans="1:1">
      <c r="A307" s="43"/>
    </row>
    <row r="308" spans="1:1">
      <c r="A308" s="43"/>
    </row>
    <row r="309" spans="1:1">
      <c r="A309" s="43"/>
    </row>
    <row r="310" spans="1:1">
      <c r="A310" s="43"/>
    </row>
    <row r="311" spans="1:1">
      <c r="A311" s="43"/>
    </row>
    <row r="312" spans="1:1">
      <c r="A312" s="43"/>
    </row>
    <row r="313" spans="1:1">
      <c r="A313" s="43"/>
    </row>
    <row r="314" spans="1:1">
      <c r="A314" s="43"/>
    </row>
    <row r="315" spans="1:1">
      <c r="A315" s="43"/>
    </row>
    <row r="316" spans="1:1">
      <c r="A316" s="43"/>
    </row>
    <row r="317" spans="1:1">
      <c r="A317" s="43"/>
    </row>
    <row r="318" spans="1:1">
      <c r="A318" s="43"/>
    </row>
    <row r="319" spans="1:1">
      <c r="A319" s="43"/>
    </row>
    <row r="320" spans="1:1">
      <c r="A320" s="43"/>
    </row>
    <row r="321" spans="1:1">
      <c r="A321" s="43"/>
    </row>
    <row r="322" spans="1:1">
      <c r="A322" s="43"/>
    </row>
    <row r="323" spans="1:1">
      <c r="A323" s="43"/>
    </row>
    <row r="324" spans="1:1">
      <c r="A324" s="43"/>
    </row>
    <row r="325" spans="1:1">
      <c r="A325" s="43"/>
    </row>
    <row r="326" spans="1:1">
      <c r="A326" s="43"/>
    </row>
    <row r="327" spans="1:1">
      <c r="A327" s="43"/>
    </row>
    <row r="328" spans="1:1">
      <c r="A328" s="43"/>
    </row>
    <row r="329" spans="1:1">
      <c r="A329" s="43"/>
    </row>
    <row r="330" spans="1:1">
      <c r="A330" s="43"/>
    </row>
    <row r="331" spans="1:1">
      <c r="A331" s="43"/>
    </row>
    <row r="332" spans="1:1">
      <c r="A332" s="43"/>
    </row>
    <row r="333" spans="1:1">
      <c r="A333" s="43"/>
    </row>
    <row r="334" spans="1:1">
      <c r="A334" s="43"/>
    </row>
    <row r="335" spans="1:1">
      <c r="A335" s="43"/>
    </row>
    <row r="336" spans="1:1">
      <c r="A336" s="43"/>
    </row>
    <row r="337" spans="1:1">
      <c r="A337" s="43"/>
    </row>
    <row r="338" spans="1:1">
      <c r="A338" s="43"/>
    </row>
    <row r="339" spans="1:1">
      <c r="A339" s="43"/>
    </row>
    <row r="340" spans="1:1">
      <c r="A340" s="43"/>
    </row>
    <row r="341" spans="1:1">
      <c r="A341" s="43"/>
    </row>
    <row r="342" spans="1:1">
      <c r="A342" s="43"/>
    </row>
    <row r="343" spans="1:1">
      <c r="A343" s="43"/>
    </row>
    <row r="344" spans="1:1">
      <c r="A344" s="43"/>
    </row>
    <row r="345" spans="1:1">
      <c r="A345" s="43"/>
    </row>
    <row r="346" spans="1:1">
      <c r="A346" s="43"/>
    </row>
    <row r="347" spans="1:1">
      <c r="A347" s="43"/>
    </row>
    <row r="348" spans="1:1">
      <c r="A348" s="43"/>
    </row>
    <row r="349" spans="1:1">
      <c r="A349" s="43"/>
    </row>
    <row r="350" spans="1:1">
      <c r="A350" s="43"/>
    </row>
    <row r="351" spans="1:1">
      <c r="A351" s="43"/>
    </row>
    <row r="352" spans="1:1">
      <c r="A352" s="43"/>
    </row>
    <row r="353" spans="1:1">
      <c r="A353" s="43"/>
    </row>
    <row r="354" spans="1:1">
      <c r="A354" s="43"/>
    </row>
    <row r="355" spans="1:1">
      <c r="A355" s="43"/>
    </row>
    <row r="356" spans="1:1">
      <c r="A356" s="43"/>
    </row>
    <row r="357" spans="1:1">
      <c r="A357" s="43"/>
    </row>
    <row r="358" spans="1:1">
      <c r="A358" s="43"/>
    </row>
    <row r="359" spans="1:1">
      <c r="A359" s="43"/>
    </row>
    <row r="360" spans="1:1">
      <c r="A360" s="43"/>
    </row>
    <row r="361" spans="1:1">
      <c r="A361" s="43"/>
    </row>
    <row r="362" spans="1:1">
      <c r="A362" s="43"/>
    </row>
    <row r="363" spans="1:1">
      <c r="A363" s="43"/>
    </row>
    <row r="364" spans="1:1">
      <c r="A364" s="43"/>
    </row>
    <row r="365" spans="1:1">
      <c r="A365" s="43"/>
    </row>
    <row r="366" spans="1:1">
      <c r="A366" s="43"/>
    </row>
    <row r="367" spans="1:1">
      <c r="A367" s="43"/>
    </row>
    <row r="368" spans="1:1">
      <c r="A368" s="43"/>
    </row>
    <row r="369" spans="1:1">
      <c r="A369" s="43"/>
    </row>
    <row r="370" spans="1:1">
      <c r="A370" s="43"/>
    </row>
    <row r="371" spans="1:1">
      <c r="A371" s="43"/>
    </row>
    <row r="372" spans="1:1">
      <c r="A372" s="43"/>
    </row>
    <row r="373" spans="1:1">
      <c r="A373" s="43"/>
    </row>
    <row r="374" spans="1:1">
      <c r="A374" s="43"/>
    </row>
    <row r="375" spans="1:1">
      <c r="A375" s="43"/>
    </row>
    <row r="376" spans="1:1">
      <c r="A376" s="43"/>
    </row>
    <row r="377" spans="1:1">
      <c r="A377" s="43"/>
    </row>
    <row r="378" spans="1:1">
      <c r="A378" s="43"/>
    </row>
    <row r="379" spans="1:1">
      <c r="A379" s="43"/>
    </row>
    <row r="380" spans="1:1">
      <c r="A380" s="43"/>
    </row>
    <row r="381" spans="1:1">
      <c r="A381" s="43"/>
    </row>
    <row r="382" spans="1:1">
      <c r="A382" s="43"/>
    </row>
    <row r="383" spans="1:1">
      <c r="A383" s="43"/>
    </row>
    <row r="384" spans="1:1">
      <c r="A384" s="43"/>
    </row>
    <row r="385" spans="1:1">
      <c r="A385" s="43"/>
    </row>
    <row r="386" spans="1:1">
      <c r="A386" s="43"/>
    </row>
    <row r="387" spans="1:1">
      <c r="A387" s="43"/>
    </row>
    <row r="388" spans="1:1">
      <c r="A388" s="43"/>
    </row>
    <row r="389" spans="1:1">
      <c r="A389" s="43"/>
    </row>
    <row r="390" spans="1:1">
      <c r="A390" s="43"/>
    </row>
    <row r="391" spans="1:1">
      <c r="A391" s="43"/>
    </row>
    <row r="392" spans="1:1">
      <c r="A392" s="43"/>
    </row>
    <row r="393" spans="1:1">
      <c r="A393" s="43"/>
    </row>
    <row r="394" spans="1:1">
      <c r="A394" s="43"/>
    </row>
    <row r="395" spans="1:1">
      <c r="A395" s="43"/>
    </row>
    <row r="396" spans="1:1">
      <c r="A396" s="43"/>
    </row>
    <row r="397" spans="1:1">
      <c r="A397" s="43"/>
    </row>
    <row r="398" spans="1:1">
      <c r="A398" s="43"/>
    </row>
    <row r="399" spans="1:1">
      <c r="A399" s="43"/>
    </row>
    <row r="400" spans="1:1">
      <c r="A400" s="43"/>
    </row>
    <row r="401" spans="1:1">
      <c r="A401" s="43"/>
    </row>
    <row r="402" spans="1:1">
      <c r="A402" s="43"/>
    </row>
    <row r="403" spans="1:1">
      <c r="A403" s="43"/>
    </row>
    <row r="404" spans="1:1">
      <c r="A404" s="43"/>
    </row>
    <row r="405" spans="1:1">
      <c r="A405" s="43"/>
    </row>
    <row r="406" spans="1:1">
      <c r="A406" s="43"/>
    </row>
    <row r="407" spans="1:1">
      <c r="A407" s="43"/>
    </row>
    <row r="408" spans="1:1">
      <c r="A408" s="43"/>
    </row>
    <row r="409" spans="1:1">
      <c r="A409" s="43"/>
    </row>
    <row r="410" spans="1:1">
      <c r="A410" s="43"/>
    </row>
    <row r="411" spans="1:1">
      <c r="A411" s="43"/>
    </row>
    <row r="412" spans="1:1">
      <c r="A412" s="43"/>
    </row>
    <row r="413" spans="1:1">
      <c r="A413" s="43"/>
    </row>
    <row r="414" spans="1:1">
      <c r="A414" s="43"/>
    </row>
    <row r="415" spans="1:1">
      <c r="A415" s="43"/>
    </row>
    <row r="416" spans="1:1">
      <c r="A416" s="43"/>
    </row>
    <row r="417" spans="1:1">
      <c r="A417" s="43"/>
    </row>
    <row r="418" spans="1:1">
      <c r="A418" s="43"/>
    </row>
    <row r="419" spans="1:1">
      <c r="A419" s="43"/>
    </row>
    <row r="420" spans="1:1">
      <c r="A420" s="43"/>
    </row>
    <row r="421" spans="1:1">
      <c r="A421" s="43"/>
    </row>
    <row r="422" spans="1:1">
      <c r="A422" s="43"/>
    </row>
    <row r="423" spans="1:1">
      <c r="A423" s="43"/>
    </row>
    <row r="424" spans="1:1">
      <c r="A424" s="43"/>
    </row>
    <row r="425" spans="1:1">
      <c r="A425" s="43"/>
    </row>
    <row r="426" spans="1:1">
      <c r="A426" s="43"/>
    </row>
    <row r="427" spans="1:1">
      <c r="A427" s="43"/>
    </row>
    <row r="428" spans="1:1">
      <c r="A428" s="43"/>
    </row>
    <row r="429" spans="1:1">
      <c r="A429" s="43"/>
    </row>
    <row r="430" spans="1:1">
      <c r="A430" s="43"/>
    </row>
    <row r="431" spans="1:1">
      <c r="A431" s="43"/>
    </row>
    <row r="432" spans="1:1">
      <c r="A432" s="43"/>
    </row>
    <row r="433" spans="1:1">
      <c r="A433" s="43"/>
    </row>
    <row r="434" spans="1:1">
      <c r="A434" s="43"/>
    </row>
    <row r="435" spans="1:1">
      <c r="A435" s="43"/>
    </row>
    <row r="436" spans="1:1">
      <c r="A436" s="43"/>
    </row>
    <row r="437" spans="1:1">
      <c r="A437" s="43"/>
    </row>
    <row r="438" spans="1:1">
      <c r="A438" s="43"/>
    </row>
    <row r="439" spans="1:1">
      <c r="A439" s="43"/>
    </row>
    <row r="440" spans="1:1">
      <c r="A440" s="43"/>
    </row>
    <row r="441" spans="1:1">
      <c r="A441" s="43"/>
    </row>
    <row r="442" spans="1:1">
      <c r="A442" s="43"/>
    </row>
    <row r="443" spans="1:1">
      <c r="A443" s="43"/>
    </row>
    <row r="444" spans="1:1">
      <c r="A444" s="43"/>
    </row>
    <row r="445" spans="1:1">
      <c r="A445" s="43"/>
    </row>
    <row r="446" spans="1:1">
      <c r="A446" s="43"/>
    </row>
    <row r="447" spans="1:1">
      <c r="A447" s="43"/>
    </row>
    <row r="448" spans="1:1">
      <c r="A448" s="43"/>
    </row>
    <row r="449" spans="1:1">
      <c r="A449" s="43"/>
    </row>
    <row r="450" spans="1:1">
      <c r="A450" s="43"/>
    </row>
    <row r="451" spans="1:1">
      <c r="A451" s="43"/>
    </row>
    <row r="452" spans="1:1">
      <c r="A452" s="43"/>
    </row>
    <row r="453" spans="1:1">
      <c r="A453" s="43"/>
    </row>
    <row r="454" spans="1:1">
      <c r="A454" s="43"/>
    </row>
    <row r="455" spans="1:1">
      <c r="A455" s="43"/>
    </row>
    <row r="456" spans="1:1">
      <c r="A456" s="43"/>
    </row>
    <row r="457" spans="1:1">
      <c r="A457" s="43"/>
    </row>
    <row r="458" spans="1:1">
      <c r="A458" s="43"/>
    </row>
    <row r="459" spans="1:1">
      <c r="A459" s="43"/>
    </row>
    <row r="460" spans="1:1">
      <c r="A460" s="43"/>
    </row>
    <row r="461" spans="1:1">
      <c r="A461" s="43"/>
    </row>
    <row r="462" spans="1:1">
      <c r="A462" s="43"/>
    </row>
    <row r="463" spans="1:1">
      <c r="A463" s="43"/>
    </row>
    <row r="464" spans="1:1">
      <c r="A464" s="43"/>
    </row>
    <row r="465" spans="1:1">
      <c r="A465" s="43"/>
    </row>
    <row r="466" spans="1:1">
      <c r="A466" s="43"/>
    </row>
    <row r="467" spans="1:1">
      <c r="A467" s="43"/>
    </row>
    <row r="468" spans="1:1">
      <c r="A468" s="43"/>
    </row>
    <row r="469" spans="1:1">
      <c r="A469" s="43"/>
    </row>
    <row r="470" spans="1:1">
      <c r="A470" s="43"/>
    </row>
    <row r="471" spans="1:1">
      <c r="A471" s="43"/>
    </row>
    <row r="472" spans="1:1">
      <c r="A472" s="43"/>
    </row>
    <row r="473" spans="1:1">
      <c r="A473" s="43"/>
    </row>
    <row r="474" spans="1:1">
      <c r="A474" s="43"/>
    </row>
    <row r="475" spans="1:1">
      <c r="A475" s="43"/>
    </row>
    <row r="476" spans="1:1">
      <c r="A476" s="43"/>
    </row>
    <row r="477" spans="1:1">
      <c r="A477" s="43"/>
    </row>
    <row r="478" spans="1:1">
      <c r="A478" s="43"/>
    </row>
    <row r="479" spans="1:1">
      <c r="A479" s="43"/>
    </row>
    <row r="480" spans="1:1">
      <c r="A480" s="43"/>
    </row>
    <row r="481" spans="1:1">
      <c r="A481" s="43"/>
    </row>
    <row r="482" spans="1:1">
      <c r="A482" s="43"/>
    </row>
    <row r="483" spans="1:1">
      <c r="A483" s="43"/>
    </row>
    <row r="484" spans="1:1">
      <c r="A484" s="43"/>
    </row>
    <row r="485" spans="1:1">
      <c r="A485" s="43"/>
    </row>
    <row r="486" spans="1:1">
      <c r="A486" s="43"/>
    </row>
    <row r="487" spans="1:1">
      <c r="A487" s="43"/>
    </row>
    <row r="488" spans="1:1">
      <c r="A488" s="43"/>
    </row>
    <row r="489" spans="1:1">
      <c r="A489" s="43"/>
    </row>
    <row r="490" spans="1:1">
      <c r="A490" s="43"/>
    </row>
    <row r="491" spans="1:1">
      <c r="A491" s="43"/>
    </row>
    <row r="492" spans="1:1">
      <c r="A492" s="43"/>
    </row>
    <row r="493" spans="1:1">
      <c r="A493" s="43"/>
    </row>
    <row r="494" spans="1:1">
      <c r="A494" s="43"/>
    </row>
    <row r="495" spans="1:1">
      <c r="A495" s="43"/>
    </row>
    <row r="496" spans="1:1">
      <c r="A496" s="43"/>
    </row>
    <row r="497" spans="1:1">
      <c r="A497" s="43"/>
    </row>
    <row r="498" spans="1:1">
      <c r="A498" s="43"/>
    </row>
    <row r="499" spans="1:1">
      <c r="A499" s="43"/>
    </row>
    <row r="500" spans="1:1">
      <c r="A500" s="43"/>
    </row>
    <row r="501" spans="1:1">
      <c r="A501" s="43"/>
    </row>
    <row r="502" spans="1:1">
      <c r="A502" s="43"/>
    </row>
    <row r="503" spans="1:1">
      <c r="A503" s="43"/>
    </row>
    <row r="504" spans="1:1">
      <c r="A504" s="43"/>
    </row>
    <row r="505" spans="1:1">
      <c r="A505" s="43"/>
    </row>
    <row r="506" spans="1:1">
      <c r="A506" s="43"/>
    </row>
    <row r="507" spans="1:1">
      <c r="A507" s="43"/>
    </row>
    <row r="508" spans="1:1">
      <c r="A508" s="43"/>
    </row>
    <row r="509" spans="1:1">
      <c r="A509" s="43"/>
    </row>
    <row r="510" spans="1:1">
      <c r="A510" s="43"/>
    </row>
    <row r="511" spans="1:1">
      <c r="A511" s="43"/>
    </row>
    <row r="512" spans="1:1">
      <c r="A512" s="43"/>
    </row>
    <row r="513" spans="1:1">
      <c r="A513" s="43"/>
    </row>
    <row r="514" spans="1:1">
      <c r="A514" s="43"/>
    </row>
    <row r="515" spans="1:1">
      <c r="A515" s="43"/>
    </row>
    <row r="516" spans="1:1">
      <c r="A516" s="43"/>
    </row>
    <row r="517" spans="1:1">
      <c r="A517" s="43"/>
    </row>
    <row r="518" spans="1:1">
      <c r="A518" s="43"/>
    </row>
    <row r="519" spans="1:1">
      <c r="A519" s="43"/>
    </row>
    <row r="520" spans="1:1">
      <c r="A520" s="43"/>
    </row>
    <row r="521" spans="1:1">
      <c r="A521" s="43"/>
    </row>
    <row r="522" spans="1:1">
      <c r="A522" s="43"/>
    </row>
    <row r="523" spans="1:1">
      <c r="A523" s="43"/>
    </row>
    <row r="524" spans="1:1">
      <c r="A524" s="43"/>
    </row>
    <row r="525" spans="1:1">
      <c r="A525" s="43"/>
    </row>
    <row r="526" spans="1:1">
      <c r="A526" s="43"/>
    </row>
    <row r="527" spans="1:1">
      <c r="A527" s="43"/>
    </row>
    <row r="528" spans="1:1">
      <c r="A528" s="43"/>
    </row>
    <row r="529" spans="1:1">
      <c r="A529" s="43"/>
    </row>
    <row r="530" spans="1:1">
      <c r="A530" s="43"/>
    </row>
    <row r="531" spans="1:1">
      <c r="A531" s="43"/>
    </row>
  </sheetData>
  <customSheetViews>
    <customSheetView guid="{63252C20-BB08-11D4-B6B1-F59BE5D29623}" scale="75" showPageBreaks="1" fitToPage="1" printArea="1" showRuler="0" topLeftCell="A61">
      <selection activeCell="A59" sqref="A59"/>
      <pageMargins left="0" right="0" top="0" bottom="0" header="0" footer="0"/>
      <pageSetup paperSize="9" scale="53" orientation="portrait" r:id="rId1"/>
      <headerFooter alignWithMargins="0">
        <oddFooter>&amp;L&amp;"CG Omega,Regular"Table 3 of 9&amp;R&amp;"CG Omega,Regular"Printed Date: &amp;D
Version: 1.1</oddFooter>
      </headerFooter>
    </customSheetView>
  </customSheetViews>
  <mergeCells count="52">
    <mergeCell ref="BD10:BE10"/>
    <mergeCell ref="BD11:BE11"/>
    <mergeCell ref="AZ10:BA10"/>
    <mergeCell ref="AZ11:BA11"/>
    <mergeCell ref="BB10:BC10"/>
    <mergeCell ref="BB11:BC11"/>
    <mergeCell ref="AX10:AY10"/>
    <mergeCell ref="AX11:AY11"/>
    <mergeCell ref="AN11:AO11"/>
    <mergeCell ref="AV10:AW10"/>
    <mergeCell ref="AV11:AW11"/>
    <mergeCell ref="AT11:AU11"/>
    <mergeCell ref="AP11:AQ11"/>
    <mergeCell ref="AR11:AS11"/>
    <mergeCell ref="AL10:AM10"/>
    <mergeCell ref="AB10:AC10"/>
    <mergeCell ref="AD10:AE10"/>
    <mergeCell ref="AF10:AG10"/>
    <mergeCell ref="AH10:AI10"/>
    <mergeCell ref="H11:I11"/>
    <mergeCell ref="J11:K11"/>
    <mergeCell ref="L11:M11"/>
    <mergeCell ref="N11:O11"/>
    <mergeCell ref="Z11:AA11"/>
    <mergeCell ref="BF11:BG11"/>
    <mergeCell ref="P11:Q11"/>
    <mergeCell ref="AB11:AC11"/>
    <mergeCell ref="AD11:AE11"/>
    <mergeCell ref="AF11:AG11"/>
    <mergeCell ref="AH11:AI11"/>
    <mergeCell ref="R11:S11"/>
    <mergeCell ref="T11:U11"/>
    <mergeCell ref="V11:W11"/>
    <mergeCell ref="X11:Y11"/>
    <mergeCell ref="AJ11:AK11"/>
    <mergeCell ref="AL11:AM11"/>
    <mergeCell ref="P10:Q10"/>
    <mergeCell ref="BF10:BG10"/>
    <mergeCell ref="H10:I10"/>
    <mergeCell ref="J10:K10"/>
    <mergeCell ref="L10:M10"/>
    <mergeCell ref="N10:O10"/>
    <mergeCell ref="R10:S10"/>
    <mergeCell ref="T10:U10"/>
    <mergeCell ref="V10:W10"/>
    <mergeCell ref="X10:Y10"/>
    <mergeCell ref="Z10:AA10"/>
    <mergeCell ref="AT10:AU10"/>
    <mergeCell ref="AN10:AO10"/>
    <mergeCell ref="AP10:AQ10"/>
    <mergeCell ref="AR10:AS10"/>
    <mergeCell ref="AJ10:AK10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2" orientation="landscape" r:id="rId2"/>
  <headerFooter alignWithMargins="0">
    <oddFooter>&amp;L&amp;1#&amp;"Arial"&amp;11&amp;K000000SW Internal Commercial</oddFooter>
  </headerFooter>
  <ignoredErrors>
    <ignoredError sqref="E17:E19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P520"/>
  <sheetViews>
    <sheetView topLeftCell="A35" zoomScaleNormal="100" workbookViewId="0">
      <selection activeCell="A64" sqref="A64"/>
    </sheetView>
  </sheetViews>
  <sheetFormatPr defaultColWidth="9.26953125" defaultRowHeight="12.5"/>
  <cols>
    <col min="1" max="1" width="11.26953125" style="24" customWidth="1"/>
    <col min="2" max="2" width="44.54296875" style="24" bestFit="1" customWidth="1"/>
    <col min="3" max="3" width="8.7265625" style="24" customWidth="1"/>
    <col min="4" max="4" width="14" style="24" customWidth="1"/>
    <col min="5" max="5" width="9" style="27" bestFit="1" customWidth="1"/>
    <col min="6" max="6" width="7.7265625" style="27" customWidth="1"/>
    <col min="7" max="7" width="1.7265625" style="24" customWidth="1"/>
    <col min="8" max="8" width="10.54296875" style="24" customWidth="1"/>
    <col min="9" max="9" width="4.7265625" style="24" customWidth="1"/>
    <col min="10" max="10" width="10.7265625" style="24" customWidth="1"/>
    <col min="11" max="11" width="4.7265625" style="24" customWidth="1"/>
    <col min="12" max="12" width="8.7265625" style="24" customWidth="1"/>
    <col min="13" max="13" width="4.7265625" style="24" customWidth="1"/>
    <col min="14" max="14" width="8.7265625" style="24" customWidth="1"/>
    <col min="15" max="15" width="4.7265625" style="24" customWidth="1"/>
    <col min="16" max="16" width="8.7265625" style="24" customWidth="1"/>
    <col min="17" max="17" width="4.7265625" style="24" customWidth="1"/>
    <col min="18" max="18" width="11.26953125" style="24" customWidth="1"/>
    <col min="19" max="19" width="4.7265625" style="24" customWidth="1"/>
    <col min="20" max="20" width="12.26953125" style="24" customWidth="1"/>
    <col min="21" max="21" width="4.7265625" style="24" customWidth="1"/>
    <col min="22" max="22" width="13.81640625" style="24" customWidth="1"/>
    <col min="23" max="23" width="5.54296875" style="24" customWidth="1"/>
    <col min="24" max="24" width="10.26953125" style="24" customWidth="1"/>
    <col min="25" max="25" width="5.7265625" style="24" customWidth="1"/>
    <col min="26" max="26" width="15.26953125" style="24" customWidth="1"/>
    <col min="27" max="27" width="6.7265625" style="24" customWidth="1"/>
    <col min="28" max="28" width="10.453125" style="24" customWidth="1"/>
    <col min="29" max="29" width="4.7265625" style="24" customWidth="1"/>
    <col min="30" max="30" width="10.453125" style="24" customWidth="1"/>
    <col min="31" max="31" width="4.7265625" style="24" customWidth="1"/>
    <col min="32" max="32" width="11.54296875" style="24" customWidth="1"/>
    <col min="33" max="33" width="4.7265625" style="24" customWidth="1"/>
    <col min="34" max="34" width="10.453125" style="24" customWidth="1"/>
    <col min="35" max="35" width="4.7265625" style="24" customWidth="1"/>
    <col min="36" max="36" width="10.453125" style="24" customWidth="1"/>
    <col min="37" max="37" width="4.7265625" style="24" customWidth="1"/>
    <col min="38" max="38" width="12.81640625" style="24" customWidth="1"/>
    <col min="39" max="39" width="4.7265625" style="24" customWidth="1"/>
    <col min="40" max="40" width="10.453125" style="24" customWidth="1"/>
    <col min="41" max="41" width="4.7265625" style="24" customWidth="1"/>
    <col min="42" max="42" width="10.453125" style="24" customWidth="1"/>
    <col min="43" max="43" width="4.7265625" style="24" customWidth="1"/>
    <col min="44" max="44" width="14" style="24" customWidth="1"/>
    <col min="45" max="45" width="4.7265625" style="24" customWidth="1"/>
    <col min="46" max="46" width="11.81640625" style="24" customWidth="1"/>
    <col min="47" max="47" width="4.7265625" style="24" customWidth="1"/>
    <col min="48" max="48" width="10.453125" style="24" customWidth="1"/>
    <col min="49" max="49" width="4.7265625" style="24" customWidth="1"/>
    <col min="50" max="50" width="10.453125" style="24" hidden="1" customWidth="1"/>
    <col min="51" max="51" width="4.7265625" style="24" hidden="1" customWidth="1"/>
    <col min="52" max="52" width="10.453125" style="24" hidden="1" customWidth="1"/>
    <col min="53" max="53" width="4.7265625" style="24" hidden="1" customWidth="1"/>
    <col min="54" max="54" width="10.453125" style="24" hidden="1" customWidth="1"/>
    <col min="55" max="55" width="4.7265625" style="24" hidden="1" customWidth="1"/>
    <col min="56" max="56" width="10.453125" style="24" hidden="1" customWidth="1"/>
    <col min="57" max="57" width="4.7265625" style="24" hidden="1" customWidth="1"/>
    <col min="58" max="58" width="8.7265625" style="24" customWidth="1"/>
    <col min="59" max="59" width="4.7265625" style="24" customWidth="1"/>
    <col min="60" max="60" width="4.453125" style="24" customWidth="1"/>
    <col min="61" max="61" width="1.7265625" style="24" customWidth="1"/>
    <col min="62" max="62" width="14.26953125" style="24" bestFit="1" customWidth="1"/>
    <col min="63" max="63" width="4.26953125" style="24" customWidth="1"/>
    <col min="64" max="64" width="1.7265625" style="24" customWidth="1"/>
    <col min="65" max="65" width="9.7265625" style="24" customWidth="1"/>
    <col min="66" max="66" width="4.26953125" style="24" customWidth="1"/>
    <col min="67" max="16384" width="9.26953125" style="24"/>
  </cols>
  <sheetData>
    <row r="1" spans="1:68" s="39" customFormat="1" ht="20">
      <c r="A1" s="36" t="s">
        <v>0</v>
      </c>
      <c r="B1" s="37"/>
      <c r="C1" s="37"/>
      <c r="D1" s="37"/>
      <c r="E1" s="42"/>
      <c r="F1" s="42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24"/>
      <c r="BI1" s="24"/>
      <c r="BJ1" s="24"/>
      <c r="BK1" s="24"/>
      <c r="BL1" s="24"/>
      <c r="BM1" s="24"/>
      <c r="BN1" s="24"/>
      <c r="BO1" s="24"/>
      <c r="BP1" s="24"/>
    </row>
    <row r="2" spans="1:68" s="39" customFormat="1" ht="20">
      <c r="A2" s="338"/>
      <c r="B2" s="352"/>
      <c r="C2" s="38"/>
      <c r="D2" s="38"/>
      <c r="E2" s="42"/>
      <c r="F2" s="42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24"/>
      <c r="BI2" s="24"/>
      <c r="BJ2" s="24"/>
      <c r="BK2" s="24"/>
      <c r="BL2" s="24"/>
      <c r="BM2" s="24"/>
      <c r="BN2" s="24"/>
      <c r="BO2" s="24"/>
      <c r="BP2" s="24"/>
    </row>
    <row r="3" spans="1:68" s="39" customFormat="1" ht="46.5" customHeight="1">
      <c r="A3" s="36" t="s">
        <v>1</v>
      </c>
      <c r="B3" s="37"/>
      <c r="C3" s="37"/>
      <c r="D3" s="37"/>
      <c r="E3" s="42"/>
      <c r="F3" s="42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24"/>
      <c r="BI3" s="24"/>
      <c r="BJ3" s="24"/>
      <c r="BK3" s="24"/>
      <c r="BL3" s="24"/>
      <c r="BM3" s="24"/>
      <c r="BN3" s="24"/>
      <c r="BO3" s="24"/>
      <c r="BP3" s="24"/>
    </row>
    <row r="4" spans="1:68" ht="20">
      <c r="A4" s="40"/>
      <c r="B4" s="41"/>
      <c r="C4" s="41"/>
      <c r="D4" s="41"/>
      <c r="E4" s="12"/>
      <c r="F4" s="12"/>
      <c r="G4" s="13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</row>
    <row r="5" spans="1:68" ht="15.5">
      <c r="A5" s="40"/>
      <c r="B5" s="41"/>
      <c r="C5" s="41"/>
      <c r="D5" s="41"/>
      <c r="E5" s="12"/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</row>
    <row r="6" spans="1:68" ht="20">
      <c r="A6" s="1164" t="s">
        <v>2</v>
      </c>
      <c r="B6" s="49"/>
      <c r="C6" s="31"/>
      <c r="D6" s="31"/>
      <c r="E6" s="50"/>
      <c r="F6" s="51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</row>
    <row r="7" spans="1:68" ht="20">
      <c r="A7" s="1165" t="s">
        <v>175</v>
      </c>
      <c r="B7" s="33"/>
      <c r="C7" s="34"/>
      <c r="D7" s="34"/>
      <c r="E7" s="52"/>
      <c r="F7" s="5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</row>
    <row r="8" spans="1:68">
      <c r="A8" s="13"/>
      <c r="B8" s="13"/>
      <c r="C8" s="13"/>
      <c r="D8" s="13"/>
      <c r="E8" s="12"/>
      <c r="F8" s="12"/>
      <c r="G8" s="13"/>
    </row>
    <row r="9" spans="1:68" ht="18.75" customHeight="1">
      <c r="A9" s="13"/>
      <c r="B9" s="13"/>
      <c r="C9" s="13"/>
      <c r="D9" s="13"/>
      <c r="E9" s="12"/>
      <c r="F9" s="12"/>
      <c r="G9" s="13"/>
    </row>
    <row r="10" spans="1:68" ht="24" customHeight="1">
      <c r="G10" s="27"/>
      <c r="H10" s="1170">
        <v>10</v>
      </c>
      <c r="I10" s="1171"/>
      <c r="J10" s="1170">
        <v>20</v>
      </c>
      <c r="K10" s="1171"/>
      <c r="L10" s="1170">
        <v>30</v>
      </c>
      <c r="M10" s="1171"/>
      <c r="N10" s="1170">
        <v>40</v>
      </c>
      <c r="O10" s="1171"/>
      <c r="P10" s="1170">
        <v>50</v>
      </c>
      <c r="Q10" s="1171"/>
      <c r="R10" s="1170">
        <v>60</v>
      </c>
      <c r="S10" s="1171"/>
      <c r="T10" s="1170">
        <v>70</v>
      </c>
      <c r="U10" s="1171"/>
      <c r="V10" s="1170">
        <v>80</v>
      </c>
      <c r="W10" s="1171"/>
      <c r="X10" s="1170">
        <v>90</v>
      </c>
      <c r="Y10" s="1171"/>
      <c r="Z10" s="1170">
        <v>100</v>
      </c>
      <c r="AA10" s="1171"/>
      <c r="AB10" s="1170">
        <v>110</v>
      </c>
      <c r="AC10" s="1171"/>
      <c r="AD10" s="1170">
        <v>120</v>
      </c>
      <c r="AE10" s="1171"/>
      <c r="AF10" s="1170">
        <v>130</v>
      </c>
      <c r="AG10" s="1171"/>
      <c r="AH10" s="1170">
        <v>140</v>
      </c>
      <c r="AI10" s="1171"/>
      <c r="AJ10" s="1170">
        <v>150</v>
      </c>
      <c r="AK10" s="1171"/>
      <c r="AL10" s="1170">
        <v>160</v>
      </c>
      <c r="AM10" s="1171"/>
      <c r="AN10" s="1170">
        <v>170</v>
      </c>
      <c r="AO10" s="1171"/>
      <c r="AP10" s="1170">
        <v>180</v>
      </c>
      <c r="AQ10" s="1171"/>
      <c r="AR10" s="1170">
        <v>190</v>
      </c>
      <c r="AS10" s="1171"/>
      <c r="AT10" s="1170">
        <v>200</v>
      </c>
      <c r="AU10" s="1171"/>
      <c r="AV10" s="1170">
        <v>210</v>
      </c>
      <c r="AW10" s="1171"/>
      <c r="AX10" s="1170">
        <v>220</v>
      </c>
      <c r="AY10" s="1171"/>
      <c r="AZ10" s="1170">
        <v>230</v>
      </c>
      <c r="BA10" s="1171"/>
      <c r="BB10" s="1170">
        <v>240</v>
      </c>
      <c r="BC10" s="1171"/>
      <c r="BD10" s="1170">
        <v>250</v>
      </c>
      <c r="BE10" s="1171"/>
      <c r="BF10" s="1170">
        <v>300</v>
      </c>
      <c r="BG10" s="1171"/>
      <c r="BH10" s="27"/>
      <c r="BI10" s="27"/>
      <c r="BJ10" s="27"/>
      <c r="BK10" s="27"/>
      <c r="BL10" s="27"/>
      <c r="BM10" s="27"/>
      <c r="BN10" s="27"/>
      <c r="BO10" s="27"/>
    </row>
    <row r="11" spans="1:68" ht="19.5" customHeight="1">
      <c r="A11" s="651" t="s">
        <v>4</v>
      </c>
      <c r="B11" s="652" t="s">
        <v>5</v>
      </c>
      <c r="C11" s="8" t="s">
        <v>6</v>
      </c>
      <c r="D11" s="104" t="s">
        <v>7</v>
      </c>
      <c r="E11" s="8" t="s">
        <v>8</v>
      </c>
      <c r="F11" s="9" t="s">
        <v>9</v>
      </c>
      <c r="G11" s="13"/>
      <c r="H11" s="1174" t="s">
        <v>10</v>
      </c>
      <c r="I11" s="1175"/>
      <c r="J11" s="1174" t="s">
        <v>10</v>
      </c>
      <c r="K11" s="1175"/>
      <c r="L11" s="1174" t="s">
        <v>11</v>
      </c>
      <c r="M11" s="1175"/>
      <c r="N11" s="1174" t="s">
        <v>12</v>
      </c>
      <c r="O11" s="1175"/>
      <c r="P11" s="1174" t="s">
        <v>12</v>
      </c>
      <c r="Q11" s="1175"/>
      <c r="R11" s="1174" t="s">
        <v>12</v>
      </c>
      <c r="S11" s="1175"/>
      <c r="T11" s="1174" t="s">
        <v>12</v>
      </c>
      <c r="U11" s="1175"/>
      <c r="V11" s="1174" t="s">
        <v>13</v>
      </c>
      <c r="W11" s="1175"/>
      <c r="X11" s="1174" t="s">
        <v>13</v>
      </c>
      <c r="Y11" s="1175"/>
      <c r="Z11" s="1174" t="s">
        <v>13</v>
      </c>
      <c r="AA11" s="1175"/>
      <c r="AB11" s="1174" t="s">
        <v>14</v>
      </c>
      <c r="AC11" s="1175"/>
      <c r="AD11" s="1174" t="s">
        <v>14</v>
      </c>
      <c r="AE11" s="1175"/>
      <c r="AF11" s="1174" t="s">
        <v>14</v>
      </c>
      <c r="AG11" s="1175"/>
      <c r="AH11" s="1174" t="s">
        <v>14</v>
      </c>
      <c r="AI11" s="1175"/>
      <c r="AJ11" s="1174" t="s">
        <v>14</v>
      </c>
      <c r="AK11" s="1175"/>
      <c r="AL11" s="1174" t="s">
        <v>15</v>
      </c>
      <c r="AM11" s="1175"/>
      <c r="AN11" s="1174" t="s">
        <v>16</v>
      </c>
      <c r="AO11" s="1175"/>
      <c r="AP11" s="1174" t="s">
        <v>17</v>
      </c>
      <c r="AQ11" s="1175"/>
      <c r="AR11" s="1174" t="s">
        <v>18</v>
      </c>
      <c r="AS11" s="1175"/>
      <c r="AT11" s="1174" t="s">
        <v>18</v>
      </c>
      <c r="AU11" s="1175"/>
      <c r="AV11" s="1174" t="s">
        <v>18</v>
      </c>
      <c r="AW11" s="1175"/>
      <c r="AX11" s="1174"/>
      <c r="AY11" s="1175"/>
      <c r="AZ11" s="1174"/>
      <c r="BA11" s="1175"/>
      <c r="BB11" s="1174"/>
      <c r="BC11" s="1175"/>
      <c r="BD11" s="1174"/>
      <c r="BE11" s="1175"/>
      <c r="BF11" s="1172" t="s">
        <v>19</v>
      </c>
      <c r="BG11" s="1173"/>
    </row>
    <row r="12" spans="1:68" ht="18.75" customHeight="1" thickBot="1">
      <c r="A12" s="653" t="s">
        <v>20</v>
      </c>
      <c r="B12" s="654"/>
      <c r="C12" s="655" t="s">
        <v>21</v>
      </c>
      <c r="D12" s="105" t="s">
        <v>22</v>
      </c>
      <c r="E12" s="655"/>
      <c r="F12" s="656" t="s">
        <v>23</v>
      </c>
      <c r="G12" s="13"/>
      <c r="H12" s="657"/>
      <c r="I12" s="16" t="s">
        <v>24</v>
      </c>
      <c r="J12" s="657"/>
      <c r="K12" s="16" t="s">
        <v>24</v>
      </c>
      <c r="L12" s="657"/>
      <c r="M12" s="16" t="s">
        <v>24</v>
      </c>
      <c r="N12" s="657"/>
      <c r="O12" s="16" t="s">
        <v>24</v>
      </c>
      <c r="P12" s="657"/>
      <c r="Q12" s="16" t="s">
        <v>24</v>
      </c>
      <c r="R12" s="657"/>
      <c r="S12" s="16" t="s">
        <v>24</v>
      </c>
      <c r="T12" s="657"/>
      <c r="U12" s="16" t="s">
        <v>24</v>
      </c>
      <c r="V12" s="657"/>
      <c r="W12" s="16" t="s">
        <v>24</v>
      </c>
      <c r="X12" s="657"/>
      <c r="Y12" s="16" t="s">
        <v>24</v>
      </c>
      <c r="Z12" s="657"/>
      <c r="AA12" s="16" t="s">
        <v>24</v>
      </c>
      <c r="AB12" s="657"/>
      <c r="AC12" s="16" t="s">
        <v>24</v>
      </c>
      <c r="AD12" s="657"/>
      <c r="AE12" s="16" t="s">
        <v>24</v>
      </c>
      <c r="AF12" s="657"/>
      <c r="AG12" s="16" t="s">
        <v>24</v>
      </c>
      <c r="AH12" s="657"/>
      <c r="AI12" s="16" t="s">
        <v>24</v>
      </c>
      <c r="AJ12" s="657"/>
      <c r="AK12" s="16" t="s">
        <v>24</v>
      </c>
      <c r="AL12" s="657"/>
      <c r="AM12" s="16" t="s">
        <v>24</v>
      </c>
      <c r="AN12" s="657"/>
      <c r="AO12" s="16" t="s">
        <v>24</v>
      </c>
      <c r="AP12" s="657"/>
      <c r="AQ12" s="16" t="s">
        <v>24</v>
      </c>
      <c r="AR12" s="657"/>
      <c r="AS12" s="16" t="s">
        <v>24</v>
      </c>
      <c r="AT12" s="657"/>
      <c r="AU12" s="16" t="s">
        <v>24</v>
      </c>
      <c r="AV12" s="657"/>
      <c r="AW12" s="16" t="s">
        <v>24</v>
      </c>
      <c r="AX12" s="657"/>
      <c r="AY12" s="16" t="s">
        <v>24</v>
      </c>
      <c r="AZ12" s="657"/>
      <c r="BA12" s="16" t="s">
        <v>24</v>
      </c>
      <c r="BB12" s="657"/>
      <c r="BC12" s="16" t="s">
        <v>24</v>
      </c>
      <c r="BD12" s="657"/>
      <c r="BE12" s="16" t="s">
        <v>24</v>
      </c>
      <c r="BF12" s="658" t="s">
        <v>25</v>
      </c>
      <c r="BG12" s="16" t="s">
        <v>24</v>
      </c>
      <c r="BJ12" s="304"/>
    </row>
    <row r="13" spans="1:68" ht="15.5">
      <c r="A13" s="659"/>
      <c r="B13" s="5"/>
      <c r="C13" s="6" t="s">
        <v>26</v>
      </c>
      <c r="D13" s="106" t="s">
        <v>27</v>
      </c>
      <c r="E13" s="6"/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</row>
    <row r="14" spans="1:68">
      <c r="A14" s="13"/>
      <c r="B14" s="660"/>
      <c r="C14" s="13"/>
      <c r="D14" s="13"/>
      <c r="E14" s="12"/>
      <c r="F14" s="12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</row>
    <row r="15" spans="1:68" ht="18">
      <c r="A15" s="13"/>
      <c r="B15" s="47"/>
      <c r="C15" s="47"/>
      <c r="D15" s="47"/>
      <c r="E15" s="4"/>
      <c r="F15" s="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</row>
    <row r="16" spans="1:68" s="43" customFormat="1">
      <c r="A16" s="722" t="s">
        <v>176</v>
      </c>
      <c r="B16" s="86" t="s">
        <v>30</v>
      </c>
      <c r="C16" s="87" t="s">
        <v>31</v>
      </c>
      <c r="D16" s="87" t="s">
        <v>176</v>
      </c>
      <c r="E16" s="723"/>
      <c r="F16" s="724"/>
      <c r="G16" s="13"/>
      <c r="H16" s="600" t="s">
        <v>33</v>
      </c>
      <c r="I16" s="428"/>
      <c r="J16" s="600" t="s">
        <v>34</v>
      </c>
      <c r="K16" s="428"/>
      <c r="L16" s="600" t="s">
        <v>35</v>
      </c>
      <c r="M16" s="428"/>
      <c r="N16" s="600" t="s">
        <v>36</v>
      </c>
      <c r="O16" s="428"/>
      <c r="P16" s="600" t="s">
        <v>37</v>
      </c>
      <c r="Q16" s="428"/>
      <c r="R16" s="600" t="s">
        <v>38</v>
      </c>
      <c r="S16" s="428"/>
      <c r="T16" s="600" t="s">
        <v>39</v>
      </c>
      <c r="U16" s="428"/>
      <c r="V16" s="600" t="s">
        <v>40</v>
      </c>
      <c r="W16" s="428"/>
      <c r="X16" s="600" t="s">
        <v>41</v>
      </c>
      <c r="Y16" s="428"/>
      <c r="Z16" s="600" t="s">
        <v>42</v>
      </c>
      <c r="AA16" s="428"/>
      <c r="AB16" s="600" t="s">
        <v>43</v>
      </c>
      <c r="AC16" s="428"/>
      <c r="AD16" s="600" t="s">
        <v>44</v>
      </c>
      <c r="AE16" s="428"/>
      <c r="AF16" s="600" t="s">
        <v>45</v>
      </c>
      <c r="AG16" s="428"/>
      <c r="AH16" s="600" t="s">
        <v>46</v>
      </c>
      <c r="AI16" s="428"/>
      <c r="AJ16" s="600" t="s">
        <v>47</v>
      </c>
      <c r="AK16" s="428"/>
      <c r="AL16" s="600" t="s">
        <v>15</v>
      </c>
      <c r="AM16" s="428"/>
      <c r="AN16" s="600" t="s">
        <v>16</v>
      </c>
      <c r="AO16" s="428"/>
      <c r="AP16" s="600" t="s">
        <v>17</v>
      </c>
      <c r="AQ16" s="428"/>
      <c r="AR16" s="600" t="s">
        <v>48</v>
      </c>
      <c r="AS16" s="428"/>
      <c r="AT16" s="600" t="s">
        <v>49</v>
      </c>
      <c r="AU16" s="428"/>
      <c r="AV16" s="600" t="s">
        <v>50</v>
      </c>
      <c r="AW16" s="13"/>
      <c r="AX16" s="725"/>
      <c r="AY16" s="13"/>
      <c r="AZ16" s="725"/>
      <c r="BA16" s="13"/>
      <c r="BB16" s="725"/>
      <c r="BC16" s="13"/>
      <c r="BD16" s="725"/>
      <c r="BE16" s="13"/>
    </row>
    <row r="17" spans="1:68">
      <c r="A17" s="12"/>
      <c r="B17" s="44"/>
      <c r="C17" s="45"/>
      <c r="D17" s="44"/>
      <c r="E17" s="12" t="s">
        <v>25</v>
      </c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</row>
    <row r="18" spans="1:68" ht="18">
      <c r="A18" s="14"/>
      <c r="B18" s="29" t="s">
        <v>177</v>
      </c>
      <c r="C18" s="29"/>
      <c r="D18" s="108"/>
      <c r="E18" s="54" t="s">
        <v>25</v>
      </c>
      <c r="F18" s="1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68" s="1" customFormat="1">
      <c r="A19" s="726" t="s">
        <v>178</v>
      </c>
      <c r="B19" s="129" t="s">
        <v>179</v>
      </c>
      <c r="C19" s="727" t="s">
        <v>31</v>
      </c>
      <c r="D19" s="727" t="s">
        <v>178</v>
      </c>
      <c r="E19" s="728" t="s">
        <v>180</v>
      </c>
      <c r="F19" s="729" t="s">
        <v>54</v>
      </c>
      <c r="G19" s="13" t="s">
        <v>25</v>
      </c>
      <c r="H19" s="478">
        <v>4.5999999999999999E-2</v>
      </c>
      <c r="I19" s="460" t="s">
        <v>181</v>
      </c>
      <c r="J19" s="478">
        <v>0.156</v>
      </c>
      <c r="K19" s="460" t="s">
        <v>181</v>
      </c>
      <c r="L19" s="478">
        <v>2.6</v>
      </c>
      <c r="M19" s="460" t="s">
        <v>181</v>
      </c>
      <c r="N19" s="478">
        <v>1.8480000000000001</v>
      </c>
      <c r="O19" s="460" t="s">
        <v>181</v>
      </c>
      <c r="P19" s="478">
        <v>6.0000000000000001E-3</v>
      </c>
      <c r="Q19" s="460" t="s">
        <v>181</v>
      </c>
      <c r="R19" s="478">
        <v>5.8999999999999997E-2</v>
      </c>
      <c r="S19" s="460" t="s">
        <v>181</v>
      </c>
      <c r="T19" s="478">
        <v>2.5000000000000001E-2</v>
      </c>
      <c r="U19" s="460" t="s">
        <v>181</v>
      </c>
      <c r="V19" s="478">
        <v>0.59699999999999998</v>
      </c>
      <c r="W19" s="460" t="s">
        <v>181</v>
      </c>
      <c r="X19" s="478">
        <v>0.51</v>
      </c>
      <c r="Y19" s="460" t="s">
        <v>181</v>
      </c>
      <c r="Z19" s="478">
        <v>0.36699999999999999</v>
      </c>
      <c r="AA19" s="460" t="s">
        <v>181</v>
      </c>
      <c r="AB19" s="478">
        <v>0.41199999999999998</v>
      </c>
      <c r="AC19" s="460" t="s">
        <v>181</v>
      </c>
      <c r="AD19" s="478">
        <v>1E-3</v>
      </c>
      <c r="AE19" s="460" t="s">
        <v>181</v>
      </c>
      <c r="AF19" s="478">
        <v>0</v>
      </c>
      <c r="AG19" s="460" t="s">
        <v>81</v>
      </c>
      <c r="AH19" s="478">
        <v>0</v>
      </c>
      <c r="AI19" s="460" t="s">
        <v>81</v>
      </c>
      <c r="AJ19" s="478">
        <v>0</v>
      </c>
      <c r="AK19" s="460" t="s">
        <v>182</v>
      </c>
      <c r="AL19" s="478">
        <v>0.16500000000000001</v>
      </c>
      <c r="AM19" s="460" t="s">
        <v>181</v>
      </c>
      <c r="AN19" s="478">
        <v>0</v>
      </c>
      <c r="AO19" s="460" t="s">
        <v>81</v>
      </c>
      <c r="AP19" s="478">
        <v>0.53</v>
      </c>
      <c r="AQ19" s="460" t="s">
        <v>181</v>
      </c>
      <c r="AR19" s="478">
        <v>0</v>
      </c>
      <c r="AS19" s="460" t="s">
        <v>81</v>
      </c>
      <c r="AT19" s="478">
        <v>0</v>
      </c>
      <c r="AU19" s="460" t="s">
        <v>81</v>
      </c>
      <c r="AV19" s="478">
        <v>0</v>
      </c>
      <c r="AW19" s="460" t="s">
        <v>182</v>
      </c>
      <c r="AX19" s="730"/>
      <c r="AY19" s="306"/>
      <c r="AZ19" s="730"/>
      <c r="BA19" s="306"/>
      <c r="BB19" s="730"/>
      <c r="BC19" s="306"/>
      <c r="BD19" s="731"/>
      <c r="BE19" s="732"/>
      <c r="BF19" s="733">
        <f>H19+J19+L19+N19+P19+R19+T19+V19+X19+Z19+AB19+AD19+AF19+AH19+AJ19+AL19+AN19+AP19+AR19+AT19+AV19+AX19+AZ19+BB19+BD19</f>
        <v>7.3220000000000018</v>
      </c>
      <c r="BG19" s="460" t="s">
        <v>181</v>
      </c>
      <c r="BH19" s="24"/>
      <c r="BI19" s="13"/>
      <c r="BJ19" s="13"/>
      <c r="BK19" s="13"/>
      <c r="BL19" s="13"/>
      <c r="BM19" s="1025"/>
      <c r="BN19" s="13"/>
      <c r="BO19" s="13"/>
      <c r="BP19" s="13"/>
    </row>
    <row r="20" spans="1:68" s="1" customFormat="1">
      <c r="A20" s="734" t="s">
        <v>183</v>
      </c>
      <c r="B20" s="61" t="s">
        <v>184</v>
      </c>
      <c r="C20" s="735" t="s">
        <v>31</v>
      </c>
      <c r="D20" s="735" t="s">
        <v>183</v>
      </c>
      <c r="E20" s="686" t="s">
        <v>180</v>
      </c>
      <c r="F20" s="736" t="s">
        <v>54</v>
      </c>
      <c r="G20" s="13"/>
      <c r="H20" s="479">
        <v>0</v>
      </c>
      <c r="I20" s="456" t="s">
        <v>81</v>
      </c>
      <c r="J20" s="479">
        <v>0</v>
      </c>
      <c r="K20" s="456" t="s">
        <v>81</v>
      </c>
      <c r="L20" s="479">
        <v>0</v>
      </c>
      <c r="M20" s="456" t="s">
        <v>81</v>
      </c>
      <c r="N20" s="479">
        <v>0</v>
      </c>
      <c r="O20" s="456" t="s">
        <v>81</v>
      </c>
      <c r="P20" s="479">
        <v>0</v>
      </c>
      <c r="Q20" s="456" t="s">
        <v>81</v>
      </c>
      <c r="R20" s="479">
        <v>0</v>
      </c>
      <c r="S20" s="456" t="s">
        <v>81</v>
      </c>
      <c r="T20" s="479">
        <v>0</v>
      </c>
      <c r="U20" s="456" t="s">
        <v>81</v>
      </c>
      <c r="V20" s="479">
        <v>0</v>
      </c>
      <c r="W20" s="456" t="s">
        <v>81</v>
      </c>
      <c r="X20" s="479">
        <v>0</v>
      </c>
      <c r="Y20" s="456" t="s">
        <v>81</v>
      </c>
      <c r="Z20" s="479">
        <v>0</v>
      </c>
      <c r="AA20" s="456" t="s">
        <v>81</v>
      </c>
      <c r="AB20" s="479">
        <v>0</v>
      </c>
      <c r="AC20" s="456" t="s">
        <v>81</v>
      </c>
      <c r="AD20" s="479">
        <v>0</v>
      </c>
      <c r="AE20" s="456" t="s">
        <v>81</v>
      </c>
      <c r="AF20" s="479">
        <v>0</v>
      </c>
      <c r="AG20" s="456" t="s">
        <v>81</v>
      </c>
      <c r="AH20" s="479">
        <v>0</v>
      </c>
      <c r="AI20" s="456" t="s">
        <v>81</v>
      </c>
      <c r="AJ20" s="479">
        <v>0</v>
      </c>
      <c r="AK20" s="456" t="s">
        <v>81</v>
      </c>
      <c r="AL20" s="479">
        <v>0</v>
      </c>
      <c r="AM20" s="456" t="s">
        <v>81</v>
      </c>
      <c r="AN20" s="479">
        <v>0</v>
      </c>
      <c r="AO20" s="456" t="s">
        <v>81</v>
      </c>
      <c r="AP20" s="479">
        <v>0</v>
      </c>
      <c r="AQ20" s="456" t="s">
        <v>81</v>
      </c>
      <c r="AR20" s="479">
        <v>0</v>
      </c>
      <c r="AS20" s="456" t="s">
        <v>81</v>
      </c>
      <c r="AT20" s="479">
        <v>0</v>
      </c>
      <c r="AU20" s="456" t="s">
        <v>81</v>
      </c>
      <c r="AV20" s="479">
        <v>0</v>
      </c>
      <c r="AW20" s="456" t="s">
        <v>81</v>
      </c>
      <c r="AX20" s="737"/>
      <c r="AY20" s="311"/>
      <c r="AZ20" s="737"/>
      <c r="BA20" s="311"/>
      <c r="BB20" s="737"/>
      <c r="BC20" s="311"/>
      <c r="BD20" s="738"/>
      <c r="BE20" s="739"/>
      <c r="BF20" s="740">
        <f t="shared" ref="BF20:BF25" si="0">H20+J20+L20+N20+P20+R20+T20+V20+X20+Z20+AB20+AD20+AF20+AH20+AJ20+AL20+AN20+AP20+AR20+AT20+AV20+AX20+AZ20+BB20+BD20</f>
        <v>0</v>
      </c>
      <c r="BG20" s="456" t="s">
        <v>81</v>
      </c>
      <c r="BH20" s="24"/>
      <c r="BI20" s="13"/>
      <c r="BJ20" s="13"/>
      <c r="BK20" s="13"/>
      <c r="BL20" s="13"/>
      <c r="BM20" s="1025"/>
      <c r="BN20" s="13"/>
      <c r="BO20" s="13"/>
      <c r="BP20" s="13"/>
    </row>
    <row r="21" spans="1:68" s="1" customFormat="1">
      <c r="A21" s="734" t="s">
        <v>185</v>
      </c>
      <c r="B21" s="61" t="s">
        <v>186</v>
      </c>
      <c r="C21" s="735" t="s">
        <v>31</v>
      </c>
      <c r="D21" s="735" t="s">
        <v>185</v>
      </c>
      <c r="E21" s="686" t="s">
        <v>180</v>
      </c>
      <c r="F21" s="736" t="s">
        <v>54</v>
      </c>
      <c r="G21" s="13"/>
      <c r="H21" s="479">
        <v>1E-3</v>
      </c>
      <c r="I21" s="488" t="s">
        <v>187</v>
      </c>
      <c r="J21" s="479">
        <v>0</v>
      </c>
      <c r="K21" s="488" t="s">
        <v>81</v>
      </c>
      <c r="L21" s="479">
        <v>1.2999999999999999E-2</v>
      </c>
      <c r="M21" s="488" t="s">
        <v>187</v>
      </c>
      <c r="N21" s="479">
        <v>0</v>
      </c>
      <c r="O21" s="488" t="s">
        <v>81</v>
      </c>
      <c r="P21" s="479">
        <v>0</v>
      </c>
      <c r="Q21" s="488" t="s">
        <v>81</v>
      </c>
      <c r="R21" s="479">
        <v>0</v>
      </c>
      <c r="S21" s="488" t="s">
        <v>81</v>
      </c>
      <c r="T21" s="479">
        <v>0</v>
      </c>
      <c r="U21" s="488" t="s">
        <v>81</v>
      </c>
      <c r="V21" s="479">
        <v>5.0000000000000001E-3</v>
      </c>
      <c r="W21" s="488" t="s">
        <v>187</v>
      </c>
      <c r="X21" s="479">
        <v>1.2999999999999999E-2</v>
      </c>
      <c r="Y21" s="488" t="s">
        <v>187</v>
      </c>
      <c r="Z21" s="479">
        <v>0.01</v>
      </c>
      <c r="AA21" s="488" t="s">
        <v>187</v>
      </c>
      <c r="AB21" s="479">
        <v>8.0000000000000002E-3</v>
      </c>
      <c r="AC21" s="488" t="s">
        <v>187</v>
      </c>
      <c r="AD21" s="479">
        <v>1E-3</v>
      </c>
      <c r="AE21" s="488" t="s">
        <v>187</v>
      </c>
      <c r="AF21" s="479">
        <v>0</v>
      </c>
      <c r="AG21" s="488" t="s">
        <v>81</v>
      </c>
      <c r="AH21" s="479">
        <v>0</v>
      </c>
      <c r="AI21" s="488" t="s">
        <v>81</v>
      </c>
      <c r="AJ21" s="479">
        <v>0</v>
      </c>
      <c r="AK21" s="488" t="s">
        <v>81</v>
      </c>
      <c r="AL21" s="479">
        <v>1E-3</v>
      </c>
      <c r="AM21" s="488" t="s">
        <v>187</v>
      </c>
      <c r="AN21" s="479">
        <v>0</v>
      </c>
      <c r="AO21" s="488" t="s">
        <v>81</v>
      </c>
      <c r="AP21" s="479">
        <v>0</v>
      </c>
      <c r="AQ21" s="488" t="s">
        <v>81</v>
      </c>
      <c r="AR21" s="479">
        <v>0</v>
      </c>
      <c r="AS21" s="488" t="s">
        <v>81</v>
      </c>
      <c r="AT21" s="479">
        <v>0</v>
      </c>
      <c r="AU21" s="488" t="s">
        <v>81</v>
      </c>
      <c r="AV21" s="479">
        <v>0</v>
      </c>
      <c r="AW21" s="488" t="s">
        <v>81</v>
      </c>
      <c r="AX21" s="737"/>
      <c r="AY21" s="311"/>
      <c r="AZ21" s="737"/>
      <c r="BA21" s="311"/>
      <c r="BB21" s="737"/>
      <c r="BC21" s="311"/>
      <c r="BD21" s="738"/>
      <c r="BE21" s="739"/>
      <c r="BF21" s="740">
        <f t="shared" si="0"/>
        <v>5.2000000000000005E-2</v>
      </c>
      <c r="BG21" s="456" t="s">
        <v>187</v>
      </c>
      <c r="BH21" s="24"/>
      <c r="BI21" s="13"/>
      <c r="BJ21" s="13"/>
      <c r="BK21" s="13"/>
      <c r="BL21" s="13"/>
      <c r="BM21" s="1025"/>
      <c r="BN21" s="13"/>
      <c r="BO21" s="13"/>
      <c r="BP21" s="13"/>
    </row>
    <row r="22" spans="1:68" s="1" customFormat="1">
      <c r="A22" s="734" t="s">
        <v>188</v>
      </c>
      <c r="B22" s="61" t="s">
        <v>189</v>
      </c>
      <c r="C22" s="735" t="s">
        <v>31</v>
      </c>
      <c r="D22" s="735" t="s">
        <v>188</v>
      </c>
      <c r="E22" s="686" t="s">
        <v>180</v>
      </c>
      <c r="F22" s="736" t="s">
        <v>190</v>
      </c>
      <c r="G22" s="13"/>
      <c r="H22" s="740">
        <f>H19+H20+H21</f>
        <v>4.7E-2</v>
      </c>
      <c r="I22" s="456" t="s">
        <v>181</v>
      </c>
      <c r="J22" s="740">
        <f>J19+J20+J21</f>
        <v>0.156</v>
      </c>
      <c r="K22" s="456" t="s">
        <v>181</v>
      </c>
      <c r="L22" s="740">
        <f>L19+L20+L21</f>
        <v>2.613</v>
      </c>
      <c r="M22" s="456" t="s">
        <v>181</v>
      </c>
      <c r="N22" s="740">
        <f>N19+N20+N21</f>
        <v>1.8480000000000001</v>
      </c>
      <c r="O22" s="456" t="s">
        <v>181</v>
      </c>
      <c r="P22" s="740">
        <f>P19+P20+P21</f>
        <v>6.0000000000000001E-3</v>
      </c>
      <c r="Q22" s="456" t="s">
        <v>181</v>
      </c>
      <c r="R22" s="740">
        <f>R19+R20+R21</f>
        <v>5.8999999999999997E-2</v>
      </c>
      <c r="S22" s="456" t="s">
        <v>181</v>
      </c>
      <c r="T22" s="740">
        <f>T19+T20+T21</f>
        <v>2.5000000000000001E-2</v>
      </c>
      <c r="U22" s="456" t="s">
        <v>181</v>
      </c>
      <c r="V22" s="740">
        <f>V19+V20+V21</f>
        <v>0.60199999999999998</v>
      </c>
      <c r="W22" s="456" t="s">
        <v>181</v>
      </c>
      <c r="X22" s="740">
        <f>X19+X20+X21</f>
        <v>0.52300000000000002</v>
      </c>
      <c r="Y22" s="456" t="s">
        <v>181</v>
      </c>
      <c r="Z22" s="740">
        <f>Z19+Z20+Z21</f>
        <v>0.377</v>
      </c>
      <c r="AA22" s="456" t="s">
        <v>181</v>
      </c>
      <c r="AB22" s="740">
        <f>AB19+AB20+AB21</f>
        <v>0.42</v>
      </c>
      <c r="AC22" s="456" t="s">
        <v>181</v>
      </c>
      <c r="AD22" s="740">
        <f>AD19+AD20+AD21</f>
        <v>2E-3</v>
      </c>
      <c r="AE22" s="456" t="s">
        <v>181</v>
      </c>
      <c r="AF22" s="740">
        <f>AF19+AF20+AF21</f>
        <v>0</v>
      </c>
      <c r="AG22" s="456" t="s">
        <v>81</v>
      </c>
      <c r="AH22" s="740">
        <f>AH19+AH20+AH21</f>
        <v>0</v>
      </c>
      <c r="AI22" s="456" t="s">
        <v>81</v>
      </c>
      <c r="AJ22" s="740">
        <f>AJ19+AJ20+AJ21</f>
        <v>0</v>
      </c>
      <c r="AK22" s="456" t="s">
        <v>182</v>
      </c>
      <c r="AL22" s="740">
        <f>AL19+AL20+AL21</f>
        <v>0.16600000000000001</v>
      </c>
      <c r="AM22" s="456" t="s">
        <v>181</v>
      </c>
      <c r="AN22" s="740">
        <f>AN19+AN20+AN21</f>
        <v>0</v>
      </c>
      <c r="AO22" s="456" t="s">
        <v>81</v>
      </c>
      <c r="AP22" s="740">
        <f>AP19+AP20+AP21</f>
        <v>0.53</v>
      </c>
      <c r="AQ22" s="456" t="s">
        <v>181</v>
      </c>
      <c r="AR22" s="740">
        <f>AR19+AR20+AR21</f>
        <v>0</v>
      </c>
      <c r="AS22" s="456" t="s">
        <v>81</v>
      </c>
      <c r="AT22" s="740">
        <f>AT19+AT20+AT21</f>
        <v>0</v>
      </c>
      <c r="AU22" s="456" t="s">
        <v>81</v>
      </c>
      <c r="AV22" s="740">
        <f>AV19+AV20+AV21</f>
        <v>0</v>
      </c>
      <c r="AW22" s="456" t="s">
        <v>182</v>
      </c>
      <c r="AX22" s="740">
        <f>AX19+AX20+AX21</f>
        <v>0</v>
      </c>
      <c r="AY22" s="311"/>
      <c r="AZ22" s="740">
        <f>AZ19+AZ20+AZ21</f>
        <v>0</v>
      </c>
      <c r="BA22" s="311"/>
      <c r="BB22" s="740">
        <f>BB19+BB20+BB21</f>
        <v>0</v>
      </c>
      <c r="BC22" s="311"/>
      <c r="BD22" s="740">
        <f>BD19+BD20+BD21</f>
        <v>0</v>
      </c>
      <c r="BE22" s="739"/>
      <c r="BF22" s="740">
        <f t="shared" si="0"/>
        <v>7.3740000000000006</v>
      </c>
      <c r="BG22" s="456" t="s">
        <v>181</v>
      </c>
      <c r="BH22" s="24"/>
      <c r="BI22" s="13"/>
      <c r="BJ22" s="13"/>
      <c r="BK22" s="13"/>
      <c r="BL22" s="13"/>
      <c r="BM22" s="1025"/>
      <c r="BN22" s="13"/>
      <c r="BO22" s="13"/>
      <c r="BP22" s="13"/>
    </row>
    <row r="23" spans="1:68" s="1" customFormat="1">
      <c r="A23" s="741" t="s">
        <v>191</v>
      </c>
      <c r="B23" s="61" t="s">
        <v>192</v>
      </c>
      <c r="C23" s="742" t="s">
        <v>31</v>
      </c>
      <c r="D23" s="742" t="s">
        <v>191</v>
      </c>
      <c r="E23" s="686" t="s">
        <v>180</v>
      </c>
      <c r="F23" s="743" t="s">
        <v>54</v>
      </c>
      <c r="G23" s="13"/>
      <c r="H23" s="479">
        <v>1E-3</v>
      </c>
      <c r="I23" s="488" t="s">
        <v>193</v>
      </c>
      <c r="J23" s="479">
        <v>1.2E-2</v>
      </c>
      <c r="K23" s="488" t="s">
        <v>194</v>
      </c>
      <c r="L23" s="479">
        <v>6.7000000000000004E-2</v>
      </c>
      <c r="M23" s="488" t="s">
        <v>194</v>
      </c>
      <c r="N23" s="479">
        <v>0.161</v>
      </c>
      <c r="O23" s="488" t="s">
        <v>194</v>
      </c>
      <c r="P23" s="479">
        <v>0</v>
      </c>
      <c r="Q23" s="488" t="s">
        <v>193</v>
      </c>
      <c r="R23" s="479">
        <v>3.0000000000000001E-3</v>
      </c>
      <c r="S23" s="488" t="s">
        <v>193</v>
      </c>
      <c r="T23" s="479">
        <v>1E-3</v>
      </c>
      <c r="U23" s="488" t="s">
        <v>193</v>
      </c>
      <c r="V23" s="479">
        <v>1.2999999999999999E-2</v>
      </c>
      <c r="W23" s="488" t="s">
        <v>194</v>
      </c>
      <c r="X23" s="479">
        <v>1.4E-2</v>
      </c>
      <c r="Y23" s="488" t="s">
        <v>194</v>
      </c>
      <c r="Z23" s="479">
        <v>0.01</v>
      </c>
      <c r="AA23" s="488" t="s">
        <v>194</v>
      </c>
      <c r="AB23" s="479">
        <v>1.4E-2</v>
      </c>
      <c r="AC23" s="488" t="s">
        <v>194</v>
      </c>
      <c r="AD23" s="479">
        <v>0</v>
      </c>
      <c r="AE23" s="488" t="s">
        <v>193</v>
      </c>
      <c r="AF23" s="479">
        <v>0</v>
      </c>
      <c r="AG23" s="488" t="s">
        <v>81</v>
      </c>
      <c r="AH23" s="479">
        <v>0</v>
      </c>
      <c r="AI23" s="488" t="s">
        <v>81</v>
      </c>
      <c r="AJ23" s="479">
        <v>0</v>
      </c>
      <c r="AK23" s="488" t="s">
        <v>193</v>
      </c>
      <c r="AL23" s="479">
        <v>8.9999999999999993E-3</v>
      </c>
      <c r="AM23" s="488" t="s">
        <v>194</v>
      </c>
      <c r="AN23" s="479">
        <v>0</v>
      </c>
      <c r="AO23" s="488" t="s">
        <v>81</v>
      </c>
      <c r="AP23" s="479">
        <v>3.1E-2</v>
      </c>
      <c r="AQ23" s="488" t="s">
        <v>194</v>
      </c>
      <c r="AR23" s="479">
        <v>0</v>
      </c>
      <c r="AS23" s="488" t="s">
        <v>81</v>
      </c>
      <c r="AT23" s="479">
        <v>0</v>
      </c>
      <c r="AU23" s="488" t="s">
        <v>81</v>
      </c>
      <c r="AV23" s="479">
        <v>0</v>
      </c>
      <c r="AW23" s="488" t="s">
        <v>193</v>
      </c>
      <c r="AX23" s="744"/>
      <c r="AY23" s="316"/>
      <c r="AZ23" s="744"/>
      <c r="BA23" s="316"/>
      <c r="BB23" s="744"/>
      <c r="BC23" s="316"/>
      <c r="BD23" s="745"/>
      <c r="BE23" s="746"/>
      <c r="BF23" s="747">
        <f t="shared" si="0"/>
        <v>0.33600000000000008</v>
      </c>
      <c r="BG23" s="462" t="s">
        <v>194</v>
      </c>
      <c r="BH23" s="24"/>
      <c r="BI23" s="13"/>
      <c r="BJ23" s="13"/>
      <c r="BK23" s="13"/>
      <c r="BL23" s="13"/>
      <c r="BM23" s="1025"/>
      <c r="BN23" s="13"/>
      <c r="BO23" s="13"/>
      <c r="BP23" s="13"/>
    </row>
    <row r="24" spans="1:68" s="1" customFormat="1">
      <c r="A24" s="741" t="s">
        <v>195</v>
      </c>
      <c r="B24" s="61" t="s">
        <v>196</v>
      </c>
      <c r="C24" s="742" t="s">
        <v>31</v>
      </c>
      <c r="D24" s="742" t="s">
        <v>195</v>
      </c>
      <c r="E24" s="686" t="s">
        <v>180</v>
      </c>
      <c r="F24" s="743" t="s">
        <v>54</v>
      </c>
      <c r="G24" s="13"/>
      <c r="H24" s="479">
        <v>0</v>
      </c>
      <c r="I24" s="456" t="s">
        <v>81</v>
      </c>
      <c r="J24" s="479">
        <v>0</v>
      </c>
      <c r="K24" s="456" t="s">
        <v>81</v>
      </c>
      <c r="L24" s="479">
        <v>0</v>
      </c>
      <c r="M24" s="456" t="s">
        <v>81</v>
      </c>
      <c r="N24" s="479">
        <v>0</v>
      </c>
      <c r="O24" s="456" t="s">
        <v>81</v>
      </c>
      <c r="P24" s="479">
        <v>0</v>
      </c>
      <c r="Q24" s="456" t="s">
        <v>81</v>
      </c>
      <c r="R24" s="479">
        <v>0</v>
      </c>
      <c r="S24" s="456" t="s">
        <v>81</v>
      </c>
      <c r="T24" s="479">
        <v>0</v>
      </c>
      <c r="U24" s="456" t="s">
        <v>81</v>
      </c>
      <c r="V24" s="479">
        <v>0</v>
      </c>
      <c r="W24" s="456" t="s">
        <v>81</v>
      </c>
      <c r="X24" s="479">
        <v>0</v>
      </c>
      <c r="Y24" s="456" t="s">
        <v>81</v>
      </c>
      <c r="Z24" s="479">
        <v>0</v>
      </c>
      <c r="AA24" s="456" t="s">
        <v>81</v>
      </c>
      <c r="AB24" s="479">
        <v>0</v>
      </c>
      <c r="AC24" s="456" t="s">
        <v>81</v>
      </c>
      <c r="AD24" s="479">
        <v>0</v>
      </c>
      <c r="AE24" s="456" t="s">
        <v>81</v>
      </c>
      <c r="AF24" s="479">
        <v>0</v>
      </c>
      <c r="AG24" s="456" t="s">
        <v>81</v>
      </c>
      <c r="AH24" s="479">
        <v>0</v>
      </c>
      <c r="AI24" s="456" t="s">
        <v>81</v>
      </c>
      <c r="AJ24" s="479">
        <v>0</v>
      </c>
      <c r="AK24" s="456" t="s">
        <v>81</v>
      </c>
      <c r="AL24" s="479">
        <v>0</v>
      </c>
      <c r="AM24" s="456" t="s">
        <v>81</v>
      </c>
      <c r="AN24" s="479">
        <v>0</v>
      </c>
      <c r="AO24" s="456" t="s">
        <v>81</v>
      </c>
      <c r="AP24" s="479">
        <v>0</v>
      </c>
      <c r="AQ24" s="456" t="s">
        <v>81</v>
      </c>
      <c r="AR24" s="479">
        <v>0</v>
      </c>
      <c r="AS24" s="456" t="s">
        <v>81</v>
      </c>
      <c r="AT24" s="479">
        <v>0</v>
      </c>
      <c r="AU24" s="456" t="s">
        <v>81</v>
      </c>
      <c r="AV24" s="479">
        <v>0</v>
      </c>
      <c r="AW24" s="456" t="s">
        <v>197</v>
      </c>
      <c r="AX24" s="744"/>
      <c r="AY24" s="316"/>
      <c r="AZ24" s="744"/>
      <c r="BA24" s="316"/>
      <c r="BB24" s="744"/>
      <c r="BC24" s="316"/>
      <c r="BD24" s="745"/>
      <c r="BE24" s="746"/>
      <c r="BF24" s="747">
        <f t="shared" si="0"/>
        <v>0</v>
      </c>
      <c r="BG24" s="456" t="s">
        <v>81</v>
      </c>
      <c r="BH24" s="24"/>
      <c r="BI24" s="13"/>
      <c r="BJ24" s="13"/>
      <c r="BK24" s="13"/>
      <c r="BL24" s="13"/>
      <c r="BM24" s="1025"/>
      <c r="BN24" s="13"/>
      <c r="BO24" s="13"/>
      <c r="BP24" s="13"/>
    </row>
    <row r="25" spans="1:68" s="1" customFormat="1">
      <c r="A25" s="748" t="s">
        <v>198</v>
      </c>
      <c r="B25" s="128" t="s">
        <v>199</v>
      </c>
      <c r="C25" s="749" t="s">
        <v>31</v>
      </c>
      <c r="D25" s="749" t="s">
        <v>198</v>
      </c>
      <c r="E25" s="672" t="s">
        <v>180</v>
      </c>
      <c r="F25" s="750" t="s">
        <v>190</v>
      </c>
      <c r="G25" s="13"/>
      <c r="H25" s="751">
        <f>H22+H23+H24</f>
        <v>4.8000000000000001E-2</v>
      </c>
      <c r="I25" s="457" t="s">
        <v>181</v>
      </c>
      <c r="J25" s="751">
        <f>J22+J23+J24</f>
        <v>0.16800000000000001</v>
      </c>
      <c r="K25" s="457" t="s">
        <v>181</v>
      </c>
      <c r="L25" s="751">
        <f>L22+L23+L24</f>
        <v>2.68</v>
      </c>
      <c r="M25" s="457" t="s">
        <v>181</v>
      </c>
      <c r="N25" s="751">
        <f>N22+N23+N24</f>
        <v>2.0089999999999999</v>
      </c>
      <c r="O25" s="457" t="s">
        <v>181</v>
      </c>
      <c r="P25" s="751">
        <f>P22+P23+P24</f>
        <v>6.0000000000000001E-3</v>
      </c>
      <c r="Q25" s="457" t="s">
        <v>181</v>
      </c>
      <c r="R25" s="751">
        <f>R22+R23+R24</f>
        <v>6.2E-2</v>
      </c>
      <c r="S25" s="457" t="s">
        <v>181</v>
      </c>
      <c r="T25" s="751">
        <f>T22+T23+T24</f>
        <v>2.6000000000000002E-2</v>
      </c>
      <c r="U25" s="457" t="s">
        <v>181</v>
      </c>
      <c r="V25" s="751">
        <f>V22+V23+V24</f>
        <v>0.61499999999999999</v>
      </c>
      <c r="W25" s="457" t="s">
        <v>181</v>
      </c>
      <c r="X25" s="751">
        <f>X22+X23+X24</f>
        <v>0.53700000000000003</v>
      </c>
      <c r="Y25" s="457" t="s">
        <v>181</v>
      </c>
      <c r="Z25" s="751">
        <f>Z22+Z23+Z24</f>
        <v>0.38700000000000001</v>
      </c>
      <c r="AA25" s="457" t="s">
        <v>181</v>
      </c>
      <c r="AB25" s="751">
        <f>AB22+AB23+AB24</f>
        <v>0.434</v>
      </c>
      <c r="AC25" s="457" t="s">
        <v>181</v>
      </c>
      <c r="AD25" s="751">
        <f>AD22+AD23+AD24</f>
        <v>2E-3</v>
      </c>
      <c r="AE25" s="457" t="s">
        <v>181</v>
      </c>
      <c r="AF25" s="751">
        <f>AF22+AF23+AF24</f>
        <v>0</v>
      </c>
      <c r="AG25" s="457" t="s">
        <v>81</v>
      </c>
      <c r="AH25" s="751">
        <f>AH22+AH23+AH24</f>
        <v>0</v>
      </c>
      <c r="AI25" s="457" t="s">
        <v>81</v>
      </c>
      <c r="AJ25" s="751">
        <f>AJ22+AJ23+AJ24</f>
        <v>0</v>
      </c>
      <c r="AK25" s="457" t="s">
        <v>182</v>
      </c>
      <c r="AL25" s="751">
        <f>AL22+AL23+AL24</f>
        <v>0.17500000000000002</v>
      </c>
      <c r="AM25" s="457" t="s">
        <v>181</v>
      </c>
      <c r="AN25" s="751">
        <f>AN22+AN23+AN24</f>
        <v>0</v>
      </c>
      <c r="AO25" s="457" t="s">
        <v>81</v>
      </c>
      <c r="AP25" s="751">
        <f>AP22+AP23+AP24</f>
        <v>0.56100000000000005</v>
      </c>
      <c r="AQ25" s="457" t="s">
        <v>181</v>
      </c>
      <c r="AR25" s="751">
        <f>AR22+AR23+AR24</f>
        <v>0</v>
      </c>
      <c r="AS25" s="457" t="s">
        <v>81</v>
      </c>
      <c r="AT25" s="751">
        <f>AT22+AT23+AT24</f>
        <v>0</v>
      </c>
      <c r="AU25" s="457" t="s">
        <v>81</v>
      </c>
      <c r="AV25" s="751">
        <f>AV22+AV23+AV24</f>
        <v>0</v>
      </c>
      <c r="AW25" s="457" t="s">
        <v>182</v>
      </c>
      <c r="AX25" s="751">
        <f>AX22+AX23+AX24</f>
        <v>0</v>
      </c>
      <c r="AY25" s="699"/>
      <c r="AZ25" s="751">
        <f>AZ22+AZ23+AZ24</f>
        <v>0</v>
      </c>
      <c r="BA25" s="699"/>
      <c r="BB25" s="751">
        <f>BB22+BB23+BB24</f>
        <v>0</v>
      </c>
      <c r="BC25" s="699"/>
      <c r="BD25" s="751">
        <f>BD22+BD23+BD24</f>
        <v>0</v>
      </c>
      <c r="BE25" s="752"/>
      <c r="BF25" s="751">
        <f t="shared" si="0"/>
        <v>7.71</v>
      </c>
      <c r="BG25" s="457" t="s">
        <v>181</v>
      </c>
      <c r="BH25" s="24"/>
      <c r="BI25" s="13"/>
      <c r="BJ25" s="13"/>
      <c r="BK25" s="13"/>
      <c r="BL25" s="13"/>
      <c r="BM25" s="1025"/>
      <c r="BN25" s="13"/>
      <c r="BO25" s="13"/>
      <c r="BP25" s="13"/>
    </row>
    <row r="26" spans="1:68" s="1" customFormat="1">
      <c r="A26" s="700"/>
      <c r="B26" s="13"/>
      <c r="C26" s="13"/>
      <c r="D26" s="12"/>
      <c r="E26" s="12"/>
      <c r="F26" s="12"/>
      <c r="G26" s="12"/>
      <c r="H26" s="13"/>
      <c r="I26" s="489"/>
      <c r="J26" s="13"/>
      <c r="K26" s="489"/>
      <c r="L26" s="13"/>
      <c r="M26" s="489"/>
      <c r="N26" s="13"/>
      <c r="O26" s="489"/>
      <c r="P26" s="13"/>
      <c r="Q26" s="489"/>
      <c r="R26" s="13"/>
      <c r="S26" s="489"/>
      <c r="T26" s="13"/>
      <c r="U26" s="489"/>
      <c r="V26" s="13"/>
      <c r="W26" s="489"/>
      <c r="X26" s="13"/>
      <c r="Y26" s="489"/>
      <c r="Z26" s="13"/>
      <c r="AA26" s="489"/>
      <c r="AB26" s="13"/>
      <c r="AC26" s="489"/>
      <c r="AD26" s="13"/>
      <c r="AE26" s="489"/>
      <c r="AF26" s="13"/>
      <c r="AG26" s="489"/>
      <c r="AH26" s="13"/>
      <c r="AI26" s="489"/>
      <c r="AJ26" s="13"/>
      <c r="AK26" s="489"/>
      <c r="AL26" s="13"/>
      <c r="AM26" s="489"/>
      <c r="AN26" s="13"/>
      <c r="AO26" s="489"/>
      <c r="AP26" s="13"/>
      <c r="AQ26" s="489"/>
      <c r="AR26" s="13"/>
      <c r="AS26" s="489"/>
      <c r="AT26" s="13"/>
      <c r="AU26" s="489"/>
      <c r="AV26" s="13"/>
      <c r="AW26" s="489"/>
      <c r="AX26" s="13"/>
      <c r="AY26" s="13"/>
      <c r="AZ26" s="13"/>
      <c r="BA26" s="13"/>
      <c r="BB26" s="13"/>
      <c r="BC26" s="13"/>
      <c r="BD26" s="13"/>
      <c r="BE26" s="13"/>
      <c r="BF26" s="13"/>
      <c r="BG26" s="489"/>
      <c r="BH26" s="12"/>
      <c r="BI26" s="12"/>
      <c r="BJ26" s="12"/>
      <c r="BK26" s="12"/>
      <c r="BL26" s="12"/>
      <c r="BM26" s="12"/>
      <c r="BN26" s="12"/>
      <c r="BO26" s="12"/>
      <c r="BP26" s="12"/>
    </row>
    <row r="27" spans="1:68" ht="18">
      <c r="A27" s="14"/>
      <c r="B27" s="29" t="s">
        <v>200</v>
      </c>
      <c r="C27" s="29"/>
      <c r="D27" s="108"/>
      <c r="E27" s="54" t="s">
        <v>25</v>
      </c>
      <c r="F27" s="17"/>
      <c r="G27" s="13"/>
      <c r="H27" s="13"/>
      <c r="I27" s="429"/>
      <c r="J27" s="13"/>
      <c r="K27" s="429"/>
      <c r="L27" s="13"/>
      <c r="M27" s="429"/>
      <c r="N27" s="13"/>
      <c r="O27" s="429"/>
      <c r="P27" s="13"/>
      <c r="Q27" s="429"/>
      <c r="R27" s="13"/>
      <c r="S27" s="429"/>
      <c r="T27" s="13"/>
      <c r="U27" s="429"/>
      <c r="V27" s="13"/>
      <c r="W27" s="429"/>
      <c r="X27" s="13"/>
      <c r="Y27" s="429"/>
      <c r="Z27" s="13"/>
      <c r="AA27" s="429"/>
      <c r="AB27" s="13"/>
      <c r="AC27" s="429"/>
      <c r="AD27" s="13"/>
      <c r="AE27" s="429"/>
      <c r="AF27" s="13"/>
      <c r="AG27" s="429"/>
      <c r="AH27" s="13"/>
      <c r="AI27" s="429"/>
      <c r="AJ27" s="13"/>
      <c r="AK27" s="429"/>
      <c r="AL27" s="13"/>
      <c r="AM27" s="429"/>
      <c r="AN27" s="13"/>
      <c r="AO27" s="429"/>
      <c r="AP27" s="13"/>
      <c r="AQ27" s="429"/>
      <c r="AR27" s="13"/>
      <c r="AS27" s="429"/>
      <c r="AT27" s="13"/>
      <c r="AU27" s="429"/>
      <c r="AV27" s="13"/>
      <c r="AW27" s="429"/>
      <c r="AX27" s="13"/>
      <c r="AY27" s="13"/>
      <c r="AZ27" s="13"/>
      <c r="BA27" s="13"/>
      <c r="BB27" s="13"/>
      <c r="BC27" s="13"/>
      <c r="BD27" s="13"/>
      <c r="BE27" s="13"/>
      <c r="BG27" s="429"/>
    </row>
    <row r="28" spans="1:68" s="1" customFormat="1">
      <c r="A28" s="726" t="s">
        <v>201</v>
      </c>
      <c r="B28" s="129" t="s">
        <v>179</v>
      </c>
      <c r="C28" s="727" t="s">
        <v>31</v>
      </c>
      <c r="D28" s="727" t="s">
        <v>201</v>
      </c>
      <c r="E28" s="728" t="s">
        <v>180</v>
      </c>
      <c r="F28" s="729" t="s">
        <v>54</v>
      </c>
      <c r="G28" s="13" t="s">
        <v>25</v>
      </c>
      <c r="H28" s="535">
        <v>0.74099999999999999</v>
      </c>
      <c r="I28" s="541" t="s">
        <v>181</v>
      </c>
      <c r="J28" s="535">
        <v>1.73</v>
      </c>
      <c r="K28" s="541" t="s">
        <v>181</v>
      </c>
      <c r="L28" s="535">
        <v>2.1070000000000002</v>
      </c>
      <c r="M28" s="536" t="s">
        <v>181</v>
      </c>
      <c r="N28" s="535">
        <v>1.5109999999999999</v>
      </c>
      <c r="O28" s="536" t="s">
        <v>181</v>
      </c>
      <c r="P28" s="535">
        <v>0.95299999999999996</v>
      </c>
      <c r="Q28" s="536" t="s">
        <v>181</v>
      </c>
      <c r="R28" s="535">
        <v>0.63500000000000001</v>
      </c>
      <c r="S28" s="536" t="s">
        <v>181</v>
      </c>
      <c r="T28" s="535">
        <v>0.61399999999999999</v>
      </c>
      <c r="U28" s="536" t="s">
        <v>181</v>
      </c>
      <c r="V28" s="535">
        <v>0.67600000000000005</v>
      </c>
      <c r="W28" s="536" t="s">
        <v>181</v>
      </c>
      <c r="X28" s="535">
        <v>0.502</v>
      </c>
      <c r="Y28" s="536" t="s">
        <v>181</v>
      </c>
      <c r="Z28" s="535">
        <v>0.58599999999999997</v>
      </c>
      <c r="AA28" s="536" t="s">
        <v>181</v>
      </c>
      <c r="AB28" s="535">
        <v>9.8819999999999997</v>
      </c>
      <c r="AC28" s="536" t="s">
        <v>181</v>
      </c>
      <c r="AD28" s="535">
        <v>1.2529999999999999</v>
      </c>
      <c r="AE28" s="536" t="s">
        <v>181</v>
      </c>
      <c r="AF28" s="535">
        <v>0.629</v>
      </c>
      <c r="AG28" s="536" t="s">
        <v>181</v>
      </c>
      <c r="AH28" s="535">
        <v>0.32800000000000001</v>
      </c>
      <c r="AI28" s="536" t="s">
        <v>181</v>
      </c>
      <c r="AJ28" s="535">
        <v>0.45600000000000002</v>
      </c>
      <c r="AK28" s="536" t="s">
        <v>181</v>
      </c>
      <c r="AL28" s="535">
        <v>3.7970000000000002</v>
      </c>
      <c r="AM28" s="536" t="s">
        <v>181</v>
      </c>
      <c r="AN28" s="535">
        <v>3.4729999999999999</v>
      </c>
      <c r="AO28" s="536" t="s">
        <v>181</v>
      </c>
      <c r="AP28" s="535">
        <v>0</v>
      </c>
      <c r="AQ28" s="536" t="s">
        <v>81</v>
      </c>
      <c r="AR28" s="535">
        <v>2.94</v>
      </c>
      <c r="AS28" s="536" t="s">
        <v>181</v>
      </c>
      <c r="AT28" s="535">
        <v>1.5309999999999999</v>
      </c>
      <c r="AU28" s="536" t="s">
        <v>181</v>
      </c>
      <c r="AV28" s="535">
        <v>1.3640000000000001</v>
      </c>
      <c r="AW28" s="536" t="s">
        <v>181</v>
      </c>
      <c r="AX28" s="731"/>
      <c r="AY28" s="306"/>
      <c r="AZ28" s="730"/>
      <c r="BA28" s="306"/>
      <c r="BB28" s="730"/>
      <c r="BC28" s="306"/>
      <c r="BD28" s="731"/>
      <c r="BE28" s="732"/>
      <c r="BF28" s="753">
        <f t="shared" ref="BF28:BF35" si="1">H28+J28+L28+N28+P28+R28+T28+V28+X28+Z28+AB28+AD28+AF28+AH28+AJ28+AL28+AN28+AP28+AR28+AT28+AV28+AX28+AZ28+BB28+BD28</f>
        <v>35.707999999999998</v>
      </c>
      <c r="BG28" s="460" t="s">
        <v>181</v>
      </c>
      <c r="BH28" s="24"/>
      <c r="BI28" s="13"/>
      <c r="BJ28" s="13"/>
      <c r="BK28" s="13"/>
      <c r="BL28" s="13"/>
      <c r="BM28" s="1025"/>
      <c r="BN28" s="13"/>
      <c r="BO28" s="13"/>
      <c r="BP28" s="13"/>
    </row>
    <row r="29" spans="1:68" s="1" customFormat="1">
      <c r="A29" s="734" t="s">
        <v>202</v>
      </c>
      <c r="B29" s="61" t="s">
        <v>184</v>
      </c>
      <c r="C29" s="735" t="s">
        <v>31</v>
      </c>
      <c r="D29" s="735" t="s">
        <v>202</v>
      </c>
      <c r="E29" s="686" t="s">
        <v>180</v>
      </c>
      <c r="F29" s="736" t="s">
        <v>54</v>
      </c>
      <c r="G29" s="13"/>
      <c r="H29" s="537">
        <v>5.3999999999999999E-2</v>
      </c>
      <c r="I29" s="542" t="s">
        <v>59</v>
      </c>
      <c r="J29" s="537">
        <v>0.15</v>
      </c>
      <c r="K29" s="542" t="s">
        <v>59</v>
      </c>
      <c r="L29" s="537">
        <v>0.14699999999999999</v>
      </c>
      <c r="M29" s="494" t="s">
        <v>59</v>
      </c>
      <c r="N29" s="537">
        <v>0.39100000000000001</v>
      </c>
      <c r="O29" s="494" t="s">
        <v>59</v>
      </c>
      <c r="P29" s="537">
        <v>0.158</v>
      </c>
      <c r="Q29" s="494" t="s">
        <v>59</v>
      </c>
      <c r="R29" s="537">
        <v>6.9000000000000006E-2</v>
      </c>
      <c r="S29" s="494" t="s">
        <v>59</v>
      </c>
      <c r="T29" s="537">
        <v>8.8999999999999996E-2</v>
      </c>
      <c r="U29" s="494" t="s">
        <v>59</v>
      </c>
      <c r="V29" s="537">
        <v>3.7999999999999999E-2</v>
      </c>
      <c r="W29" s="494" t="s">
        <v>59</v>
      </c>
      <c r="X29" s="537">
        <v>3.2000000000000001E-2</v>
      </c>
      <c r="Y29" s="494" t="s">
        <v>59</v>
      </c>
      <c r="Z29" s="537">
        <v>5.6000000000000001E-2</v>
      </c>
      <c r="AA29" s="494" t="s">
        <v>59</v>
      </c>
      <c r="AB29" s="537">
        <v>1.0620000000000001</v>
      </c>
      <c r="AC29" s="494" t="s">
        <v>59</v>
      </c>
      <c r="AD29" s="537">
        <v>9.9000000000000005E-2</v>
      </c>
      <c r="AE29" s="494" t="s">
        <v>59</v>
      </c>
      <c r="AF29" s="537">
        <v>0.13600000000000001</v>
      </c>
      <c r="AG29" s="494" t="s">
        <v>59</v>
      </c>
      <c r="AH29" s="537">
        <v>7.4999999999999997E-2</v>
      </c>
      <c r="AI29" s="494" t="s">
        <v>59</v>
      </c>
      <c r="AJ29" s="537">
        <v>4.7E-2</v>
      </c>
      <c r="AK29" s="494" t="s">
        <v>59</v>
      </c>
      <c r="AL29" s="537">
        <v>0.246</v>
      </c>
      <c r="AM29" s="494" t="s">
        <v>59</v>
      </c>
      <c r="AN29" s="537">
        <v>0.69499999999999995</v>
      </c>
      <c r="AO29" s="494" t="s">
        <v>59</v>
      </c>
      <c r="AP29" s="537">
        <v>0</v>
      </c>
      <c r="AQ29" s="494" t="s">
        <v>81</v>
      </c>
      <c r="AR29" s="537">
        <v>0.25</v>
      </c>
      <c r="AS29" s="494" t="s">
        <v>59</v>
      </c>
      <c r="AT29" s="537">
        <v>0.23699999999999999</v>
      </c>
      <c r="AU29" s="494" t="s">
        <v>59</v>
      </c>
      <c r="AV29" s="537">
        <v>9.2999999999999999E-2</v>
      </c>
      <c r="AW29" s="494" t="s">
        <v>59</v>
      </c>
      <c r="AX29" s="738"/>
      <c r="AY29" s="311"/>
      <c r="AZ29" s="737"/>
      <c r="BA29" s="311"/>
      <c r="BB29" s="737"/>
      <c r="BC29" s="311"/>
      <c r="BD29" s="738"/>
      <c r="BE29" s="739"/>
      <c r="BF29" s="740">
        <f t="shared" si="1"/>
        <v>4.1240000000000006</v>
      </c>
      <c r="BG29" s="456" t="s">
        <v>59</v>
      </c>
      <c r="BH29" s="24"/>
      <c r="BI29" s="13"/>
      <c r="BJ29" s="13"/>
      <c r="BK29" s="13"/>
      <c r="BL29" s="13"/>
      <c r="BM29" s="1025"/>
      <c r="BN29" s="13"/>
      <c r="BO29" s="13"/>
      <c r="BP29" s="13"/>
    </row>
    <row r="30" spans="1:68" s="1" customFormat="1">
      <c r="A30" s="734" t="s">
        <v>203</v>
      </c>
      <c r="B30" s="61" t="s">
        <v>186</v>
      </c>
      <c r="C30" s="735" t="s">
        <v>31</v>
      </c>
      <c r="D30" s="735" t="s">
        <v>203</v>
      </c>
      <c r="E30" s="686" t="s">
        <v>180</v>
      </c>
      <c r="F30" s="736" t="s">
        <v>54</v>
      </c>
      <c r="G30" s="13"/>
      <c r="H30" s="537">
        <v>2.8000000000000001E-2</v>
      </c>
      <c r="I30" s="543" t="s">
        <v>187</v>
      </c>
      <c r="J30" s="537">
        <v>0.111</v>
      </c>
      <c r="K30" s="543" t="s">
        <v>187</v>
      </c>
      <c r="L30" s="537">
        <v>0.16300000000000001</v>
      </c>
      <c r="M30" s="538" t="s">
        <v>187</v>
      </c>
      <c r="N30" s="537">
        <v>0.23200000000000001</v>
      </c>
      <c r="O30" s="538" t="s">
        <v>187</v>
      </c>
      <c r="P30" s="537">
        <v>0.04</v>
      </c>
      <c r="Q30" s="538" t="s">
        <v>187</v>
      </c>
      <c r="R30" s="537">
        <v>0.03</v>
      </c>
      <c r="S30" s="538" t="s">
        <v>187</v>
      </c>
      <c r="T30" s="537">
        <v>0.03</v>
      </c>
      <c r="U30" s="538" t="s">
        <v>187</v>
      </c>
      <c r="V30" s="537">
        <v>0.04</v>
      </c>
      <c r="W30" s="538" t="s">
        <v>187</v>
      </c>
      <c r="X30" s="537">
        <v>2.1000000000000001E-2</v>
      </c>
      <c r="Y30" s="538" t="s">
        <v>187</v>
      </c>
      <c r="Z30" s="537">
        <v>1.9E-2</v>
      </c>
      <c r="AA30" s="538" t="s">
        <v>187</v>
      </c>
      <c r="AB30" s="537">
        <v>0.25600000000000001</v>
      </c>
      <c r="AC30" s="538" t="s">
        <v>187</v>
      </c>
      <c r="AD30" s="537">
        <v>2.8000000000000001E-2</v>
      </c>
      <c r="AE30" s="538" t="s">
        <v>187</v>
      </c>
      <c r="AF30" s="537">
        <v>7.0000000000000007E-2</v>
      </c>
      <c r="AG30" s="538" t="s">
        <v>187</v>
      </c>
      <c r="AH30" s="537">
        <v>2.1999999999999999E-2</v>
      </c>
      <c r="AI30" s="538" t="s">
        <v>187</v>
      </c>
      <c r="AJ30" s="537">
        <v>0.01</v>
      </c>
      <c r="AK30" s="538" t="s">
        <v>187</v>
      </c>
      <c r="AL30" s="537">
        <v>9.4E-2</v>
      </c>
      <c r="AM30" s="538" t="s">
        <v>187</v>
      </c>
      <c r="AN30" s="537">
        <v>0</v>
      </c>
      <c r="AO30" s="538" t="s">
        <v>81</v>
      </c>
      <c r="AP30" s="537">
        <v>0</v>
      </c>
      <c r="AQ30" s="538" t="s">
        <v>81</v>
      </c>
      <c r="AR30" s="537">
        <v>0</v>
      </c>
      <c r="AS30" s="538" t="s">
        <v>81</v>
      </c>
      <c r="AT30" s="537">
        <v>0</v>
      </c>
      <c r="AU30" s="538" t="s">
        <v>81</v>
      </c>
      <c r="AV30" s="537">
        <v>0</v>
      </c>
      <c r="AW30" s="538" t="s">
        <v>81</v>
      </c>
      <c r="AX30" s="738"/>
      <c r="AY30" s="311"/>
      <c r="AZ30" s="737"/>
      <c r="BA30" s="311"/>
      <c r="BB30" s="737"/>
      <c r="BC30" s="311"/>
      <c r="BD30" s="738"/>
      <c r="BE30" s="739"/>
      <c r="BF30" s="740">
        <f t="shared" si="1"/>
        <v>1.1940000000000004</v>
      </c>
      <c r="BG30" s="456" t="s">
        <v>187</v>
      </c>
      <c r="BH30" s="24"/>
      <c r="BI30" s="13"/>
      <c r="BJ30" s="13"/>
      <c r="BK30" s="13"/>
      <c r="BL30" s="13"/>
      <c r="BM30" s="1025"/>
      <c r="BN30" s="13"/>
      <c r="BO30" s="13"/>
      <c r="BP30" s="13"/>
    </row>
    <row r="31" spans="1:68" s="1" customFormat="1">
      <c r="A31" s="734" t="s">
        <v>204</v>
      </c>
      <c r="B31" s="61" t="s">
        <v>189</v>
      </c>
      <c r="C31" s="735" t="s">
        <v>31</v>
      </c>
      <c r="D31" s="735" t="s">
        <v>204</v>
      </c>
      <c r="E31" s="686" t="s">
        <v>180</v>
      </c>
      <c r="F31" s="736" t="s">
        <v>190</v>
      </c>
      <c r="G31" s="13"/>
      <c r="H31" s="754">
        <f>H28+H29+H30</f>
        <v>0.82300000000000006</v>
      </c>
      <c r="I31" s="542" t="s">
        <v>181</v>
      </c>
      <c r="J31" s="754">
        <f>J28+J29+J30</f>
        <v>1.9909999999999999</v>
      </c>
      <c r="K31" s="542" t="s">
        <v>181</v>
      </c>
      <c r="L31" s="754">
        <f>L28+L29+L30</f>
        <v>2.4169999999999998</v>
      </c>
      <c r="M31" s="542" t="s">
        <v>181</v>
      </c>
      <c r="N31" s="754">
        <f>N28+N29+N30</f>
        <v>2.1339999999999999</v>
      </c>
      <c r="O31" s="542" t="s">
        <v>181</v>
      </c>
      <c r="P31" s="754">
        <f>P28+P29+P30</f>
        <v>1.151</v>
      </c>
      <c r="Q31" s="542" t="s">
        <v>181</v>
      </c>
      <c r="R31" s="754">
        <f>R28+R29+R30</f>
        <v>0.73399999999999999</v>
      </c>
      <c r="S31" s="542" t="s">
        <v>181</v>
      </c>
      <c r="T31" s="754">
        <f>T28+T29+T30</f>
        <v>0.73299999999999998</v>
      </c>
      <c r="U31" s="542" t="s">
        <v>181</v>
      </c>
      <c r="V31" s="754">
        <f>V28+V29+V30</f>
        <v>0.75400000000000011</v>
      </c>
      <c r="W31" s="542" t="s">
        <v>181</v>
      </c>
      <c r="X31" s="754">
        <f>X28+X29+X30</f>
        <v>0.55500000000000005</v>
      </c>
      <c r="Y31" s="542" t="s">
        <v>181</v>
      </c>
      <c r="Z31" s="754">
        <f>Z28+Z29+Z30</f>
        <v>0.66100000000000003</v>
      </c>
      <c r="AA31" s="542" t="s">
        <v>181</v>
      </c>
      <c r="AB31" s="754">
        <f>AB28+AB29+AB30</f>
        <v>11.2</v>
      </c>
      <c r="AC31" s="542" t="s">
        <v>181</v>
      </c>
      <c r="AD31" s="754">
        <f>AD28+AD29+AD30</f>
        <v>1.38</v>
      </c>
      <c r="AE31" s="542" t="s">
        <v>181</v>
      </c>
      <c r="AF31" s="754">
        <f>AF28+AF29+AF30</f>
        <v>0.83499999999999996</v>
      </c>
      <c r="AG31" s="542" t="s">
        <v>181</v>
      </c>
      <c r="AH31" s="754">
        <f>AH28+AH29+AH30</f>
        <v>0.42500000000000004</v>
      </c>
      <c r="AI31" s="542" t="s">
        <v>181</v>
      </c>
      <c r="AJ31" s="754">
        <f>AJ28+AJ29+AJ30</f>
        <v>0.51300000000000001</v>
      </c>
      <c r="AK31" s="542" t="s">
        <v>181</v>
      </c>
      <c r="AL31" s="754">
        <f>AL28+AL29+AL30</f>
        <v>4.1370000000000005</v>
      </c>
      <c r="AM31" s="542" t="s">
        <v>181</v>
      </c>
      <c r="AN31" s="754">
        <f>AN28+AN29+AN30</f>
        <v>4.1680000000000001</v>
      </c>
      <c r="AO31" s="542" t="s">
        <v>181</v>
      </c>
      <c r="AP31" s="754">
        <f>AP28+AP29+AP30</f>
        <v>0</v>
      </c>
      <c r="AQ31" s="542" t="s">
        <v>81</v>
      </c>
      <c r="AR31" s="754">
        <f>AR28+AR29+AR30</f>
        <v>3.19</v>
      </c>
      <c r="AS31" s="542" t="s">
        <v>181</v>
      </c>
      <c r="AT31" s="754">
        <f>AT28+AT29+AT30</f>
        <v>1.7679999999999998</v>
      </c>
      <c r="AU31" s="542" t="s">
        <v>181</v>
      </c>
      <c r="AV31" s="754">
        <f>AV28+AV29+AV30</f>
        <v>1.4570000000000001</v>
      </c>
      <c r="AW31" s="542" t="s">
        <v>181</v>
      </c>
      <c r="AX31" s="755">
        <f>AX28+AX29+AX30</f>
        <v>0</v>
      </c>
      <c r="AY31" s="311"/>
      <c r="AZ31" s="740">
        <f>AZ28+AZ29+AZ30</f>
        <v>0</v>
      </c>
      <c r="BA31" s="311"/>
      <c r="BB31" s="740">
        <f>BB28+BB29+BB30</f>
        <v>0</v>
      </c>
      <c r="BC31" s="311"/>
      <c r="BD31" s="740">
        <f>BD28+BD29+BD30</f>
        <v>0</v>
      </c>
      <c r="BE31" s="739"/>
      <c r="BF31" s="740">
        <f t="shared" si="1"/>
        <v>41.026000000000003</v>
      </c>
      <c r="BG31" s="456" t="s">
        <v>181</v>
      </c>
      <c r="BH31" s="24"/>
      <c r="BI31" s="13"/>
      <c r="BJ31" s="13"/>
      <c r="BK31" s="13"/>
      <c r="BL31" s="13"/>
      <c r="BM31" s="1025"/>
      <c r="BN31" s="13"/>
      <c r="BO31" s="13"/>
      <c r="BP31" s="13"/>
    </row>
    <row r="32" spans="1:68" s="1" customFormat="1">
      <c r="A32" s="741" t="s">
        <v>205</v>
      </c>
      <c r="B32" s="61" t="s">
        <v>192</v>
      </c>
      <c r="C32" s="742" t="s">
        <v>31</v>
      </c>
      <c r="D32" s="742" t="s">
        <v>205</v>
      </c>
      <c r="E32" s="686" t="s">
        <v>180</v>
      </c>
      <c r="F32" s="743" t="s">
        <v>54</v>
      </c>
      <c r="G32" s="13"/>
      <c r="H32" s="537">
        <v>2.8000000000000001E-2</v>
      </c>
      <c r="I32" s="543" t="s">
        <v>194</v>
      </c>
      <c r="J32" s="537">
        <v>0.14899999999999999</v>
      </c>
      <c r="K32" s="543" t="s">
        <v>194</v>
      </c>
      <c r="L32" s="537">
        <v>6.2E-2</v>
      </c>
      <c r="M32" s="543" t="s">
        <v>194</v>
      </c>
      <c r="N32" s="537">
        <v>0.185</v>
      </c>
      <c r="O32" s="543" t="s">
        <v>194</v>
      </c>
      <c r="P32" s="537">
        <v>2.5999999999999999E-2</v>
      </c>
      <c r="Q32" s="543" t="s">
        <v>194</v>
      </c>
      <c r="R32" s="537">
        <v>2.7E-2</v>
      </c>
      <c r="S32" s="543" t="s">
        <v>194</v>
      </c>
      <c r="T32" s="537">
        <v>2.4E-2</v>
      </c>
      <c r="U32" s="543" t="s">
        <v>194</v>
      </c>
      <c r="V32" s="537">
        <v>1.7000000000000001E-2</v>
      </c>
      <c r="W32" s="543" t="s">
        <v>194</v>
      </c>
      <c r="X32" s="537">
        <v>1.4999999999999999E-2</v>
      </c>
      <c r="Y32" s="543" t="s">
        <v>194</v>
      </c>
      <c r="Z32" s="537">
        <v>1.9E-2</v>
      </c>
      <c r="AA32" s="543" t="s">
        <v>194</v>
      </c>
      <c r="AB32" s="537">
        <v>0.36799999999999999</v>
      </c>
      <c r="AC32" s="543" t="s">
        <v>194</v>
      </c>
      <c r="AD32" s="537">
        <v>2.8000000000000001E-2</v>
      </c>
      <c r="AE32" s="543" t="s">
        <v>194</v>
      </c>
      <c r="AF32" s="537">
        <v>2.7E-2</v>
      </c>
      <c r="AG32" s="543" t="s">
        <v>194</v>
      </c>
      <c r="AH32" s="537">
        <v>2.1000000000000001E-2</v>
      </c>
      <c r="AI32" s="543" t="s">
        <v>194</v>
      </c>
      <c r="AJ32" s="537">
        <v>2.1999999999999999E-2</v>
      </c>
      <c r="AK32" s="543" t="s">
        <v>194</v>
      </c>
      <c r="AL32" s="537">
        <v>0.21</v>
      </c>
      <c r="AM32" s="543" t="s">
        <v>194</v>
      </c>
      <c r="AN32" s="537">
        <v>0.14799999999999999</v>
      </c>
      <c r="AO32" s="543" t="s">
        <v>194</v>
      </c>
      <c r="AP32" s="537">
        <v>0</v>
      </c>
      <c r="AQ32" s="543" t="s">
        <v>81</v>
      </c>
      <c r="AR32" s="537">
        <v>0.188</v>
      </c>
      <c r="AS32" s="543" t="s">
        <v>194</v>
      </c>
      <c r="AT32" s="537">
        <v>0.35699999999999998</v>
      </c>
      <c r="AU32" s="543" t="s">
        <v>194</v>
      </c>
      <c r="AV32" s="537">
        <v>0.377</v>
      </c>
      <c r="AW32" s="543" t="s">
        <v>194</v>
      </c>
      <c r="AX32" s="745"/>
      <c r="AY32" s="316"/>
      <c r="AZ32" s="744"/>
      <c r="BA32" s="316"/>
      <c r="BB32" s="744"/>
      <c r="BC32" s="316"/>
      <c r="BD32" s="745"/>
      <c r="BE32" s="746"/>
      <c r="BF32" s="747">
        <f t="shared" si="1"/>
        <v>2.298</v>
      </c>
      <c r="BG32" s="456" t="s">
        <v>194</v>
      </c>
      <c r="BH32" s="24"/>
      <c r="BI32" s="13"/>
      <c r="BJ32" s="13"/>
      <c r="BK32" s="13"/>
      <c r="BL32" s="13"/>
      <c r="BM32" s="1025"/>
      <c r="BN32" s="13"/>
      <c r="BO32" s="13"/>
      <c r="BP32" s="13"/>
    </row>
    <row r="33" spans="1:67" s="1" customFormat="1">
      <c r="A33" s="741" t="s">
        <v>206</v>
      </c>
      <c r="B33" s="61" t="s">
        <v>196</v>
      </c>
      <c r="C33" s="742" t="s">
        <v>31</v>
      </c>
      <c r="D33" s="742" t="s">
        <v>206</v>
      </c>
      <c r="E33" s="686" t="s">
        <v>180</v>
      </c>
      <c r="F33" s="743" t="s">
        <v>54</v>
      </c>
      <c r="G33" s="13"/>
      <c r="H33" s="537">
        <v>0</v>
      </c>
      <c r="I33" s="542" t="s">
        <v>81</v>
      </c>
      <c r="J33" s="537">
        <v>0</v>
      </c>
      <c r="K33" s="542" t="s">
        <v>81</v>
      </c>
      <c r="L33" s="537">
        <v>0</v>
      </c>
      <c r="M33" s="542" t="s">
        <v>81</v>
      </c>
      <c r="N33" s="537">
        <v>0</v>
      </c>
      <c r="O33" s="542" t="s">
        <v>81</v>
      </c>
      <c r="P33" s="537">
        <v>0</v>
      </c>
      <c r="Q33" s="542" t="s">
        <v>81</v>
      </c>
      <c r="R33" s="537">
        <v>0</v>
      </c>
      <c r="S33" s="542" t="s">
        <v>81</v>
      </c>
      <c r="T33" s="537">
        <v>0</v>
      </c>
      <c r="U33" s="542" t="s">
        <v>81</v>
      </c>
      <c r="V33" s="537">
        <v>0</v>
      </c>
      <c r="W33" s="542" t="s">
        <v>81</v>
      </c>
      <c r="X33" s="537">
        <v>0</v>
      </c>
      <c r="Y33" s="542" t="s">
        <v>81</v>
      </c>
      <c r="Z33" s="537">
        <v>0</v>
      </c>
      <c r="AA33" s="542" t="s">
        <v>81</v>
      </c>
      <c r="AB33" s="537">
        <v>0</v>
      </c>
      <c r="AC33" s="542" t="s">
        <v>81</v>
      </c>
      <c r="AD33" s="537">
        <v>0</v>
      </c>
      <c r="AE33" s="542" t="s">
        <v>81</v>
      </c>
      <c r="AF33" s="537">
        <v>0</v>
      </c>
      <c r="AG33" s="542" t="s">
        <v>81</v>
      </c>
      <c r="AH33" s="537">
        <v>0</v>
      </c>
      <c r="AI33" s="542" t="s">
        <v>81</v>
      </c>
      <c r="AJ33" s="537">
        <v>0</v>
      </c>
      <c r="AK33" s="542" t="s">
        <v>81</v>
      </c>
      <c r="AL33" s="537">
        <v>0</v>
      </c>
      <c r="AM33" s="542" t="s">
        <v>81</v>
      </c>
      <c r="AN33" s="537">
        <v>0.29899999999999999</v>
      </c>
      <c r="AO33" s="494" t="s">
        <v>187</v>
      </c>
      <c r="AP33" s="537">
        <v>0</v>
      </c>
      <c r="AQ33" s="542" t="s">
        <v>81</v>
      </c>
      <c r="AR33" s="537">
        <v>0.255</v>
      </c>
      <c r="AS33" s="494" t="s">
        <v>187</v>
      </c>
      <c r="AT33" s="537">
        <v>0.107</v>
      </c>
      <c r="AU33" s="494" t="s">
        <v>187</v>
      </c>
      <c r="AV33" s="537">
        <v>6.8000000000000005E-2</v>
      </c>
      <c r="AW33" s="494" t="s">
        <v>187</v>
      </c>
      <c r="AX33" s="745"/>
      <c r="AY33" s="316"/>
      <c r="AZ33" s="744"/>
      <c r="BA33" s="316"/>
      <c r="BB33" s="744"/>
      <c r="BC33" s="316"/>
      <c r="BD33" s="745"/>
      <c r="BE33" s="746"/>
      <c r="BF33" s="747">
        <f t="shared" si="1"/>
        <v>0.72900000000000009</v>
      </c>
      <c r="BG33" s="456" t="s">
        <v>187</v>
      </c>
      <c r="BH33" s="24"/>
      <c r="BI33" s="13"/>
      <c r="BJ33" s="13"/>
      <c r="BK33" s="13"/>
      <c r="BL33" s="13"/>
      <c r="BM33" s="1025"/>
      <c r="BN33" s="13"/>
      <c r="BO33" s="13"/>
    </row>
    <row r="34" spans="1:67" s="1" customFormat="1">
      <c r="A34" s="741" t="s">
        <v>207</v>
      </c>
      <c r="B34" s="61" t="s">
        <v>208</v>
      </c>
      <c r="C34" s="742" t="s">
        <v>31</v>
      </c>
      <c r="D34" s="742" t="s">
        <v>207</v>
      </c>
      <c r="E34" s="686" t="s">
        <v>180</v>
      </c>
      <c r="F34" s="743" t="s">
        <v>190</v>
      </c>
      <c r="G34" s="13"/>
      <c r="H34" s="754">
        <f>H31+H32+H33</f>
        <v>0.85100000000000009</v>
      </c>
      <c r="I34" s="542" t="s">
        <v>181</v>
      </c>
      <c r="J34" s="754">
        <f>J31+J32+J33</f>
        <v>2.1399999999999997</v>
      </c>
      <c r="K34" s="542" t="s">
        <v>181</v>
      </c>
      <c r="L34" s="754">
        <f>L31+L32+L33</f>
        <v>2.4789999999999996</v>
      </c>
      <c r="M34" s="542" t="s">
        <v>181</v>
      </c>
      <c r="N34" s="754">
        <f>N31+N32+N33</f>
        <v>2.319</v>
      </c>
      <c r="O34" s="542" t="s">
        <v>181</v>
      </c>
      <c r="P34" s="754">
        <f>P31+P32+P33</f>
        <v>1.177</v>
      </c>
      <c r="Q34" s="542" t="s">
        <v>181</v>
      </c>
      <c r="R34" s="754">
        <f>R31+R32+R33</f>
        <v>0.76100000000000001</v>
      </c>
      <c r="S34" s="542" t="s">
        <v>181</v>
      </c>
      <c r="T34" s="754">
        <f>T31+T32+T33</f>
        <v>0.75700000000000001</v>
      </c>
      <c r="U34" s="542" t="s">
        <v>181</v>
      </c>
      <c r="V34" s="754">
        <f>V31+V32+V33</f>
        <v>0.77100000000000013</v>
      </c>
      <c r="W34" s="542" t="s">
        <v>181</v>
      </c>
      <c r="X34" s="754">
        <f>X31+X32+X33</f>
        <v>0.57000000000000006</v>
      </c>
      <c r="Y34" s="542" t="s">
        <v>181</v>
      </c>
      <c r="Z34" s="754">
        <f>Z31+Z32+Z33</f>
        <v>0.68</v>
      </c>
      <c r="AA34" s="542" t="s">
        <v>181</v>
      </c>
      <c r="AB34" s="754">
        <f>AB31+AB32+AB33</f>
        <v>11.568</v>
      </c>
      <c r="AC34" s="542" t="s">
        <v>181</v>
      </c>
      <c r="AD34" s="754">
        <f>AD31+AD32+AD33</f>
        <v>1.4079999999999999</v>
      </c>
      <c r="AE34" s="542" t="s">
        <v>181</v>
      </c>
      <c r="AF34" s="754">
        <f>AF31+AF32+AF33</f>
        <v>0.86199999999999999</v>
      </c>
      <c r="AG34" s="542" t="s">
        <v>181</v>
      </c>
      <c r="AH34" s="754">
        <f>AH31+AH32+AH33</f>
        <v>0.44600000000000006</v>
      </c>
      <c r="AI34" s="542" t="s">
        <v>181</v>
      </c>
      <c r="AJ34" s="754">
        <f>AJ31+AJ32+AJ33</f>
        <v>0.53500000000000003</v>
      </c>
      <c r="AK34" s="542" t="s">
        <v>181</v>
      </c>
      <c r="AL34" s="754">
        <f>AL31+AL32+AL33</f>
        <v>4.3470000000000004</v>
      </c>
      <c r="AM34" s="542" t="s">
        <v>181</v>
      </c>
      <c r="AN34" s="754">
        <f>AN31+AN32+AN33</f>
        <v>4.6150000000000002</v>
      </c>
      <c r="AO34" s="542" t="s">
        <v>181</v>
      </c>
      <c r="AP34" s="754">
        <f>AP31+AP32+AP33</f>
        <v>0</v>
      </c>
      <c r="AQ34" s="542" t="s">
        <v>81</v>
      </c>
      <c r="AR34" s="754">
        <f>AR31+AR32+AR33</f>
        <v>3.633</v>
      </c>
      <c r="AS34" s="542" t="s">
        <v>181</v>
      </c>
      <c r="AT34" s="754">
        <f>AT31+AT32+AT33</f>
        <v>2.2320000000000002</v>
      </c>
      <c r="AU34" s="542" t="s">
        <v>181</v>
      </c>
      <c r="AV34" s="754">
        <f>AV31+AV32+AV33</f>
        <v>1.9020000000000001</v>
      </c>
      <c r="AW34" s="542" t="s">
        <v>181</v>
      </c>
      <c r="AX34" s="756">
        <f>AX31+AX32+AX33</f>
        <v>0</v>
      </c>
      <c r="AY34" s="316"/>
      <c r="AZ34" s="747">
        <f>AZ31+AZ32+AZ33</f>
        <v>0</v>
      </c>
      <c r="BA34" s="316"/>
      <c r="BB34" s="747">
        <f>BB31+BB32+BB33</f>
        <v>0</v>
      </c>
      <c r="BC34" s="316"/>
      <c r="BD34" s="747">
        <f>BD31+BD32+BD33</f>
        <v>0</v>
      </c>
      <c r="BE34" s="746"/>
      <c r="BF34" s="747">
        <f t="shared" si="1"/>
        <v>44.053000000000004</v>
      </c>
      <c r="BG34" s="490" t="s">
        <v>181</v>
      </c>
      <c r="BH34" s="24"/>
      <c r="BI34" s="13"/>
      <c r="BJ34" s="13"/>
      <c r="BK34" s="13"/>
      <c r="BL34" s="13"/>
      <c r="BM34" s="1025"/>
      <c r="BN34" s="13"/>
      <c r="BO34" s="13"/>
    </row>
    <row r="35" spans="1:67" s="1" customFormat="1">
      <c r="A35" s="748" t="s">
        <v>209</v>
      </c>
      <c r="B35" s="128" t="s">
        <v>210</v>
      </c>
      <c r="C35" s="749" t="s">
        <v>31</v>
      </c>
      <c r="D35" s="749" t="s">
        <v>209</v>
      </c>
      <c r="E35" s="672" t="s">
        <v>180</v>
      </c>
      <c r="F35" s="750" t="s">
        <v>54</v>
      </c>
      <c r="G35" s="13"/>
      <c r="H35" s="539">
        <v>0</v>
      </c>
      <c r="I35" s="544" t="s">
        <v>211</v>
      </c>
      <c r="J35" s="539">
        <v>0</v>
      </c>
      <c r="K35" s="544" t="s">
        <v>211</v>
      </c>
      <c r="L35" s="539">
        <v>0</v>
      </c>
      <c r="M35" s="540" t="s">
        <v>211</v>
      </c>
      <c r="N35" s="539">
        <v>0</v>
      </c>
      <c r="O35" s="540" t="s">
        <v>81</v>
      </c>
      <c r="P35" s="539"/>
      <c r="Q35" s="540" t="s">
        <v>81</v>
      </c>
      <c r="R35" s="545">
        <v>0</v>
      </c>
      <c r="S35" s="540" t="s">
        <v>211</v>
      </c>
      <c r="T35" s="539">
        <v>0</v>
      </c>
      <c r="U35" s="540" t="s">
        <v>211</v>
      </c>
      <c r="V35" s="539">
        <v>0</v>
      </c>
      <c r="W35" s="540" t="s">
        <v>211</v>
      </c>
      <c r="X35" s="539">
        <v>0</v>
      </c>
      <c r="Y35" s="540" t="s">
        <v>211</v>
      </c>
      <c r="Z35" s="539">
        <v>0</v>
      </c>
      <c r="AA35" s="540" t="s">
        <v>211</v>
      </c>
      <c r="AB35" s="539">
        <v>0</v>
      </c>
      <c r="AC35" s="540" t="s">
        <v>211</v>
      </c>
      <c r="AD35" s="539">
        <v>0</v>
      </c>
      <c r="AE35" s="540" t="s">
        <v>211</v>
      </c>
      <c r="AF35" s="539">
        <v>0</v>
      </c>
      <c r="AG35" s="540" t="s">
        <v>81</v>
      </c>
      <c r="AH35" s="539">
        <v>0</v>
      </c>
      <c r="AI35" s="540" t="s">
        <v>81</v>
      </c>
      <c r="AJ35" s="539">
        <v>0</v>
      </c>
      <c r="AK35" s="540" t="s">
        <v>211</v>
      </c>
      <c r="AL35" s="539">
        <v>0</v>
      </c>
      <c r="AM35" s="540" t="s">
        <v>211</v>
      </c>
      <c r="AN35" s="539">
        <v>0</v>
      </c>
      <c r="AO35" s="540" t="s">
        <v>81</v>
      </c>
      <c r="AP35" s="539">
        <v>0</v>
      </c>
      <c r="AQ35" s="540" t="s">
        <v>81</v>
      </c>
      <c r="AR35" s="539">
        <v>0</v>
      </c>
      <c r="AS35" s="540" t="s">
        <v>211</v>
      </c>
      <c r="AT35" s="539">
        <v>0</v>
      </c>
      <c r="AU35" s="540" t="s">
        <v>81</v>
      </c>
      <c r="AV35" s="539">
        <v>0</v>
      </c>
      <c r="AW35" s="540" t="s">
        <v>211</v>
      </c>
      <c r="AX35" s="757"/>
      <c r="AY35" s="699"/>
      <c r="AZ35" s="757"/>
      <c r="BA35" s="699"/>
      <c r="BB35" s="757"/>
      <c r="BC35" s="699"/>
      <c r="BD35" s="757"/>
      <c r="BE35" s="699"/>
      <c r="BF35" s="758">
        <f t="shared" si="1"/>
        <v>0</v>
      </c>
      <c r="BG35" s="491" t="s">
        <v>211</v>
      </c>
      <c r="BH35" s="24"/>
      <c r="BI35" s="13"/>
      <c r="BJ35" s="13"/>
      <c r="BK35" s="13"/>
      <c r="BL35" s="13"/>
      <c r="BM35" s="1025"/>
      <c r="BN35" s="13"/>
      <c r="BO35" s="13"/>
    </row>
    <row r="36" spans="1:67" ht="15" customHeight="1">
      <c r="A36" s="43"/>
      <c r="D36" s="27"/>
      <c r="H36" s="13"/>
      <c r="I36" s="492"/>
      <c r="J36" s="13"/>
      <c r="K36" s="492"/>
      <c r="L36" s="13"/>
      <c r="M36" s="492"/>
      <c r="N36" s="13"/>
      <c r="O36" s="492"/>
      <c r="P36" s="13"/>
      <c r="Q36" s="492"/>
      <c r="R36" s="13"/>
      <c r="S36" s="492"/>
      <c r="T36" s="13"/>
      <c r="U36" s="492"/>
      <c r="V36" s="13"/>
      <c r="W36" s="492"/>
      <c r="X36" s="13"/>
      <c r="Y36" s="492"/>
      <c r="Z36" s="13"/>
      <c r="AA36" s="492"/>
      <c r="AB36" s="13"/>
      <c r="AC36" s="492"/>
      <c r="AD36" s="13"/>
      <c r="AE36" s="492"/>
      <c r="AF36" s="13"/>
      <c r="AG36" s="492"/>
      <c r="AH36" s="13"/>
      <c r="AI36" s="492"/>
      <c r="AJ36" s="13"/>
      <c r="AK36" s="492"/>
      <c r="AL36" s="13"/>
      <c r="AM36" s="492"/>
      <c r="AN36" s="13"/>
      <c r="AO36" s="492"/>
      <c r="AP36" s="13"/>
      <c r="AQ36" s="492"/>
      <c r="AR36" s="13"/>
      <c r="AS36" s="492"/>
      <c r="AT36" s="13"/>
      <c r="AU36" s="492"/>
      <c r="AV36" s="13"/>
      <c r="AW36" s="492"/>
      <c r="AX36" s="13"/>
      <c r="AY36" s="13"/>
      <c r="AZ36" s="13"/>
      <c r="BA36" s="13"/>
      <c r="BB36" s="13"/>
      <c r="BC36" s="13"/>
      <c r="BD36" s="13"/>
      <c r="BE36" s="13"/>
      <c r="BG36" s="492"/>
    </row>
    <row r="37" spans="1:67" ht="18">
      <c r="A37" s="14"/>
      <c r="B37" s="29" t="s">
        <v>212</v>
      </c>
      <c r="C37" s="29"/>
      <c r="D37" s="108"/>
      <c r="E37" s="54"/>
      <c r="F37" s="17"/>
      <c r="G37" s="13"/>
      <c r="H37" s="13"/>
      <c r="I37" s="429"/>
      <c r="J37" s="13"/>
      <c r="K37" s="429"/>
      <c r="L37" s="13"/>
      <c r="M37" s="429"/>
      <c r="N37" s="13"/>
      <c r="O37" s="429"/>
      <c r="P37" s="13"/>
      <c r="Q37" s="429"/>
      <c r="R37" s="13"/>
      <c r="S37" s="429"/>
      <c r="T37" s="13"/>
      <c r="U37" s="429"/>
      <c r="V37" s="13"/>
      <c r="W37" s="429"/>
      <c r="X37" s="13"/>
      <c r="Y37" s="429"/>
      <c r="Z37" s="13"/>
      <c r="AA37" s="429"/>
      <c r="AB37" s="13"/>
      <c r="AC37" s="429"/>
      <c r="AD37" s="13"/>
      <c r="AE37" s="429"/>
      <c r="AF37" s="13"/>
      <c r="AG37" s="429"/>
      <c r="AH37" s="13"/>
      <c r="AI37" s="429"/>
      <c r="AJ37" s="13"/>
      <c r="AK37" s="429"/>
      <c r="AL37" s="13"/>
      <c r="AM37" s="429"/>
      <c r="AN37" s="13"/>
      <c r="AO37" s="429"/>
      <c r="AP37" s="13"/>
      <c r="AQ37" s="429"/>
      <c r="AR37" s="13"/>
      <c r="AS37" s="429"/>
      <c r="AT37" s="13"/>
      <c r="AU37" s="429"/>
      <c r="AV37" s="13"/>
      <c r="AW37" s="429"/>
      <c r="AX37" s="13"/>
      <c r="AY37" s="13"/>
      <c r="AZ37" s="13"/>
      <c r="BA37" s="13"/>
      <c r="BB37" s="13"/>
      <c r="BC37" s="13"/>
      <c r="BD37" s="13"/>
      <c r="BE37" s="13"/>
      <c r="BG37" s="429"/>
    </row>
    <row r="38" spans="1:67" s="1" customFormat="1">
      <c r="A38" s="726" t="s">
        <v>213</v>
      </c>
      <c r="B38" s="129" t="s">
        <v>179</v>
      </c>
      <c r="C38" s="727" t="s">
        <v>31</v>
      </c>
      <c r="D38" s="727" t="s">
        <v>213</v>
      </c>
      <c r="E38" s="728" t="s">
        <v>180</v>
      </c>
      <c r="F38" s="729" t="s">
        <v>54</v>
      </c>
      <c r="G38" s="13"/>
      <c r="H38" s="478">
        <v>0</v>
      </c>
      <c r="I38" s="460" t="s">
        <v>81</v>
      </c>
      <c r="J38" s="478">
        <v>1.04</v>
      </c>
      <c r="K38" s="460" t="s">
        <v>181</v>
      </c>
      <c r="L38" s="478">
        <v>2.99</v>
      </c>
      <c r="M38" s="460" t="s">
        <v>181</v>
      </c>
      <c r="N38" s="478">
        <v>1.823</v>
      </c>
      <c r="O38" s="460" t="s">
        <v>181</v>
      </c>
      <c r="P38" s="478">
        <v>0</v>
      </c>
      <c r="Q38" s="460" t="s">
        <v>81</v>
      </c>
      <c r="R38" s="478">
        <v>0</v>
      </c>
      <c r="S38" s="460" t="s">
        <v>81</v>
      </c>
      <c r="T38" s="478">
        <v>0</v>
      </c>
      <c r="U38" s="460" t="s">
        <v>81</v>
      </c>
      <c r="V38" s="478">
        <v>2.1739999999999999</v>
      </c>
      <c r="W38" s="460" t="s">
        <v>181</v>
      </c>
      <c r="X38" s="478">
        <v>0</v>
      </c>
      <c r="Y38" s="460" t="s">
        <v>81</v>
      </c>
      <c r="Z38" s="478">
        <v>0</v>
      </c>
      <c r="AA38" s="460" t="s">
        <v>81</v>
      </c>
      <c r="AB38" s="478">
        <v>2.2410000000000001</v>
      </c>
      <c r="AC38" s="460" t="s">
        <v>181</v>
      </c>
      <c r="AD38" s="478">
        <v>0.71099999999999997</v>
      </c>
      <c r="AE38" s="460" t="s">
        <v>181</v>
      </c>
      <c r="AF38" s="478">
        <v>0</v>
      </c>
      <c r="AG38" s="460" t="s">
        <v>81</v>
      </c>
      <c r="AH38" s="478">
        <v>0</v>
      </c>
      <c r="AI38" s="460" t="s">
        <v>81</v>
      </c>
      <c r="AJ38" s="478">
        <v>0</v>
      </c>
      <c r="AK38" s="460" t="s">
        <v>81</v>
      </c>
      <c r="AL38" s="478">
        <v>1.5409999999999999</v>
      </c>
      <c r="AM38" s="460" t="s">
        <v>181</v>
      </c>
      <c r="AN38" s="478">
        <v>1.9630000000000001</v>
      </c>
      <c r="AO38" s="460" t="s">
        <v>214</v>
      </c>
      <c r="AP38" s="478">
        <v>13.295</v>
      </c>
      <c r="AQ38" s="460" t="s">
        <v>181</v>
      </c>
      <c r="AR38" s="478">
        <v>1.867</v>
      </c>
      <c r="AS38" s="460" t="s">
        <v>181</v>
      </c>
      <c r="AT38" s="478">
        <v>0</v>
      </c>
      <c r="AU38" s="460" t="s">
        <v>81</v>
      </c>
      <c r="AV38" s="478">
        <v>0</v>
      </c>
      <c r="AW38" s="460" t="s">
        <v>81</v>
      </c>
      <c r="AX38" s="759"/>
      <c r="AY38" s="549"/>
      <c r="AZ38" s="759"/>
      <c r="BA38" s="549"/>
      <c r="BB38" s="759"/>
      <c r="BC38" s="549"/>
      <c r="BD38" s="759"/>
      <c r="BE38" s="549"/>
      <c r="BF38" s="760">
        <f t="shared" ref="BF38:BF44" si="2">H38+J38+L38+N38+P38+R38+T38+V38+X38+Z38+AB38+AD38+AF38+AH38+AJ38+AL38+AN38+AP38+AR38+AT38+AV38+AX38+AZ38+BB38+BD38</f>
        <v>29.645</v>
      </c>
      <c r="BG38" s="460" t="s">
        <v>181</v>
      </c>
      <c r="BH38" s="24"/>
      <c r="BI38" s="13"/>
      <c r="BJ38" s="13"/>
      <c r="BK38" s="13"/>
      <c r="BL38" s="13"/>
      <c r="BM38" s="1025"/>
      <c r="BN38" s="13"/>
      <c r="BO38" s="13"/>
    </row>
    <row r="39" spans="1:67" s="1" customFormat="1">
      <c r="A39" s="734" t="s">
        <v>215</v>
      </c>
      <c r="B39" s="61" t="s">
        <v>184</v>
      </c>
      <c r="C39" s="735" t="s">
        <v>31</v>
      </c>
      <c r="D39" s="735" t="s">
        <v>215</v>
      </c>
      <c r="E39" s="686" t="s">
        <v>180</v>
      </c>
      <c r="F39" s="736" t="s">
        <v>54</v>
      </c>
      <c r="G39" s="13"/>
      <c r="H39" s="479">
        <v>0</v>
      </c>
      <c r="I39" s="456" t="s">
        <v>81</v>
      </c>
      <c r="J39" s="479">
        <v>7.9000000000000001E-2</v>
      </c>
      <c r="K39" s="456" t="s">
        <v>59</v>
      </c>
      <c r="L39" s="479">
        <v>0.16600000000000001</v>
      </c>
      <c r="M39" s="456" t="s">
        <v>59</v>
      </c>
      <c r="N39" s="479">
        <v>0.35699999999999998</v>
      </c>
      <c r="O39" s="456" t="s">
        <v>59</v>
      </c>
      <c r="P39" s="479">
        <v>0</v>
      </c>
      <c r="Q39" s="456" t="s">
        <v>81</v>
      </c>
      <c r="R39" s="479">
        <v>0</v>
      </c>
      <c r="S39" s="456" t="s">
        <v>81</v>
      </c>
      <c r="T39" s="479">
        <v>0</v>
      </c>
      <c r="U39" s="456" t="s">
        <v>81</v>
      </c>
      <c r="V39" s="479">
        <v>0.13700000000000001</v>
      </c>
      <c r="W39" s="456" t="s">
        <v>59</v>
      </c>
      <c r="X39" s="479">
        <v>0</v>
      </c>
      <c r="Y39" s="456" t="s">
        <v>81</v>
      </c>
      <c r="Z39" s="479">
        <v>0</v>
      </c>
      <c r="AA39" s="456" t="s">
        <v>81</v>
      </c>
      <c r="AB39" s="479">
        <v>0.27</v>
      </c>
      <c r="AC39" s="456" t="s">
        <v>59</v>
      </c>
      <c r="AD39" s="479">
        <v>9.0999999999999998E-2</v>
      </c>
      <c r="AE39" s="456" t="s">
        <v>59</v>
      </c>
      <c r="AF39" s="479">
        <v>0</v>
      </c>
      <c r="AG39" s="456" t="s">
        <v>81</v>
      </c>
      <c r="AH39" s="479">
        <v>0</v>
      </c>
      <c r="AI39" s="456" t="s">
        <v>81</v>
      </c>
      <c r="AJ39" s="479">
        <v>0</v>
      </c>
      <c r="AK39" s="456" t="s">
        <v>81</v>
      </c>
      <c r="AL39" s="479">
        <v>9.6000000000000002E-2</v>
      </c>
      <c r="AM39" s="456" t="s">
        <v>59</v>
      </c>
      <c r="AN39" s="479">
        <v>0</v>
      </c>
      <c r="AO39" s="456" t="s">
        <v>81</v>
      </c>
      <c r="AP39" s="479">
        <v>0.34899999999999998</v>
      </c>
      <c r="AQ39" s="456" t="s">
        <v>187</v>
      </c>
      <c r="AR39" s="479">
        <v>0.18</v>
      </c>
      <c r="AS39" s="456" t="s">
        <v>59</v>
      </c>
      <c r="AT39" s="479">
        <v>0</v>
      </c>
      <c r="AU39" s="456" t="s">
        <v>81</v>
      </c>
      <c r="AV39" s="479">
        <v>0</v>
      </c>
      <c r="AW39" s="456" t="s">
        <v>81</v>
      </c>
      <c r="AX39" s="761"/>
      <c r="AY39" s="550"/>
      <c r="AZ39" s="761"/>
      <c r="BA39" s="550"/>
      <c r="BB39" s="761"/>
      <c r="BC39" s="550"/>
      <c r="BD39" s="761"/>
      <c r="BE39" s="550"/>
      <c r="BF39" s="755">
        <f t="shared" si="2"/>
        <v>1.7249999999999999</v>
      </c>
      <c r="BG39" s="456" t="s">
        <v>59</v>
      </c>
      <c r="BH39" s="24"/>
      <c r="BI39" s="13"/>
      <c r="BJ39" s="13"/>
      <c r="BK39" s="13"/>
      <c r="BL39" s="13"/>
      <c r="BM39" s="1025"/>
      <c r="BN39" s="13"/>
      <c r="BO39" s="13"/>
    </row>
    <row r="40" spans="1:67" s="1" customFormat="1">
      <c r="A40" s="734" t="s">
        <v>216</v>
      </c>
      <c r="B40" s="61" t="s">
        <v>186</v>
      </c>
      <c r="C40" s="735" t="s">
        <v>31</v>
      </c>
      <c r="D40" s="735" t="s">
        <v>216</v>
      </c>
      <c r="E40" s="686" t="s">
        <v>180</v>
      </c>
      <c r="F40" s="736" t="s">
        <v>54</v>
      </c>
      <c r="G40" s="13"/>
      <c r="H40" s="479">
        <v>0</v>
      </c>
      <c r="I40" s="456" t="s">
        <v>81</v>
      </c>
      <c r="J40" s="479">
        <v>3.3000000000000002E-2</v>
      </c>
      <c r="K40" s="456" t="s">
        <v>187</v>
      </c>
      <c r="L40" s="479">
        <v>1.0999999999999999E-2</v>
      </c>
      <c r="M40" s="456" t="s">
        <v>187</v>
      </c>
      <c r="N40" s="479">
        <v>3.1E-2</v>
      </c>
      <c r="O40" s="456" t="s">
        <v>187</v>
      </c>
      <c r="P40" s="479">
        <v>0</v>
      </c>
      <c r="Q40" s="456" t="s">
        <v>81</v>
      </c>
      <c r="R40" s="479">
        <v>0</v>
      </c>
      <c r="S40" s="456" t="s">
        <v>81</v>
      </c>
      <c r="T40" s="479">
        <v>0</v>
      </c>
      <c r="U40" s="456" t="s">
        <v>81</v>
      </c>
      <c r="V40" s="479">
        <v>0</v>
      </c>
      <c r="W40" s="456" t="s">
        <v>81</v>
      </c>
      <c r="X40" s="479">
        <v>0</v>
      </c>
      <c r="Y40" s="456" t="s">
        <v>81</v>
      </c>
      <c r="Z40" s="479">
        <v>0</v>
      </c>
      <c r="AA40" s="456" t="s">
        <v>81</v>
      </c>
      <c r="AB40" s="479">
        <v>1.0999999999999999E-2</v>
      </c>
      <c r="AC40" s="456" t="s">
        <v>187</v>
      </c>
      <c r="AD40" s="479">
        <v>0</v>
      </c>
      <c r="AE40" s="456" t="s">
        <v>81</v>
      </c>
      <c r="AF40" s="479">
        <v>0</v>
      </c>
      <c r="AG40" s="456" t="s">
        <v>81</v>
      </c>
      <c r="AH40" s="479">
        <v>0</v>
      </c>
      <c r="AI40" s="456" t="s">
        <v>81</v>
      </c>
      <c r="AJ40" s="479">
        <v>0</v>
      </c>
      <c r="AK40" s="456" t="s">
        <v>81</v>
      </c>
      <c r="AL40" s="479">
        <v>8.9999999999999993E-3</v>
      </c>
      <c r="AM40" s="456" t="s">
        <v>187</v>
      </c>
      <c r="AN40" s="479">
        <v>5.0000000000000001E-3</v>
      </c>
      <c r="AO40" s="456" t="s">
        <v>187</v>
      </c>
      <c r="AP40" s="479">
        <v>7.0999999999999994E-2</v>
      </c>
      <c r="AQ40" s="456" t="s">
        <v>187</v>
      </c>
      <c r="AR40" s="479">
        <v>2.5999999999999999E-2</v>
      </c>
      <c r="AS40" s="456" t="s">
        <v>187</v>
      </c>
      <c r="AT40" s="479">
        <v>0</v>
      </c>
      <c r="AU40" s="456" t="s">
        <v>81</v>
      </c>
      <c r="AV40" s="479">
        <v>0</v>
      </c>
      <c r="AW40" s="456" t="s">
        <v>81</v>
      </c>
      <c r="AX40" s="761"/>
      <c r="AY40" s="550"/>
      <c r="AZ40" s="761"/>
      <c r="BA40" s="550"/>
      <c r="BB40" s="761"/>
      <c r="BC40" s="550"/>
      <c r="BD40" s="761"/>
      <c r="BE40" s="550"/>
      <c r="BF40" s="755">
        <f t="shared" si="2"/>
        <v>0.19699999999999998</v>
      </c>
      <c r="BG40" s="456" t="s">
        <v>187</v>
      </c>
      <c r="BH40" s="24"/>
      <c r="BI40" s="13"/>
      <c r="BJ40" s="13"/>
      <c r="BK40" s="13"/>
      <c r="BL40" s="13"/>
      <c r="BM40" s="1025"/>
      <c r="BN40" s="13"/>
      <c r="BO40" s="13"/>
    </row>
    <row r="41" spans="1:67" s="1" customFormat="1">
      <c r="A41" s="734" t="s">
        <v>217</v>
      </c>
      <c r="B41" s="61" t="s">
        <v>189</v>
      </c>
      <c r="C41" s="735" t="s">
        <v>31</v>
      </c>
      <c r="D41" s="735" t="s">
        <v>217</v>
      </c>
      <c r="E41" s="686" t="s">
        <v>180</v>
      </c>
      <c r="F41" s="736" t="s">
        <v>190</v>
      </c>
      <c r="G41" s="13"/>
      <c r="H41" s="740">
        <f>H38+H39+H40</f>
        <v>0</v>
      </c>
      <c r="I41" s="456" t="s">
        <v>81</v>
      </c>
      <c r="J41" s="740">
        <f>J38+J39+J40</f>
        <v>1.1519999999999999</v>
      </c>
      <c r="K41" s="456" t="s">
        <v>181</v>
      </c>
      <c r="L41" s="740">
        <f>L38+L39+L40</f>
        <v>3.1670000000000003</v>
      </c>
      <c r="M41" s="456" t="s">
        <v>181</v>
      </c>
      <c r="N41" s="740">
        <f>N38+N39+N40</f>
        <v>2.2109999999999999</v>
      </c>
      <c r="O41" s="456" t="s">
        <v>181</v>
      </c>
      <c r="P41" s="740">
        <f>P38+P39+P40</f>
        <v>0</v>
      </c>
      <c r="Q41" s="456" t="s">
        <v>81</v>
      </c>
      <c r="R41" s="740">
        <f>R38+R39+R40</f>
        <v>0</v>
      </c>
      <c r="S41" s="456" t="s">
        <v>81</v>
      </c>
      <c r="T41" s="740">
        <f>T38+T39+T40</f>
        <v>0</v>
      </c>
      <c r="U41" s="456" t="s">
        <v>81</v>
      </c>
      <c r="V41" s="740">
        <f>V38+V39+V40</f>
        <v>2.3109999999999999</v>
      </c>
      <c r="W41" s="456" t="s">
        <v>181</v>
      </c>
      <c r="X41" s="740">
        <f>X38+X39+X40</f>
        <v>0</v>
      </c>
      <c r="Y41" s="456" t="s">
        <v>81</v>
      </c>
      <c r="Z41" s="740">
        <f>Z38+Z39+Z40</f>
        <v>0</v>
      </c>
      <c r="AA41" s="456" t="s">
        <v>81</v>
      </c>
      <c r="AB41" s="740">
        <f>AB38+AB39+AB40</f>
        <v>2.5220000000000002</v>
      </c>
      <c r="AC41" s="456" t="s">
        <v>181</v>
      </c>
      <c r="AD41" s="740">
        <f>AD38+AD39+AD40</f>
        <v>0.80199999999999994</v>
      </c>
      <c r="AE41" s="456" t="s">
        <v>181</v>
      </c>
      <c r="AF41" s="740">
        <f>AF38+AF39+AF40</f>
        <v>0</v>
      </c>
      <c r="AG41" s="456" t="s">
        <v>81</v>
      </c>
      <c r="AH41" s="740">
        <f>AH38+AH39+AH40</f>
        <v>0</v>
      </c>
      <c r="AI41" s="456" t="s">
        <v>81</v>
      </c>
      <c r="AJ41" s="740">
        <f>AJ38+AJ39+AJ40</f>
        <v>0</v>
      </c>
      <c r="AK41" s="456" t="s">
        <v>81</v>
      </c>
      <c r="AL41" s="740">
        <f>AL38+AL39+AL40</f>
        <v>1.6459999999999999</v>
      </c>
      <c r="AM41" s="456" t="s">
        <v>181</v>
      </c>
      <c r="AN41" s="740">
        <f>AN38+AN39+AN40</f>
        <v>1.968</v>
      </c>
      <c r="AO41" s="456" t="s">
        <v>214</v>
      </c>
      <c r="AP41" s="740">
        <f>AP38+AP39+AP40</f>
        <v>13.715</v>
      </c>
      <c r="AQ41" s="456" t="s">
        <v>181</v>
      </c>
      <c r="AR41" s="740">
        <f>AR38+AR39+AR40</f>
        <v>2.073</v>
      </c>
      <c r="AS41" s="456" t="s">
        <v>181</v>
      </c>
      <c r="AT41" s="740">
        <f>AT38+AT39+AT40</f>
        <v>0</v>
      </c>
      <c r="AU41" s="456" t="s">
        <v>81</v>
      </c>
      <c r="AV41" s="740">
        <f>AV38+AV39+AV40</f>
        <v>0</v>
      </c>
      <c r="AW41" s="456" t="s">
        <v>81</v>
      </c>
      <c r="AX41" s="740">
        <f>AX38+AX39+AX40</f>
        <v>0</v>
      </c>
      <c r="AY41" s="550"/>
      <c r="AZ41" s="740">
        <f>AZ38+AZ39+AZ40</f>
        <v>0</v>
      </c>
      <c r="BA41" s="550"/>
      <c r="BB41" s="740">
        <f>BB38+BB39+BB40</f>
        <v>0</v>
      </c>
      <c r="BC41" s="550"/>
      <c r="BD41" s="740">
        <f>BD38+BD39+BD40</f>
        <v>0</v>
      </c>
      <c r="BE41" s="550"/>
      <c r="BF41" s="755">
        <f t="shared" si="2"/>
        <v>31.567</v>
      </c>
      <c r="BG41" s="456" t="s">
        <v>181</v>
      </c>
      <c r="BH41" s="24"/>
      <c r="BI41" s="13"/>
      <c r="BJ41" s="13"/>
      <c r="BK41" s="13"/>
      <c r="BL41" s="13"/>
      <c r="BM41" s="1025"/>
      <c r="BN41" s="13"/>
      <c r="BO41" s="13"/>
    </row>
    <row r="42" spans="1:67" s="1" customFormat="1">
      <c r="A42" s="734" t="s">
        <v>218</v>
      </c>
      <c r="B42" s="61" t="s">
        <v>192</v>
      </c>
      <c r="C42" s="735" t="s">
        <v>31</v>
      </c>
      <c r="D42" s="735" t="s">
        <v>218</v>
      </c>
      <c r="E42" s="686" t="s">
        <v>180</v>
      </c>
      <c r="F42" s="736" t="s">
        <v>54</v>
      </c>
      <c r="G42" s="13"/>
      <c r="H42" s="479">
        <v>0</v>
      </c>
      <c r="I42" s="488" t="s">
        <v>81</v>
      </c>
      <c r="J42" s="479">
        <v>0.53500000000000003</v>
      </c>
      <c r="K42" s="488" t="s">
        <v>194</v>
      </c>
      <c r="L42" s="479">
        <v>0.22900000000000001</v>
      </c>
      <c r="M42" s="488" t="s">
        <v>194</v>
      </c>
      <c r="N42" s="479">
        <v>0.69099999999999995</v>
      </c>
      <c r="O42" s="488" t="s">
        <v>194</v>
      </c>
      <c r="P42" s="479">
        <v>0</v>
      </c>
      <c r="Q42" s="488" t="s">
        <v>81</v>
      </c>
      <c r="R42" s="479">
        <v>0</v>
      </c>
      <c r="S42" s="488" t="s">
        <v>81</v>
      </c>
      <c r="T42" s="479">
        <v>0</v>
      </c>
      <c r="U42" s="488" t="s">
        <v>81</v>
      </c>
      <c r="V42" s="479">
        <v>0.17799999999999999</v>
      </c>
      <c r="W42" s="488" t="s">
        <v>194</v>
      </c>
      <c r="X42" s="479">
        <v>0</v>
      </c>
      <c r="Y42" s="488" t="s">
        <v>81</v>
      </c>
      <c r="Z42" s="479">
        <v>0</v>
      </c>
      <c r="AA42" s="488" t="s">
        <v>81</v>
      </c>
      <c r="AB42" s="479">
        <v>0.08</v>
      </c>
      <c r="AC42" s="488" t="s">
        <v>194</v>
      </c>
      <c r="AD42" s="479">
        <v>1.7000000000000001E-2</v>
      </c>
      <c r="AE42" s="488" t="s">
        <v>194</v>
      </c>
      <c r="AF42" s="479">
        <v>0</v>
      </c>
      <c r="AG42" s="488" t="s">
        <v>81</v>
      </c>
      <c r="AH42" s="479">
        <v>0</v>
      </c>
      <c r="AI42" s="488" t="s">
        <v>81</v>
      </c>
      <c r="AJ42" s="479">
        <v>0</v>
      </c>
      <c r="AK42" s="488" t="s">
        <v>81</v>
      </c>
      <c r="AL42" s="479">
        <v>8.5999999999999993E-2</v>
      </c>
      <c r="AM42" s="488" t="s">
        <v>194</v>
      </c>
      <c r="AN42" s="479">
        <v>1.6140000000000001</v>
      </c>
      <c r="AO42" s="488" t="s">
        <v>214</v>
      </c>
      <c r="AP42" s="479">
        <v>3.1059999999999999</v>
      </c>
      <c r="AQ42" s="488" t="s">
        <v>194</v>
      </c>
      <c r="AR42" s="479">
        <v>4.4999999999999998E-2</v>
      </c>
      <c r="AS42" s="488" t="s">
        <v>194</v>
      </c>
      <c r="AT42" s="479">
        <v>0</v>
      </c>
      <c r="AU42" s="488" t="s">
        <v>81</v>
      </c>
      <c r="AV42" s="479">
        <v>0</v>
      </c>
      <c r="AW42" s="488" t="s">
        <v>81</v>
      </c>
      <c r="AX42" s="761"/>
      <c r="AY42" s="550"/>
      <c r="AZ42" s="761"/>
      <c r="BA42" s="550"/>
      <c r="BB42" s="761"/>
      <c r="BC42" s="550"/>
      <c r="BD42" s="761"/>
      <c r="BE42" s="550"/>
      <c r="BF42" s="755">
        <f t="shared" si="2"/>
        <v>6.5809999999999995</v>
      </c>
      <c r="BG42" s="456" t="s">
        <v>194</v>
      </c>
      <c r="BH42" s="24"/>
      <c r="BI42" s="13"/>
      <c r="BJ42" s="13"/>
      <c r="BK42" s="13"/>
      <c r="BL42" s="13"/>
      <c r="BM42" s="1025"/>
      <c r="BN42" s="13"/>
      <c r="BO42" s="13"/>
    </row>
    <row r="43" spans="1:67" s="1" customFormat="1">
      <c r="A43" s="741" t="s">
        <v>219</v>
      </c>
      <c r="B43" s="61" t="s">
        <v>196</v>
      </c>
      <c r="C43" s="742" t="s">
        <v>31</v>
      </c>
      <c r="D43" s="742" t="s">
        <v>219</v>
      </c>
      <c r="E43" s="686" t="s">
        <v>180</v>
      </c>
      <c r="F43" s="743" t="s">
        <v>54</v>
      </c>
      <c r="G43" s="13"/>
      <c r="H43" s="479">
        <v>0</v>
      </c>
      <c r="I43" s="456" t="s">
        <v>81</v>
      </c>
      <c r="J43" s="479">
        <v>0</v>
      </c>
      <c r="K43" s="456" t="s">
        <v>81</v>
      </c>
      <c r="L43" s="479">
        <v>0</v>
      </c>
      <c r="M43" s="456" t="s">
        <v>81</v>
      </c>
      <c r="N43" s="479">
        <v>0</v>
      </c>
      <c r="O43" s="456" t="s">
        <v>81</v>
      </c>
      <c r="P43" s="479">
        <v>0</v>
      </c>
      <c r="Q43" s="456" t="s">
        <v>81</v>
      </c>
      <c r="R43" s="479">
        <v>0</v>
      </c>
      <c r="S43" s="456" t="s">
        <v>81</v>
      </c>
      <c r="T43" s="479">
        <v>0</v>
      </c>
      <c r="U43" s="456" t="s">
        <v>81</v>
      </c>
      <c r="V43" s="479">
        <v>0</v>
      </c>
      <c r="W43" s="456" t="s">
        <v>81</v>
      </c>
      <c r="X43" s="479">
        <v>0</v>
      </c>
      <c r="Y43" s="456" t="s">
        <v>81</v>
      </c>
      <c r="Z43" s="479">
        <v>0</v>
      </c>
      <c r="AA43" s="456" t="s">
        <v>81</v>
      </c>
      <c r="AB43" s="479">
        <v>0</v>
      </c>
      <c r="AC43" s="456" t="s">
        <v>81</v>
      </c>
      <c r="AD43" s="479">
        <v>0</v>
      </c>
      <c r="AE43" s="456" t="s">
        <v>81</v>
      </c>
      <c r="AF43" s="479">
        <v>0</v>
      </c>
      <c r="AG43" s="456" t="s">
        <v>81</v>
      </c>
      <c r="AH43" s="479">
        <v>0</v>
      </c>
      <c r="AI43" s="456" t="s">
        <v>81</v>
      </c>
      <c r="AJ43" s="479">
        <v>0</v>
      </c>
      <c r="AK43" s="456" t="s">
        <v>81</v>
      </c>
      <c r="AL43" s="479">
        <v>0</v>
      </c>
      <c r="AM43" s="456" t="s">
        <v>81</v>
      </c>
      <c r="AN43" s="479">
        <v>0</v>
      </c>
      <c r="AO43" s="456" t="s">
        <v>81</v>
      </c>
      <c r="AP43" s="479">
        <v>0</v>
      </c>
      <c r="AQ43" s="456" t="s">
        <v>81</v>
      </c>
      <c r="AR43" s="479">
        <v>0</v>
      </c>
      <c r="AS43" s="456" t="s">
        <v>81</v>
      </c>
      <c r="AT43" s="479">
        <v>0</v>
      </c>
      <c r="AU43" s="456" t="s">
        <v>81</v>
      </c>
      <c r="AV43" s="479">
        <v>0</v>
      </c>
      <c r="AW43" s="456" t="s">
        <v>81</v>
      </c>
      <c r="AX43" s="762"/>
      <c r="AY43" s="763"/>
      <c r="AZ43" s="762"/>
      <c r="BA43" s="763"/>
      <c r="BB43" s="762"/>
      <c r="BC43" s="763"/>
      <c r="BD43" s="762"/>
      <c r="BE43" s="546"/>
      <c r="BF43" s="756">
        <f t="shared" si="2"/>
        <v>0</v>
      </c>
      <c r="BG43" s="456" t="s">
        <v>81</v>
      </c>
      <c r="BH43" s="24"/>
      <c r="BI43" s="13"/>
      <c r="BJ43" s="13"/>
      <c r="BK43" s="13"/>
      <c r="BL43" s="13"/>
      <c r="BM43" s="1025"/>
      <c r="BN43" s="13"/>
      <c r="BO43" s="13"/>
    </row>
    <row r="44" spans="1:67" s="1" customFormat="1">
      <c r="A44" s="748" t="s">
        <v>220</v>
      </c>
      <c r="B44" s="128" t="s">
        <v>221</v>
      </c>
      <c r="C44" s="749" t="s">
        <v>31</v>
      </c>
      <c r="D44" s="749" t="s">
        <v>220</v>
      </c>
      <c r="E44" s="672" t="s">
        <v>180</v>
      </c>
      <c r="F44" s="750" t="s">
        <v>190</v>
      </c>
      <c r="G44" s="13"/>
      <c r="H44" s="751">
        <f>H41+H42+H43</f>
        <v>0</v>
      </c>
      <c r="I44" s="457" t="s">
        <v>81</v>
      </c>
      <c r="J44" s="751">
        <f>J41+J42+J43</f>
        <v>1.6869999999999998</v>
      </c>
      <c r="K44" s="457" t="s">
        <v>181</v>
      </c>
      <c r="L44" s="751">
        <f>L41+L42+L43</f>
        <v>3.3960000000000004</v>
      </c>
      <c r="M44" s="457" t="s">
        <v>181</v>
      </c>
      <c r="N44" s="751">
        <f>N41+N42+N43</f>
        <v>2.9019999999999997</v>
      </c>
      <c r="O44" s="457" t="s">
        <v>181</v>
      </c>
      <c r="P44" s="751">
        <f>P41+P42+P43</f>
        <v>0</v>
      </c>
      <c r="Q44" s="457" t="s">
        <v>81</v>
      </c>
      <c r="R44" s="764">
        <f>R41+R42+R43</f>
        <v>0</v>
      </c>
      <c r="S44" s="457" t="s">
        <v>81</v>
      </c>
      <c r="T44" s="751">
        <f>T41+T42+T43</f>
        <v>0</v>
      </c>
      <c r="U44" s="457" t="s">
        <v>81</v>
      </c>
      <c r="V44" s="751">
        <f>V41+V42+V43</f>
        <v>2.4889999999999999</v>
      </c>
      <c r="W44" s="457" t="s">
        <v>181</v>
      </c>
      <c r="X44" s="751">
        <f>X41+X42+X43</f>
        <v>0</v>
      </c>
      <c r="Y44" s="457" t="s">
        <v>81</v>
      </c>
      <c r="Z44" s="751">
        <f>Z41+Z42+Z43</f>
        <v>0</v>
      </c>
      <c r="AA44" s="457" t="s">
        <v>81</v>
      </c>
      <c r="AB44" s="751">
        <f>AB41+AB42+AB43</f>
        <v>2.6020000000000003</v>
      </c>
      <c r="AC44" s="457" t="s">
        <v>181</v>
      </c>
      <c r="AD44" s="751">
        <f>AD41+AD42+AD43</f>
        <v>0.81899999999999995</v>
      </c>
      <c r="AE44" s="457" t="s">
        <v>181</v>
      </c>
      <c r="AF44" s="751">
        <f>AF41+AF42+AF43</f>
        <v>0</v>
      </c>
      <c r="AG44" s="457" t="s">
        <v>81</v>
      </c>
      <c r="AH44" s="751">
        <f>AH41+AH42+AH43</f>
        <v>0</v>
      </c>
      <c r="AI44" s="457" t="s">
        <v>81</v>
      </c>
      <c r="AJ44" s="751">
        <f>AJ41+AJ42+AJ43</f>
        <v>0</v>
      </c>
      <c r="AK44" s="457" t="s">
        <v>81</v>
      </c>
      <c r="AL44" s="751">
        <f>AL41+AL42+AL43</f>
        <v>1.732</v>
      </c>
      <c r="AM44" s="457" t="s">
        <v>181</v>
      </c>
      <c r="AN44" s="751">
        <f>AN41+AN42+AN43</f>
        <v>3.5819999999999999</v>
      </c>
      <c r="AO44" s="457" t="s">
        <v>214</v>
      </c>
      <c r="AP44" s="751">
        <f>AP41+AP42+AP43</f>
        <v>16.820999999999998</v>
      </c>
      <c r="AQ44" s="457" t="s">
        <v>181</v>
      </c>
      <c r="AR44" s="751">
        <f>AR41+AR42+AR43</f>
        <v>2.1179999999999999</v>
      </c>
      <c r="AS44" s="457" t="s">
        <v>181</v>
      </c>
      <c r="AT44" s="751">
        <f>AT41+AT42+AT43</f>
        <v>0</v>
      </c>
      <c r="AU44" s="457" t="s">
        <v>81</v>
      </c>
      <c r="AV44" s="751">
        <f>AV41+AV42+AV43</f>
        <v>0</v>
      </c>
      <c r="AW44" s="457" t="s">
        <v>81</v>
      </c>
      <c r="AX44" s="751">
        <f>AX41+AX42+AX43</f>
        <v>0</v>
      </c>
      <c r="AY44" s="765"/>
      <c r="AZ44" s="751">
        <f>AZ41+AZ42+AZ43</f>
        <v>0</v>
      </c>
      <c r="BA44" s="765"/>
      <c r="BB44" s="751">
        <f>BB41+BB42+BB43</f>
        <v>0</v>
      </c>
      <c r="BC44" s="765"/>
      <c r="BD44" s="751">
        <f>BD41+BD42+BD43</f>
        <v>0</v>
      </c>
      <c r="BE44" s="696"/>
      <c r="BF44" s="758">
        <f t="shared" si="2"/>
        <v>38.148000000000003</v>
      </c>
      <c r="BG44" s="457" t="s">
        <v>181</v>
      </c>
      <c r="BH44" s="24"/>
      <c r="BI44" s="13"/>
      <c r="BJ44" s="13"/>
      <c r="BK44" s="13"/>
      <c r="BL44" s="13"/>
      <c r="BM44" s="1025"/>
      <c r="BN44" s="13"/>
      <c r="BO44" s="13"/>
    </row>
    <row r="45" spans="1:67">
      <c r="A45" s="43"/>
      <c r="D45" s="27"/>
      <c r="H45" s="13"/>
      <c r="I45" s="429"/>
      <c r="J45" s="13"/>
      <c r="K45" s="429"/>
      <c r="L45" s="13"/>
      <c r="M45" s="429"/>
      <c r="N45" s="13"/>
      <c r="O45" s="429"/>
      <c r="P45" s="13"/>
      <c r="Q45" s="429"/>
      <c r="R45" s="13"/>
      <c r="S45" s="429"/>
      <c r="T45" s="13"/>
      <c r="U45" s="429"/>
      <c r="V45" s="13"/>
      <c r="W45" s="429"/>
      <c r="X45" s="13"/>
      <c r="Y45" s="429"/>
      <c r="Z45" s="13"/>
      <c r="AA45" s="429"/>
      <c r="AB45" s="13"/>
      <c r="AC45" s="429"/>
      <c r="AD45" s="13"/>
      <c r="AE45" s="429"/>
      <c r="AF45" s="13"/>
      <c r="AG45" s="429"/>
      <c r="AH45" s="13"/>
      <c r="AI45" s="429"/>
      <c r="AJ45" s="13"/>
      <c r="AK45" s="429"/>
      <c r="AL45" s="13"/>
      <c r="AM45" s="429"/>
      <c r="AN45" s="13"/>
      <c r="AO45" s="429"/>
      <c r="AP45" s="13"/>
      <c r="AQ45" s="429"/>
      <c r="AR45" s="13"/>
      <c r="AS45" s="429"/>
      <c r="AT45" s="13"/>
      <c r="AU45" s="429"/>
      <c r="AV45" s="13"/>
      <c r="AW45" s="429"/>
      <c r="AX45" s="13"/>
      <c r="AY45" s="13"/>
      <c r="AZ45" s="13"/>
      <c r="BA45" s="13"/>
      <c r="BB45" s="13"/>
      <c r="BC45" s="13"/>
      <c r="BD45" s="13"/>
      <c r="BE45" s="13"/>
      <c r="BG45" s="429"/>
      <c r="BM45" s="1026"/>
    </row>
    <row r="46" spans="1:67" ht="18">
      <c r="A46" s="14"/>
      <c r="B46" s="29" t="s">
        <v>222</v>
      </c>
      <c r="C46" s="29"/>
      <c r="D46" s="108"/>
      <c r="E46" s="54" t="s">
        <v>25</v>
      </c>
      <c r="F46" s="17"/>
      <c r="G46" s="13"/>
      <c r="H46" s="13"/>
      <c r="I46" s="429"/>
      <c r="J46" s="13"/>
      <c r="K46" s="429"/>
      <c r="L46" s="13"/>
      <c r="M46" s="429"/>
      <c r="N46" s="13"/>
      <c r="O46" s="429"/>
      <c r="P46" s="13"/>
      <c r="Q46" s="429"/>
      <c r="R46" s="13"/>
      <c r="S46" s="429"/>
      <c r="T46" s="13"/>
      <c r="U46" s="429"/>
      <c r="V46" s="13"/>
      <c r="W46" s="429"/>
      <c r="X46" s="13"/>
      <c r="Y46" s="429"/>
      <c r="Z46" s="13"/>
      <c r="AA46" s="429"/>
      <c r="AB46" s="13"/>
      <c r="AC46" s="429"/>
      <c r="AD46" s="13"/>
      <c r="AE46" s="429"/>
      <c r="AF46" s="13"/>
      <c r="AG46" s="429"/>
      <c r="AH46" s="13"/>
      <c r="AI46" s="429"/>
      <c r="AJ46" s="13"/>
      <c r="AK46" s="429"/>
      <c r="AL46" s="13"/>
      <c r="AM46" s="429"/>
      <c r="AN46" s="13"/>
      <c r="AO46" s="429"/>
      <c r="AP46" s="13"/>
      <c r="AQ46" s="429"/>
      <c r="AR46" s="13"/>
      <c r="AS46" s="429"/>
      <c r="AT46" s="13"/>
      <c r="AU46" s="429"/>
      <c r="AV46" s="13"/>
      <c r="AW46" s="429"/>
      <c r="AX46" s="13"/>
      <c r="AY46" s="13"/>
      <c r="AZ46" s="13"/>
      <c r="BA46" s="13"/>
      <c r="BB46" s="13"/>
      <c r="BC46" s="13"/>
      <c r="BD46" s="13"/>
      <c r="BE46" s="13"/>
      <c r="BG46" s="429"/>
    </row>
    <row r="47" spans="1:67" s="1" customFormat="1">
      <c r="A47" s="726" t="s">
        <v>223</v>
      </c>
      <c r="B47" s="129" t="s">
        <v>189</v>
      </c>
      <c r="C47" s="727" t="s">
        <v>31</v>
      </c>
      <c r="D47" s="727" t="s">
        <v>223</v>
      </c>
      <c r="E47" s="728" t="s">
        <v>180</v>
      </c>
      <c r="F47" s="729" t="s">
        <v>190</v>
      </c>
      <c r="G47" s="13"/>
      <c r="H47" s="766">
        <f>H22+H31+H41</f>
        <v>0.87000000000000011</v>
      </c>
      <c r="I47" s="493" t="s">
        <v>181</v>
      </c>
      <c r="J47" s="766">
        <f>J22+J31+J41</f>
        <v>3.2989999999999995</v>
      </c>
      <c r="K47" s="493" t="s">
        <v>181</v>
      </c>
      <c r="L47" s="766">
        <f>L22+L31+L41</f>
        <v>8.1969999999999992</v>
      </c>
      <c r="M47" s="493" t="s">
        <v>181</v>
      </c>
      <c r="N47" s="766">
        <f>N22+N31+N41</f>
        <v>6.1929999999999996</v>
      </c>
      <c r="O47" s="493" t="s">
        <v>181</v>
      </c>
      <c r="P47" s="766">
        <f>P22+P31+P41</f>
        <v>1.157</v>
      </c>
      <c r="Q47" s="493" t="s">
        <v>181</v>
      </c>
      <c r="R47" s="766">
        <f>R22+R31+R41</f>
        <v>0.79299999999999993</v>
      </c>
      <c r="S47" s="493" t="s">
        <v>181</v>
      </c>
      <c r="T47" s="766">
        <f>T22+T31+T41</f>
        <v>0.75800000000000001</v>
      </c>
      <c r="U47" s="493" t="s">
        <v>181</v>
      </c>
      <c r="V47" s="766">
        <f>V22+V31+V41</f>
        <v>3.6669999999999998</v>
      </c>
      <c r="W47" s="493" t="s">
        <v>181</v>
      </c>
      <c r="X47" s="766">
        <f>X22+X31+X41</f>
        <v>1.0780000000000001</v>
      </c>
      <c r="Y47" s="493" t="s">
        <v>181</v>
      </c>
      <c r="Z47" s="766">
        <f>Z22+Z31+Z41</f>
        <v>1.038</v>
      </c>
      <c r="AA47" s="493" t="s">
        <v>181</v>
      </c>
      <c r="AB47" s="766">
        <f>AB22+AB31+AB41</f>
        <v>14.141999999999999</v>
      </c>
      <c r="AC47" s="493" t="s">
        <v>181</v>
      </c>
      <c r="AD47" s="766">
        <f>AD22+AD31+AD41</f>
        <v>2.1839999999999997</v>
      </c>
      <c r="AE47" s="493" t="s">
        <v>181</v>
      </c>
      <c r="AF47" s="766">
        <f>AF22+AF31+AF41</f>
        <v>0.83499999999999996</v>
      </c>
      <c r="AG47" s="493" t="s">
        <v>181</v>
      </c>
      <c r="AH47" s="766">
        <f>AH22+AH31+AH41</f>
        <v>0.42500000000000004</v>
      </c>
      <c r="AI47" s="493" t="s">
        <v>181</v>
      </c>
      <c r="AJ47" s="766">
        <f>AJ22+AJ31+AJ41</f>
        <v>0.51300000000000001</v>
      </c>
      <c r="AK47" s="493" t="s">
        <v>181</v>
      </c>
      <c r="AL47" s="766">
        <f>AL22+AL31+AL41</f>
        <v>5.9490000000000007</v>
      </c>
      <c r="AM47" s="493" t="s">
        <v>181</v>
      </c>
      <c r="AN47" s="766">
        <f>AN22+AN31+AN41</f>
        <v>6.1360000000000001</v>
      </c>
      <c r="AO47" s="493" t="s">
        <v>181</v>
      </c>
      <c r="AP47" s="766">
        <f>AP22+AP31+AP41</f>
        <v>14.244999999999999</v>
      </c>
      <c r="AQ47" s="493" t="s">
        <v>181</v>
      </c>
      <c r="AR47" s="766">
        <f>AR22+AR31+AR41</f>
        <v>5.2629999999999999</v>
      </c>
      <c r="AS47" s="493" t="s">
        <v>181</v>
      </c>
      <c r="AT47" s="766">
        <f>AT22+AT31+AT41</f>
        <v>1.7679999999999998</v>
      </c>
      <c r="AU47" s="493" t="s">
        <v>181</v>
      </c>
      <c r="AV47" s="766">
        <f>AV22+AV31+AV41</f>
        <v>1.4570000000000001</v>
      </c>
      <c r="AW47" s="493" t="s">
        <v>181</v>
      </c>
      <c r="AX47" s="766">
        <f>AX22+AX31+AX41</f>
        <v>0</v>
      </c>
      <c r="AY47" s="767"/>
      <c r="AZ47" s="766">
        <f>AZ22+AZ31+AZ41</f>
        <v>0</v>
      </c>
      <c r="BA47" s="767"/>
      <c r="BB47" s="766">
        <f>BB22+BB31+BB41</f>
        <v>0</v>
      </c>
      <c r="BC47" s="767"/>
      <c r="BD47" s="766">
        <f>BD22+BD31+BD41</f>
        <v>0</v>
      </c>
      <c r="BE47" s="768"/>
      <c r="BF47" s="733">
        <f>H47+J47+L47+N47+P47+R47+T47+V47+X47+Z47+AB47+AD47+AF47+AH47+AJ47+AL47+AN47+AP47+AR47+AT47+AV47+AX47+AZ47+BB47+BD47</f>
        <v>79.966999999999985</v>
      </c>
      <c r="BG47" s="493" t="s">
        <v>181</v>
      </c>
      <c r="BH47" s="24"/>
      <c r="BI47" s="13"/>
      <c r="BJ47" s="13"/>
      <c r="BK47" s="13"/>
      <c r="BL47" s="13"/>
      <c r="BM47" s="1025"/>
      <c r="BN47" s="13"/>
      <c r="BO47" s="13"/>
    </row>
    <row r="48" spans="1:67" s="1" customFormat="1">
      <c r="A48" s="741" t="s">
        <v>224</v>
      </c>
      <c r="B48" s="61" t="s">
        <v>225</v>
      </c>
      <c r="C48" s="742" t="s">
        <v>31</v>
      </c>
      <c r="D48" s="742" t="s">
        <v>224</v>
      </c>
      <c r="E48" s="686" t="s">
        <v>180</v>
      </c>
      <c r="F48" s="743" t="s">
        <v>190</v>
      </c>
      <c r="G48" s="13"/>
      <c r="H48" s="754">
        <f>H23+H24+H32+H33+H42+H43</f>
        <v>2.9000000000000001E-2</v>
      </c>
      <c r="I48" s="456" t="s">
        <v>194</v>
      </c>
      <c r="J48" s="754">
        <f>J23+J24+J32+J33+J42+J43</f>
        <v>0.69600000000000006</v>
      </c>
      <c r="K48" s="456" t="s">
        <v>194</v>
      </c>
      <c r="L48" s="754">
        <f>L23+L24+L32+L33+L42+L43</f>
        <v>0.35799999999999998</v>
      </c>
      <c r="M48" s="456" t="s">
        <v>194</v>
      </c>
      <c r="N48" s="754">
        <f>N23+N24+N32+N33+N42+N43</f>
        <v>1.0369999999999999</v>
      </c>
      <c r="O48" s="456" t="s">
        <v>194</v>
      </c>
      <c r="P48" s="754">
        <f>P23+P24+P32+P33+P42+P43</f>
        <v>2.5999999999999999E-2</v>
      </c>
      <c r="Q48" s="456" t="s">
        <v>194</v>
      </c>
      <c r="R48" s="754">
        <f>R23+R24+R32+R33+R42+R43</f>
        <v>0.03</v>
      </c>
      <c r="S48" s="456" t="s">
        <v>194</v>
      </c>
      <c r="T48" s="754">
        <f>T23+T24+T32+T33+T42+T43</f>
        <v>2.5000000000000001E-2</v>
      </c>
      <c r="U48" s="456" t="s">
        <v>194</v>
      </c>
      <c r="V48" s="754">
        <f>V23+V24+V32+V33+V42+V43</f>
        <v>0.20799999999999999</v>
      </c>
      <c r="W48" s="456" t="s">
        <v>194</v>
      </c>
      <c r="X48" s="754">
        <f>X23+X24+X32+X33+X42+X43</f>
        <v>2.8999999999999998E-2</v>
      </c>
      <c r="Y48" s="456" t="s">
        <v>194</v>
      </c>
      <c r="Z48" s="754">
        <f>Z23+Z24+Z32+Z33+Z42+Z43</f>
        <v>2.8999999999999998E-2</v>
      </c>
      <c r="AA48" s="456" t="s">
        <v>194</v>
      </c>
      <c r="AB48" s="754">
        <f>AB23+AB24+AB32+AB33+AB42+AB43</f>
        <v>0.46200000000000002</v>
      </c>
      <c r="AC48" s="456" t="s">
        <v>194</v>
      </c>
      <c r="AD48" s="754">
        <f>AD23+AD24+AD32+AD33+AD42+AD43</f>
        <v>4.4999999999999998E-2</v>
      </c>
      <c r="AE48" s="456" t="s">
        <v>194</v>
      </c>
      <c r="AF48" s="754">
        <f>AF23+AF24+AF32+AF33+AF42+AF43</f>
        <v>2.7E-2</v>
      </c>
      <c r="AG48" s="456" t="s">
        <v>194</v>
      </c>
      <c r="AH48" s="754">
        <f>AH23+AH24+AH32+AH33+AH42+AH43</f>
        <v>2.1000000000000001E-2</v>
      </c>
      <c r="AI48" s="456" t="s">
        <v>194</v>
      </c>
      <c r="AJ48" s="754">
        <f>AJ23+AJ24+AJ32+AJ33+AJ42+AJ43</f>
        <v>2.1999999999999999E-2</v>
      </c>
      <c r="AK48" s="456" t="s">
        <v>194</v>
      </c>
      <c r="AL48" s="754">
        <f>AL23+AL24+AL32+AL33+AL42+AL43</f>
        <v>0.30499999999999999</v>
      </c>
      <c r="AM48" s="456" t="s">
        <v>194</v>
      </c>
      <c r="AN48" s="754">
        <f>AN23+AN24+AN32+AN33+AN42+AN43</f>
        <v>2.0609999999999999</v>
      </c>
      <c r="AO48" s="456" t="s">
        <v>194</v>
      </c>
      <c r="AP48" s="754">
        <f>AP23+AP24+AP32+AP33+AP42+AP43</f>
        <v>3.137</v>
      </c>
      <c r="AQ48" s="456" t="s">
        <v>194</v>
      </c>
      <c r="AR48" s="754">
        <f>AR23+AR24+AR32+AR33+AR42+AR43</f>
        <v>0.48799999999999999</v>
      </c>
      <c r="AS48" s="456" t="s">
        <v>194</v>
      </c>
      <c r="AT48" s="754">
        <f>AT23+AT24+AT32+AT33+AT42+AT43</f>
        <v>0.46399999999999997</v>
      </c>
      <c r="AU48" s="456" t="s">
        <v>194</v>
      </c>
      <c r="AV48" s="754">
        <f>AV23+AV24+AV32+AV33+AV42+AV43</f>
        <v>0.44500000000000001</v>
      </c>
      <c r="AW48" s="456" t="s">
        <v>194</v>
      </c>
      <c r="AX48" s="754">
        <f>AX23+AX24+AX32+AX33+AX42+AX43</f>
        <v>0</v>
      </c>
      <c r="AY48" s="320"/>
      <c r="AZ48" s="754">
        <f>AZ23+AZ24+AZ32+AZ33+AZ42+AZ43</f>
        <v>0</v>
      </c>
      <c r="BA48" s="320"/>
      <c r="BB48" s="754">
        <f>BB23+BB24+BB32+BB33+BB42+BB43</f>
        <v>0</v>
      </c>
      <c r="BC48" s="320"/>
      <c r="BD48" s="754">
        <f>BD23+BD24+BD32+BD33+BD42+BD43</f>
        <v>0</v>
      </c>
      <c r="BE48" s="769"/>
      <c r="BF48" s="754">
        <f>H48+J48+L48+N48+P48+R48+T48+V48+X48+Z48+AB48+AD48+AF48+AH48+AJ48+AL48+AN48+AP48+AR48+AT48+AV48+AX48+AZ48+BB48+BD48</f>
        <v>9.9440000000000008</v>
      </c>
      <c r="BG48" s="456" t="s">
        <v>194</v>
      </c>
      <c r="BH48" s="24"/>
      <c r="BI48" s="13"/>
      <c r="BJ48" s="13"/>
      <c r="BK48" s="13"/>
      <c r="BL48" s="13"/>
      <c r="BM48" s="1025"/>
      <c r="BN48" s="13"/>
      <c r="BO48" s="1027"/>
    </row>
    <row r="49" spans="1:67" s="1" customFormat="1">
      <c r="A49" s="741" t="s">
        <v>226</v>
      </c>
      <c r="B49" s="61" t="s">
        <v>227</v>
      </c>
      <c r="C49" s="742" t="s">
        <v>31</v>
      </c>
      <c r="D49" s="742" t="s">
        <v>226</v>
      </c>
      <c r="E49" s="686" t="s">
        <v>180</v>
      </c>
      <c r="F49" s="743" t="s">
        <v>190</v>
      </c>
      <c r="G49" s="13"/>
      <c r="H49" s="754">
        <f>H25+H34+H44</f>
        <v>0.89900000000000013</v>
      </c>
      <c r="I49" s="494" t="s">
        <v>181</v>
      </c>
      <c r="J49" s="754">
        <f>J25+J34+J44</f>
        <v>3.9949999999999997</v>
      </c>
      <c r="K49" s="494" t="s">
        <v>181</v>
      </c>
      <c r="L49" s="754">
        <f>L25+L34+L44</f>
        <v>8.5549999999999997</v>
      </c>
      <c r="M49" s="494" t="s">
        <v>181</v>
      </c>
      <c r="N49" s="754">
        <f>N25+N34+N44</f>
        <v>7.2299999999999986</v>
      </c>
      <c r="O49" s="494" t="s">
        <v>181</v>
      </c>
      <c r="P49" s="754">
        <f>P25+P34+P44</f>
        <v>1.1830000000000001</v>
      </c>
      <c r="Q49" s="494" t="s">
        <v>181</v>
      </c>
      <c r="R49" s="754">
        <f>R25+R34+R44</f>
        <v>0.82299999999999995</v>
      </c>
      <c r="S49" s="494" t="s">
        <v>181</v>
      </c>
      <c r="T49" s="754">
        <f>T25+T34+T44</f>
        <v>0.78300000000000003</v>
      </c>
      <c r="U49" s="494" t="s">
        <v>181</v>
      </c>
      <c r="V49" s="754">
        <f>V25+V34+V44</f>
        <v>3.875</v>
      </c>
      <c r="W49" s="494" t="s">
        <v>181</v>
      </c>
      <c r="X49" s="754">
        <f>X25+X34+X44</f>
        <v>1.1070000000000002</v>
      </c>
      <c r="Y49" s="494" t="s">
        <v>181</v>
      </c>
      <c r="Z49" s="754">
        <f>Z25+Z34+Z44</f>
        <v>1.0670000000000002</v>
      </c>
      <c r="AA49" s="494" t="s">
        <v>181</v>
      </c>
      <c r="AB49" s="754">
        <f>AB25+AB34+AB44</f>
        <v>14.603999999999999</v>
      </c>
      <c r="AC49" s="494" t="s">
        <v>181</v>
      </c>
      <c r="AD49" s="754">
        <f>AD25+AD34+AD44</f>
        <v>2.2290000000000001</v>
      </c>
      <c r="AE49" s="494" t="s">
        <v>181</v>
      </c>
      <c r="AF49" s="754">
        <f>AF25+AF34+AF44</f>
        <v>0.86199999999999999</v>
      </c>
      <c r="AG49" s="494" t="s">
        <v>181</v>
      </c>
      <c r="AH49" s="754">
        <f>AH25+AH34+AH44</f>
        <v>0.44600000000000006</v>
      </c>
      <c r="AI49" s="494" t="s">
        <v>181</v>
      </c>
      <c r="AJ49" s="754">
        <f>AJ25+AJ34+AJ44</f>
        <v>0.53500000000000003</v>
      </c>
      <c r="AK49" s="494" t="s">
        <v>181</v>
      </c>
      <c r="AL49" s="754">
        <f>AL25+AL34+AL44</f>
        <v>6.2540000000000004</v>
      </c>
      <c r="AM49" s="494" t="s">
        <v>181</v>
      </c>
      <c r="AN49" s="754">
        <f>AN25+AN34+AN44</f>
        <v>8.1969999999999992</v>
      </c>
      <c r="AO49" s="494" t="s">
        <v>181</v>
      </c>
      <c r="AP49" s="754">
        <f>AP25+AP34+AP44</f>
        <v>17.381999999999998</v>
      </c>
      <c r="AQ49" s="494" t="s">
        <v>181</v>
      </c>
      <c r="AR49" s="754">
        <f>AR25+AR34+AR44</f>
        <v>5.7509999999999994</v>
      </c>
      <c r="AS49" s="494" t="s">
        <v>181</v>
      </c>
      <c r="AT49" s="754">
        <f>AT25+AT34+AT44</f>
        <v>2.2320000000000002</v>
      </c>
      <c r="AU49" s="494" t="s">
        <v>181</v>
      </c>
      <c r="AV49" s="754">
        <f>AV25+AV34+AV44</f>
        <v>1.9020000000000001</v>
      </c>
      <c r="AW49" s="494" t="s">
        <v>181</v>
      </c>
      <c r="AX49" s="754">
        <f>AX25+AX34+AX44</f>
        <v>0</v>
      </c>
      <c r="AY49" s="320"/>
      <c r="AZ49" s="754">
        <f>AZ25+AZ34+AZ44</f>
        <v>0</v>
      </c>
      <c r="BA49" s="320"/>
      <c r="BB49" s="754">
        <f>BB25+BB34+BB44</f>
        <v>0</v>
      </c>
      <c r="BC49" s="320"/>
      <c r="BD49" s="754">
        <f>BD25+BD34+BD44</f>
        <v>0</v>
      </c>
      <c r="BE49" s="769"/>
      <c r="BF49" s="754">
        <f>H49+J49+L49+N49+P49+R49+T49+V49+X49+Z49+AB49+AD49+AF49+AH49+AJ49+AL49+AN49+AP49+AR49+AT49+AV49+AX49+AZ49+BB49+BD49</f>
        <v>89.910999999999987</v>
      </c>
      <c r="BG49" s="494" t="s">
        <v>181</v>
      </c>
      <c r="BH49" s="24"/>
      <c r="BI49" s="13"/>
      <c r="BJ49" s="13"/>
      <c r="BK49" s="13"/>
      <c r="BL49" s="13"/>
      <c r="BM49" s="1025"/>
      <c r="BN49" s="13"/>
      <c r="BO49" s="13"/>
    </row>
    <row r="50" spans="1:67" s="1" customFormat="1">
      <c r="A50" s="741" t="s">
        <v>228</v>
      </c>
      <c r="B50" s="770" t="s">
        <v>229</v>
      </c>
      <c r="C50" s="742" t="s">
        <v>31</v>
      </c>
      <c r="D50" s="742" t="s">
        <v>228</v>
      </c>
      <c r="E50" s="686" t="s">
        <v>180</v>
      </c>
      <c r="F50" s="743" t="s">
        <v>54</v>
      </c>
      <c r="G50" s="13"/>
      <c r="H50" s="481">
        <v>3.8530000000000002</v>
      </c>
      <c r="I50" s="494" t="s">
        <v>56</v>
      </c>
      <c r="J50" s="481">
        <v>7.9580000000000002</v>
      </c>
      <c r="K50" s="494" t="s">
        <v>56</v>
      </c>
      <c r="L50" s="482">
        <v>22.812000000000001</v>
      </c>
      <c r="M50" s="494" t="s">
        <v>56</v>
      </c>
      <c r="N50" s="481">
        <v>15.645</v>
      </c>
      <c r="O50" s="494" t="s">
        <v>56</v>
      </c>
      <c r="P50" s="481">
        <v>3.004</v>
      </c>
      <c r="Q50" s="494" t="s">
        <v>56</v>
      </c>
      <c r="R50" s="481">
        <v>2.4460000000000002</v>
      </c>
      <c r="S50" s="494" t="s">
        <v>56</v>
      </c>
      <c r="T50" s="481">
        <v>2.0339999999999998</v>
      </c>
      <c r="U50" s="494" t="s">
        <v>56</v>
      </c>
      <c r="V50" s="481">
        <v>4.4189999999999996</v>
      </c>
      <c r="W50" s="494" t="s">
        <v>56</v>
      </c>
      <c r="X50" s="481">
        <v>2.7850000000000001</v>
      </c>
      <c r="Y50" s="494" t="s">
        <v>56</v>
      </c>
      <c r="Z50" s="481">
        <v>3.2</v>
      </c>
      <c r="AA50" s="494" t="s">
        <v>56</v>
      </c>
      <c r="AB50" s="481">
        <v>23.045000000000002</v>
      </c>
      <c r="AC50" s="494" t="s">
        <v>59</v>
      </c>
      <c r="AD50" s="481">
        <v>3.09</v>
      </c>
      <c r="AE50" s="494" t="s">
        <v>59</v>
      </c>
      <c r="AF50" s="481">
        <v>1.6850000000000001</v>
      </c>
      <c r="AG50" s="494" t="s">
        <v>59</v>
      </c>
      <c r="AH50" s="481">
        <v>0.84299999999999997</v>
      </c>
      <c r="AI50" s="494" t="s">
        <v>59</v>
      </c>
      <c r="AJ50" s="481">
        <v>1.123</v>
      </c>
      <c r="AK50" s="494" t="s">
        <v>59</v>
      </c>
      <c r="AL50" s="481">
        <v>12.082000000000001</v>
      </c>
      <c r="AM50" s="494" t="s">
        <v>56</v>
      </c>
      <c r="AN50" s="481">
        <v>14.321999999999999</v>
      </c>
      <c r="AO50" s="494" t="s">
        <v>56</v>
      </c>
      <c r="AP50" s="481">
        <v>20.088999999999999</v>
      </c>
      <c r="AQ50" s="494" t="s">
        <v>56</v>
      </c>
      <c r="AR50" s="481">
        <v>6.6539999999999999</v>
      </c>
      <c r="AS50" s="494" t="s">
        <v>56</v>
      </c>
      <c r="AT50" s="481">
        <v>3.6160000000000001</v>
      </c>
      <c r="AU50" s="494" t="s">
        <v>56</v>
      </c>
      <c r="AV50" s="481">
        <v>3.7490000000000001</v>
      </c>
      <c r="AW50" s="494" t="s">
        <v>56</v>
      </c>
      <c r="AX50" s="771"/>
      <c r="AY50" s="320"/>
      <c r="AZ50" s="771"/>
      <c r="BA50" s="320"/>
      <c r="BB50" s="771"/>
      <c r="BC50" s="320"/>
      <c r="BD50" s="771"/>
      <c r="BE50" s="769"/>
      <c r="BF50" s="754">
        <f>H50+J50+L50+N50+P50+R50+T50+V50+X50+Z50+AB50+AD50+AF50+AH50+AJ50+AL50+AN50+AP50+AR50+AT50+AV50+AX50+AZ50+BB50+BD50</f>
        <v>158.45400000000001</v>
      </c>
      <c r="BG50" s="494" t="s">
        <v>56</v>
      </c>
      <c r="BH50" s="24"/>
      <c r="BI50" s="13"/>
      <c r="BJ50" s="13"/>
      <c r="BK50" s="13"/>
      <c r="BL50" s="13"/>
      <c r="BM50" s="1025"/>
      <c r="BN50" s="13"/>
      <c r="BO50" s="13"/>
    </row>
    <row r="51" spans="1:67" s="1" customFormat="1">
      <c r="A51" s="748" t="s">
        <v>230</v>
      </c>
      <c r="B51" s="772" t="s">
        <v>231</v>
      </c>
      <c r="C51" s="749" t="s">
        <v>31</v>
      </c>
      <c r="D51" s="749" t="s">
        <v>230</v>
      </c>
      <c r="E51" s="672" t="s">
        <v>180</v>
      </c>
      <c r="F51" s="750" t="s">
        <v>32</v>
      </c>
      <c r="G51" s="13"/>
      <c r="H51" s="483">
        <v>24.966000000000001</v>
      </c>
      <c r="I51" s="495" t="s">
        <v>59</v>
      </c>
      <c r="J51" s="483">
        <v>80.602000000000004</v>
      </c>
      <c r="K51" s="495" t="s">
        <v>59</v>
      </c>
      <c r="L51" s="483">
        <v>216.42500000000001</v>
      </c>
      <c r="M51" s="495" t="s">
        <v>59</v>
      </c>
      <c r="N51" s="483">
        <v>119.33</v>
      </c>
      <c r="O51" s="495" t="s">
        <v>59</v>
      </c>
      <c r="P51" s="483">
        <v>28.98</v>
      </c>
      <c r="Q51" s="495" t="s">
        <v>59</v>
      </c>
      <c r="R51" s="483">
        <v>23.866</v>
      </c>
      <c r="S51" s="495" t="s">
        <v>59</v>
      </c>
      <c r="T51" s="483">
        <v>28.98</v>
      </c>
      <c r="U51" s="495" t="s">
        <v>59</v>
      </c>
      <c r="V51" s="483">
        <v>52.987000000000002</v>
      </c>
      <c r="W51" s="495" t="s">
        <v>59</v>
      </c>
      <c r="X51" s="483">
        <v>39.109000000000002</v>
      </c>
      <c r="Y51" s="495" t="s">
        <v>59</v>
      </c>
      <c r="Z51" s="483">
        <v>34.063000000000002</v>
      </c>
      <c r="AA51" s="495" t="s">
        <v>59</v>
      </c>
      <c r="AB51" s="483">
        <v>92.686999999999998</v>
      </c>
      <c r="AC51" s="495" t="s">
        <v>59</v>
      </c>
      <c r="AD51" s="483">
        <v>13.414999999999999</v>
      </c>
      <c r="AE51" s="495" t="s">
        <v>59</v>
      </c>
      <c r="AF51" s="483">
        <v>7.3170000000000002</v>
      </c>
      <c r="AG51" s="495" t="s">
        <v>59</v>
      </c>
      <c r="AH51" s="483">
        <v>3.6589999999999998</v>
      </c>
      <c r="AI51" s="495" t="s">
        <v>59</v>
      </c>
      <c r="AJ51" s="483">
        <v>4.8780000000000001</v>
      </c>
      <c r="AK51" s="495" t="s">
        <v>59</v>
      </c>
      <c r="AL51" s="483">
        <v>46.332999999999998</v>
      </c>
      <c r="AM51" s="495" t="s">
        <v>59</v>
      </c>
      <c r="AN51" s="483">
        <v>80.436000000000007</v>
      </c>
      <c r="AO51" s="495" t="s">
        <v>59</v>
      </c>
      <c r="AP51" s="483">
        <v>121.869</v>
      </c>
      <c r="AQ51" s="495" t="s">
        <v>59</v>
      </c>
      <c r="AR51" s="483">
        <v>84.576999999999998</v>
      </c>
      <c r="AS51" s="495" t="s">
        <v>59</v>
      </c>
      <c r="AT51" s="483">
        <v>23.963000000000001</v>
      </c>
      <c r="AU51" s="495" t="s">
        <v>59</v>
      </c>
      <c r="AV51" s="483">
        <v>23.117999999999999</v>
      </c>
      <c r="AW51" s="495" t="s">
        <v>59</v>
      </c>
      <c r="AX51" s="773"/>
      <c r="AY51" s="774"/>
      <c r="AZ51" s="773"/>
      <c r="BA51" s="774"/>
      <c r="BB51" s="773"/>
      <c r="BC51" s="774"/>
      <c r="BD51" s="773"/>
      <c r="BE51" s="775"/>
      <c r="BF51" s="776">
        <f>H51+J51+L51+N51+P51+R51+T51+V51+X51+Z51+AB51+AD51+AF51+AH51+AJ51+AL51+AN51+AP51+AR51+AT51+AV51+AX51+AZ51+BB51+BD51</f>
        <v>1151.56</v>
      </c>
      <c r="BG51" s="495" t="s">
        <v>59</v>
      </c>
      <c r="BH51" s="24"/>
      <c r="BI51" s="13"/>
      <c r="BJ51" s="13"/>
      <c r="BK51" s="13"/>
      <c r="BL51" s="13"/>
      <c r="BM51" s="1025"/>
      <c r="BN51" s="13"/>
      <c r="BO51" s="13"/>
    </row>
    <row r="52" spans="1:67">
      <c r="A52" s="43"/>
      <c r="D52" s="27"/>
      <c r="H52" s="484"/>
      <c r="I52" s="429"/>
      <c r="J52" s="484"/>
      <c r="K52" s="429"/>
      <c r="L52" s="484"/>
      <c r="M52" s="429"/>
      <c r="N52" s="484"/>
      <c r="O52" s="429"/>
      <c r="P52" s="484"/>
      <c r="Q52" s="429"/>
      <c r="R52" s="429"/>
      <c r="S52" s="429"/>
      <c r="T52" s="429"/>
      <c r="U52" s="429"/>
      <c r="V52" s="429"/>
      <c r="W52" s="429"/>
      <c r="X52" s="429"/>
      <c r="Y52" s="429"/>
      <c r="Z52" s="429"/>
      <c r="AA52" s="429"/>
      <c r="AB52" s="429"/>
      <c r="AC52" s="429"/>
      <c r="AD52" s="429"/>
      <c r="AE52" s="429"/>
      <c r="AF52" s="429"/>
      <c r="AG52" s="429"/>
      <c r="AH52" s="429"/>
      <c r="AI52" s="429"/>
      <c r="AJ52" s="429"/>
      <c r="AK52" s="429"/>
      <c r="AL52" s="429"/>
      <c r="AM52" s="429"/>
      <c r="AN52" s="429"/>
      <c r="AO52" s="429"/>
      <c r="AP52" s="429"/>
      <c r="AQ52" s="429"/>
      <c r="AR52" s="429"/>
      <c r="AS52" s="429"/>
      <c r="AT52" s="429"/>
      <c r="AU52" s="429"/>
      <c r="AV52" s="429"/>
      <c r="AW52" s="429"/>
      <c r="AX52" s="13"/>
      <c r="AY52" s="13"/>
      <c r="AZ52" s="13"/>
      <c r="BA52" s="13"/>
      <c r="BB52" s="13"/>
      <c r="BC52" s="13"/>
      <c r="BD52" s="13"/>
      <c r="BE52" s="13"/>
      <c r="BJ52" s="13"/>
      <c r="BK52" s="13"/>
      <c r="BL52" s="13"/>
      <c r="BM52" s="13"/>
      <c r="BN52" s="13"/>
      <c r="BO52" s="13"/>
    </row>
    <row r="53" spans="1:67" ht="18">
      <c r="A53" s="14"/>
      <c r="B53" s="29" t="s">
        <v>232</v>
      </c>
      <c r="C53" s="29"/>
      <c r="D53" s="108"/>
      <c r="E53" s="54" t="s">
        <v>25</v>
      </c>
      <c r="F53" s="17"/>
      <c r="G53" s="13"/>
      <c r="H53" s="485"/>
      <c r="I53" s="486"/>
      <c r="J53" s="485"/>
      <c r="K53" s="486"/>
      <c r="L53" s="485"/>
      <c r="M53" s="486"/>
      <c r="N53" s="485"/>
      <c r="O53" s="486"/>
      <c r="P53" s="485"/>
      <c r="Q53" s="486"/>
      <c r="R53" s="485"/>
      <c r="S53" s="486"/>
      <c r="T53" s="485"/>
      <c r="U53" s="486"/>
      <c r="V53" s="485"/>
      <c r="W53" s="486"/>
      <c r="X53" s="485"/>
      <c r="Y53" s="486"/>
      <c r="Z53" s="485"/>
      <c r="AA53" s="486"/>
      <c r="AB53" s="485"/>
      <c r="AC53" s="486"/>
      <c r="AD53" s="485"/>
      <c r="AE53" s="486"/>
      <c r="AF53" s="485"/>
      <c r="AG53" s="486"/>
      <c r="AH53" s="485"/>
      <c r="AI53" s="486"/>
      <c r="AJ53" s="485"/>
      <c r="AK53" s="486"/>
      <c r="AL53" s="485"/>
      <c r="AM53" s="486"/>
      <c r="AN53" s="485"/>
      <c r="AO53" s="486"/>
      <c r="AP53" s="485"/>
      <c r="AQ53" s="486"/>
      <c r="AR53" s="485"/>
      <c r="AS53" s="486"/>
      <c r="AT53" s="485"/>
      <c r="AU53" s="486"/>
      <c r="AV53" s="485"/>
      <c r="AW53" s="486"/>
      <c r="AX53" s="13"/>
      <c r="AY53" s="13"/>
      <c r="AZ53" s="13"/>
      <c r="BA53" s="13"/>
      <c r="BB53" s="13"/>
      <c r="BC53" s="13"/>
      <c r="BD53" s="13"/>
      <c r="BE53" s="13"/>
      <c r="BJ53" s="13"/>
      <c r="BK53" s="13"/>
      <c r="BL53" s="13"/>
      <c r="BM53" s="13"/>
      <c r="BN53" s="13"/>
      <c r="BO53" s="13"/>
    </row>
    <row r="54" spans="1:67" s="1" customFormat="1">
      <c r="A54" s="726" t="s">
        <v>233</v>
      </c>
      <c r="B54" s="777" t="s">
        <v>234</v>
      </c>
      <c r="C54" s="727" t="s">
        <v>31</v>
      </c>
      <c r="D54" s="727" t="s">
        <v>233</v>
      </c>
      <c r="E54" s="728" t="s">
        <v>235</v>
      </c>
      <c r="F54" s="729" t="s">
        <v>32</v>
      </c>
      <c r="G54" s="13" t="s">
        <v>25</v>
      </c>
      <c r="H54" s="480">
        <v>25</v>
      </c>
      <c r="I54" s="460" t="s">
        <v>56</v>
      </c>
      <c r="J54" s="480">
        <v>25</v>
      </c>
      <c r="K54" s="460" t="s">
        <v>56</v>
      </c>
      <c r="L54" s="480">
        <v>30</v>
      </c>
      <c r="M54" s="460" t="s">
        <v>56</v>
      </c>
      <c r="N54" s="480">
        <v>30</v>
      </c>
      <c r="O54" s="460" t="s">
        <v>56</v>
      </c>
      <c r="P54" s="480">
        <v>30</v>
      </c>
      <c r="Q54" s="460" t="s">
        <v>56</v>
      </c>
      <c r="R54" s="480">
        <v>30</v>
      </c>
      <c r="S54" s="460" t="s">
        <v>56</v>
      </c>
      <c r="T54" s="480">
        <v>30</v>
      </c>
      <c r="U54" s="460" t="s">
        <v>56</v>
      </c>
      <c r="V54" s="480">
        <v>30</v>
      </c>
      <c r="W54" s="460" t="s">
        <v>56</v>
      </c>
      <c r="X54" s="480">
        <v>30</v>
      </c>
      <c r="Y54" s="460" t="s">
        <v>56</v>
      </c>
      <c r="Z54" s="480">
        <v>30</v>
      </c>
      <c r="AA54" s="460" t="s">
        <v>56</v>
      </c>
      <c r="AB54" s="480">
        <v>30</v>
      </c>
      <c r="AC54" s="460" t="s">
        <v>56</v>
      </c>
      <c r="AD54" s="480">
        <v>30</v>
      </c>
      <c r="AE54" s="460" t="s">
        <v>56</v>
      </c>
      <c r="AF54" s="480">
        <v>30</v>
      </c>
      <c r="AG54" s="460" t="s">
        <v>56</v>
      </c>
      <c r="AH54" s="480">
        <v>30</v>
      </c>
      <c r="AI54" s="460" t="s">
        <v>56</v>
      </c>
      <c r="AJ54" s="480">
        <v>30</v>
      </c>
      <c r="AK54" s="460" t="s">
        <v>56</v>
      </c>
      <c r="AL54" s="480">
        <v>40</v>
      </c>
      <c r="AM54" s="460" t="s">
        <v>56</v>
      </c>
      <c r="AN54" s="480">
        <v>25</v>
      </c>
      <c r="AO54" s="460" t="s">
        <v>56</v>
      </c>
      <c r="AP54" s="480">
        <v>24</v>
      </c>
      <c r="AQ54" s="460" t="s">
        <v>56</v>
      </c>
      <c r="AR54" s="480">
        <v>30</v>
      </c>
      <c r="AS54" s="460" t="s">
        <v>56</v>
      </c>
      <c r="AT54" s="480">
        <v>30</v>
      </c>
      <c r="AU54" s="460" t="s">
        <v>56</v>
      </c>
      <c r="AV54" s="480">
        <v>30</v>
      </c>
      <c r="AW54" s="460" t="s">
        <v>56</v>
      </c>
      <c r="AX54" s="778"/>
      <c r="AY54" s="306"/>
      <c r="AZ54" s="778"/>
      <c r="BA54" s="306"/>
      <c r="BB54" s="778"/>
      <c r="BC54" s="306"/>
      <c r="BD54" s="778"/>
      <c r="BE54" s="306"/>
      <c r="BF54" s="13"/>
      <c r="BG54" s="13"/>
      <c r="BH54" s="13"/>
      <c r="BI54" s="13"/>
      <c r="BJ54" s="13"/>
      <c r="BK54" s="13"/>
      <c r="BL54" s="13"/>
      <c r="BM54" s="13"/>
      <c r="BN54" s="13"/>
      <c r="BO54" s="13"/>
    </row>
    <row r="55" spans="1:67" s="1" customFormat="1">
      <c r="A55" s="748" t="s">
        <v>236</v>
      </c>
      <c r="B55" s="772" t="s">
        <v>237</v>
      </c>
      <c r="C55" s="749" t="s">
        <v>31</v>
      </c>
      <c r="D55" s="749" t="s">
        <v>236</v>
      </c>
      <c r="E55" s="672" t="s">
        <v>238</v>
      </c>
      <c r="F55" s="750" t="s">
        <v>32</v>
      </c>
      <c r="G55" s="13"/>
      <c r="H55" s="487">
        <v>44709</v>
      </c>
      <c r="I55" s="457" t="s">
        <v>56</v>
      </c>
      <c r="J55" s="487">
        <v>44709</v>
      </c>
      <c r="K55" s="457" t="s">
        <v>56</v>
      </c>
      <c r="L55" s="487">
        <v>47468</v>
      </c>
      <c r="M55" s="457" t="s">
        <v>56</v>
      </c>
      <c r="N55" s="487">
        <v>11082</v>
      </c>
      <c r="O55" s="457" t="s">
        <v>56</v>
      </c>
      <c r="P55" s="487">
        <v>11082</v>
      </c>
      <c r="Q55" s="457" t="s">
        <v>56</v>
      </c>
      <c r="R55" s="487">
        <v>11082</v>
      </c>
      <c r="S55" s="457" t="s">
        <v>56</v>
      </c>
      <c r="T55" s="487">
        <v>11082</v>
      </c>
      <c r="U55" s="457" t="s">
        <v>56</v>
      </c>
      <c r="V55" s="487">
        <v>11499</v>
      </c>
      <c r="W55" s="457" t="s">
        <v>56</v>
      </c>
      <c r="X55" s="487">
        <v>11499</v>
      </c>
      <c r="Y55" s="457" t="s">
        <v>56</v>
      </c>
      <c r="Z55" s="487">
        <v>11499</v>
      </c>
      <c r="AA55" s="457" t="s">
        <v>56</v>
      </c>
      <c r="AB55" s="487">
        <v>47452</v>
      </c>
      <c r="AC55" s="457" t="s">
        <v>56</v>
      </c>
      <c r="AD55" s="487">
        <v>47452</v>
      </c>
      <c r="AE55" s="457" t="s">
        <v>56</v>
      </c>
      <c r="AF55" s="487">
        <v>47452</v>
      </c>
      <c r="AG55" s="457" t="s">
        <v>56</v>
      </c>
      <c r="AH55" s="487">
        <v>47452</v>
      </c>
      <c r="AI55" s="457" t="s">
        <v>56</v>
      </c>
      <c r="AJ55" s="487">
        <v>47452</v>
      </c>
      <c r="AK55" s="457" t="s">
        <v>56</v>
      </c>
      <c r="AL55" s="487">
        <v>14914</v>
      </c>
      <c r="AM55" s="457" t="s">
        <v>56</v>
      </c>
      <c r="AN55" s="487">
        <v>46188</v>
      </c>
      <c r="AO55" s="457" t="s">
        <v>56</v>
      </c>
      <c r="AP55" s="487">
        <v>46113</v>
      </c>
      <c r="AQ55" s="457" t="s">
        <v>56</v>
      </c>
      <c r="AR55" s="487">
        <v>11961</v>
      </c>
      <c r="AS55" s="457" t="s">
        <v>56</v>
      </c>
      <c r="AT55" s="487">
        <v>11961</v>
      </c>
      <c r="AU55" s="457" t="s">
        <v>56</v>
      </c>
      <c r="AV55" s="487">
        <v>11961</v>
      </c>
      <c r="AW55" s="457" t="s">
        <v>56</v>
      </c>
      <c r="AX55" s="713"/>
      <c r="AY55" s="699"/>
      <c r="AZ55" s="713"/>
      <c r="BA55" s="699"/>
      <c r="BB55" s="713"/>
      <c r="BC55" s="699"/>
      <c r="BD55" s="713"/>
      <c r="BE55" s="699"/>
      <c r="BF55" s="13"/>
      <c r="BG55" s="13"/>
      <c r="BH55" s="13"/>
      <c r="BI55" s="13"/>
      <c r="BJ55" s="13"/>
      <c r="BK55" s="13"/>
      <c r="BL55" s="13"/>
      <c r="BM55" s="13"/>
      <c r="BN55" s="13"/>
      <c r="BO55" s="13"/>
    </row>
    <row r="56" spans="1:67" s="13" customFormat="1">
      <c r="A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</row>
    <row r="57" spans="1:67" s="13" customFormat="1">
      <c r="A57" s="4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</row>
    <row r="58" spans="1:67" s="13" customFormat="1">
      <c r="A58" s="339"/>
      <c r="B58" s="340"/>
      <c r="C58" s="340"/>
      <c r="D58" s="341"/>
      <c r="E58" s="341"/>
      <c r="F58" s="342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</row>
    <row r="59" spans="1:67" s="13" customFormat="1">
      <c r="A59" s="647" t="s">
        <v>170</v>
      </c>
      <c r="B59" s="648"/>
      <c r="C59" s="648"/>
      <c r="D59" s="649" t="s">
        <v>239</v>
      </c>
      <c r="E59"/>
      <c r="F59" s="343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</row>
    <row r="60" spans="1:67" s="13" customFormat="1">
      <c r="A60" s="344"/>
      <c r="B60" s="648"/>
      <c r="C60" s="648"/>
      <c r="D60" s="345"/>
      <c r="E60"/>
      <c r="F60" s="343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</row>
    <row r="61" spans="1:67" s="13" customFormat="1">
      <c r="A61" s="647" t="s">
        <v>172</v>
      </c>
      <c r="B61" s="648"/>
      <c r="C61" s="648"/>
      <c r="D61" s="649" t="s">
        <v>173</v>
      </c>
      <c r="E61"/>
      <c r="F61" s="343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</row>
    <row r="62" spans="1:67" s="13" customFormat="1">
      <c r="A62" s="344"/>
      <c r="B62" s="648"/>
      <c r="C62" s="648"/>
      <c r="D62" s="345"/>
      <c r="E62"/>
      <c r="F62" s="343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</row>
    <row r="63" spans="1:67" s="13" customFormat="1">
      <c r="A63" s="647" t="s">
        <v>795</v>
      </c>
      <c r="B63" s="648"/>
      <c r="C63" s="648"/>
      <c r="D63" s="649"/>
      <c r="E63"/>
      <c r="F63" s="346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</row>
    <row r="64" spans="1:67">
      <c r="A64" s="347"/>
      <c r="B64" s="348"/>
      <c r="C64" s="348"/>
      <c r="D64" s="349"/>
      <c r="E64" s="349"/>
      <c r="F64" s="350"/>
    </row>
    <row r="65" spans="1:4">
      <c r="A65" s="43"/>
      <c r="B65" s="84"/>
      <c r="C65" s="85"/>
      <c r="D65" s="85"/>
    </row>
    <row r="66" spans="1:4">
      <c r="A66" s="43"/>
      <c r="B66" s="84"/>
    </row>
    <row r="67" spans="1:4">
      <c r="A67" s="43"/>
    </row>
    <row r="68" spans="1:4">
      <c r="A68" s="43"/>
    </row>
    <row r="69" spans="1:4">
      <c r="A69" s="43"/>
    </row>
    <row r="70" spans="1:4">
      <c r="A70" s="43"/>
    </row>
    <row r="71" spans="1:4">
      <c r="A71" s="43"/>
    </row>
    <row r="72" spans="1:4">
      <c r="A72" s="43"/>
    </row>
    <row r="73" spans="1:4">
      <c r="A73" s="43"/>
    </row>
    <row r="74" spans="1:4">
      <c r="A74" s="43"/>
    </row>
    <row r="75" spans="1:4">
      <c r="A75" s="43"/>
    </row>
    <row r="76" spans="1:4">
      <c r="A76" s="43"/>
    </row>
    <row r="77" spans="1:4">
      <c r="A77" s="43"/>
    </row>
    <row r="78" spans="1:4">
      <c r="A78" s="43"/>
    </row>
    <row r="79" spans="1:4">
      <c r="A79" s="43"/>
    </row>
    <row r="80" spans="1:4">
      <c r="A80" s="43"/>
    </row>
    <row r="81" spans="1:1">
      <c r="A81" s="43"/>
    </row>
    <row r="82" spans="1:1">
      <c r="A82" s="43"/>
    </row>
    <row r="83" spans="1:1">
      <c r="A83" s="43"/>
    </row>
    <row r="84" spans="1:1">
      <c r="A84" s="43"/>
    </row>
    <row r="85" spans="1:1">
      <c r="A85" s="43"/>
    </row>
    <row r="86" spans="1:1">
      <c r="A86" s="43"/>
    </row>
    <row r="87" spans="1:1">
      <c r="A87" s="43"/>
    </row>
    <row r="88" spans="1:1">
      <c r="A88" s="43"/>
    </row>
    <row r="89" spans="1:1">
      <c r="A89" s="43"/>
    </row>
    <row r="90" spans="1:1">
      <c r="A90" s="43"/>
    </row>
    <row r="91" spans="1:1">
      <c r="A91" s="43"/>
    </row>
    <row r="92" spans="1:1">
      <c r="A92" s="43"/>
    </row>
    <row r="93" spans="1:1">
      <c r="A93" s="43"/>
    </row>
    <row r="94" spans="1:1">
      <c r="A94" s="43"/>
    </row>
    <row r="95" spans="1:1">
      <c r="A95" s="43"/>
    </row>
    <row r="96" spans="1:1">
      <c r="A96" s="43"/>
    </row>
    <row r="97" spans="1:1">
      <c r="A97" s="43"/>
    </row>
    <row r="98" spans="1:1">
      <c r="A98" s="43"/>
    </row>
    <row r="99" spans="1:1">
      <c r="A99" s="43"/>
    </row>
    <row r="100" spans="1:1">
      <c r="A100" s="43"/>
    </row>
    <row r="101" spans="1:1">
      <c r="A101" s="43"/>
    </row>
    <row r="102" spans="1:1">
      <c r="A102" s="43"/>
    </row>
    <row r="103" spans="1:1">
      <c r="A103" s="43"/>
    </row>
    <row r="104" spans="1:1">
      <c r="A104" s="43"/>
    </row>
    <row r="105" spans="1:1">
      <c r="A105" s="43"/>
    </row>
    <row r="106" spans="1:1">
      <c r="A106" s="43"/>
    </row>
    <row r="107" spans="1:1">
      <c r="A107" s="43"/>
    </row>
    <row r="108" spans="1:1">
      <c r="A108" s="43"/>
    </row>
    <row r="109" spans="1:1">
      <c r="A109" s="43"/>
    </row>
    <row r="110" spans="1:1">
      <c r="A110" s="43"/>
    </row>
    <row r="111" spans="1:1">
      <c r="A111" s="43"/>
    </row>
    <row r="112" spans="1:1">
      <c r="A112" s="43"/>
    </row>
    <row r="113" spans="1:1">
      <c r="A113" s="43"/>
    </row>
    <row r="114" spans="1:1">
      <c r="A114" s="43"/>
    </row>
    <row r="115" spans="1:1">
      <c r="A115" s="43"/>
    </row>
    <row r="116" spans="1:1">
      <c r="A116" s="43"/>
    </row>
    <row r="117" spans="1:1">
      <c r="A117" s="43"/>
    </row>
    <row r="118" spans="1:1">
      <c r="A118" s="43"/>
    </row>
    <row r="119" spans="1:1">
      <c r="A119" s="43"/>
    </row>
    <row r="120" spans="1:1">
      <c r="A120" s="43"/>
    </row>
    <row r="121" spans="1:1">
      <c r="A121" s="43"/>
    </row>
    <row r="122" spans="1:1">
      <c r="A122" s="43"/>
    </row>
    <row r="123" spans="1:1">
      <c r="A123" s="43"/>
    </row>
    <row r="124" spans="1:1">
      <c r="A124" s="43"/>
    </row>
    <row r="125" spans="1:1">
      <c r="A125" s="43"/>
    </row>
    <row r="126" spans="1:1">
      <c r="A126" s="43"/>
    </row>
    <row r="127" spans="1:1">
      <c r="A127" s="43"/>
    </row>
    <row r="128" spans="1:1">
      <c r="A128" s="43"/>
    </row>
    <row r="129" spans="1:1">
      <c r="A129" s="43"/>
    </row>
    <row r="130" spans="1:1">
      <c r="A130" s="43"/>
    </row>
    <row r="131" spans="1:1">
      <c r="A131" s="43"/>
    </row>
    <row r="132" spans="1:1">
      <c r="A132" s="43"/>
    </row>
    <row r="133" spans="1:1">
      <c r="A133" s="43"/>
    </row>
    <row r="134" spans="1:1">
      <c r="A134" s="43"/>
    </row>
    <row r="135" spans="1:1">
      <c r="A135" s="43"/>
    </row>
    <row r="136" spans="1:1">
      <c r="A136" s="43"/>
    </row>
    <row r="137" spans="1:1">
      <c r="A137" s="43"/>
    </row>
    <row r="138" spans="1:1">
      <c r="A138" s="43"/>
    </row>
    <row r="139" spans="1:1">
      <c r="A139" s="43"/>
    </row>
    <row r="140" spans="1:1">
      <c r="A140" s="43"/>
    </row>
    <row r="141" spans="1:1">
      <c r="A141" s="43"/>
    </row>
    <row r="142" spans="1:1">
      <c r="A142" s="43"/>
    </row>
    <row r="143" spans="1:1">
      <c r="A143" s="43"/>
    </row>
    <row r="144" spans="1:1">
      <c r="A144" s="43"/>
    </row>
    <row r="145" spans="1:1">
      <c r="A145" s="43"/>
    </row>
    <row r="146" spans="1:1">
      <c r="A146" s="43"/>
    </row>
    <row r="147" spans="1:1">
      <c r="A147" s="43"/>
    </row>
    <row r="148" spans="1:1">
      <c r="A148" s="43"/>
    </row>
    <row r="149" spans="1:1">
      <c r="A149" s="43"/>
    </row>
    <row r="150" spans="1:1">
      <c r="A150" s="43"/>
    </row>
    <row r="151" spans="1:1">
      <c r="A151" s="43"/>
    </row>
    <row r="152" spans="1:1">
      <c r="A152" s="43"/>
    </row>
    <row r="153" spans="1:1">
      <c r="A153" s="43"/>
    </row>
    <row r="154" spans="1:1">
      <c r="A154" s="43"/>
    </row>
    <row r="155" spans="1:1">
      <c r="A155" s="43"/>
    </row>
    <row r="156" spans="1:1">
      <c r="A156" s="43"/>
    </row>
    <row r="157" spans="1:1">
      <c r="A157" s="43"/>
    </row>
    <row r="158" spans="1:1">
      <c r="A158" s="43"/>
    </row>
    <row r="159" spans="1:1">
      <c r="A159" s="43"/>
    </row>
    <row r="160" spans="1:1">
      <c r="A160" s="43"/>
    </row>
    <row r="161" spans="1:1">
      <c r="A161" s="43"/>
    </row>
    <row r="162" spans="1:1">
      <c r="A162" s="43"/>
    </row>
    <row r="163" spans="1:1">
      <c r="A163" s="43"/>
    </row>
    <row r="164" spans="1:1">
      <c r="A164" s="43"/>
    </row>
    <row r="165" spans="1:1">
      <c r="A165" s="43"/>
    </row>
    <row r="166" spans="1:1">
      <c r="A166" s="43"/>
    </row>
    <row r="167" spans="1:1">
      <c r="A167" s="43"/>
    </row>
    <row r="168" spans="1:1">
      <c r="A168" s="43"/>
    </row>
    <row r="169" spans="1:1">
      <c r="A169" s="43"/>
    </row>
    <row r="170" spans="1:1">
      <c r="A170" s="43"/>
    </row>
    <row r="171" spans="1:1">
      <c r="A171" s="43"/>
    </row>
    <row r="172" spans="1:1">
      <c r="A172" s="43"/>
    </row>
    <row r="173" spans="1:1">
      <c r="A173" s="43"/>
    </row>
    <row r="174" spans="1:1">
      <c r="A174" s="43"/>
    </row>
    <row r="175" spans="1:1">
      <c r="A175" s="43"/>
    </row>
    <row r="176" spans="1:1">
      <c r="A176" s="43"/>
    </row>
    <row r="177" spans="1:1">
      <c r="A177" s="43"/>
    </row>
    <row r="178" spans="1:1">
      <c r="A178" s="43"/>
    </row>
    <row r="179" spans="1:1">
      <c r="A179" s="43"/>
    </row>
    <row r="180" spans="1:1">
      <c r="A180" s="43"/>
    </row>
    <row r="181" spans="1:1">
      <c r="A181" s="43"/>
    </row>
    <row r="182" spans="1:1">
      <c r="A182" s="43"/>
    </row>
    <row r="183" spans="1:1">
      <c r="A183" s="43"/>
    </row>
    <row r="184" spans="1:1">
      <c r="A184" s="43"/>
    </row>
    <row r="185" spans="1:1">
      <c r="A185" s="43"/>
    </row>
    <row r="186" spans="1:1">
      <c r="A186" s="43"/>
    </row>
    <row r="187" spans="1:1">
      <c r="A187" s="43"/>
    </row>
    <row r="188" spans="1:1">
      <c r="A188" s="43"/>
    </row>
    <row r="189" spans="1:1">
      <c r="A189" s="43"/>
    </row>
    <row r="190" spans="1:1">
      <c r="A190" s="43"/>
    </row>
    <row r="191" spans="1:1">
      <c r="A191" s="43"/>
    </row>
    <row r="192" spans="1:1">
      <c r="A192" s="43"/>
    </row>
    <row r="193" spans="1:1">
      <c r="A193" s="43"/>
    </row>
    <row r="194" spans="1:1">
      <c r="A194" s="43"/>
    </row>
    <row r="195" spans="1:1">
      <c r="A195" s="43"/>
    </row>
    <row r="196" spans="1:1">
      <c r="A196" s="43"/>
    </row>
    <row r="197" spans="1:1">
      <c r="A197" s="43"/>
    </row>
    <row r="198" spans="1:1">
      <c r="A198" s="43"/>
    </row>
    <row r="199" spans="1:1">
      <c r="A199" s="43"/>
    </row>
    <row r="200" spans="1:1">
      <c r="A200" s="43"/>
    </row>
    <row r="201" spans="1:1">
      <c r="A201" s="43"/>
    </row>
    <row r="202" spans="1:1">
      <c r="A202" s="43"/>
    </row>
    <row r="203" spans="1:1">
      <c r="A203" s="43"/>
    </row>
    <row r="204" spans="1:1">
      <c r="A204" s="43"/>
    </row>
    <row r="205" spans="1:1">
      <c r="A205" s="43"/>
    </row>
    <row r="206" spans="1:1">
      <c r="A206" s="43"/>
    </row>
    <row r="207" spans="1:1">
      <c r="A207" s="43"/>
    </row>
    <row r="208" spans="1:1">
      <c r="A208" s="43"/>
    </row>
    <row r="209" spans="1:1">
      <c r="A209" s="43"/>
    </row>
    <row r="210" spans="1:1">
      <c r="A210" s="43"/>
    </row>
    <row r="211" spans="1:1">
      <c r="A211" s="43"/>
    </row>
    <row r="212" spans="1:1">
      <c r="A212" s="43"/>
    </row>
    <row r="213" spans="1:1">
      <c r="A213" s="43"/>
    </row>
    <row r="214" spans="1:1">
      <c r="A214" s="43"/>
    </row>
    <row r="215" spans="1:1">
      <c r="A215" s="43"/>
    </row>
    <row r="216" spans="1:1">
      <c r="A216" s="43"/>
    </row>
    <row r="217" spans="1:1">
      <c r="A217" s="43"/>
    </row>
    <row r="218" spans="1:1">
      <c r="A218" s="43"/>
    </row>
    <row r="219" spans="1:1">
      <c r="A219" s="43"/>
    </row>
    <row r="220" spans="1:1">
      <c r="A220" s="43"/>
    </row>
    <row r="221" spans="1:1">
      <c r="A221" s="43"/>
    </row>
    <row r="222" spans="1:1">
      <c r="A222" s="43"/>
    </row>
    <row r="223" spans="1:1">
      <c r="A223" s="43"/>
    </row>
    <row r="224" spans="1:1">
      <c r="A224" s="43"/>
    </row>
    <row r="225" spans="1:1">
      <c r="A225" s="43"/>
    </row>
    <row r="226" spans="1:1">
      <c r="A226" s="43"/>
    </row>
    <row r="227" spans="1:1">
      <c r="A227" s="43"/>
    </row>
    <row r="228" spans="1:1">
      <c r="A228" s="43"/>
    </row>
    <row r="229" spans="1:1">
      <c r="A229" s="43"/>
    </row>
    <row r="230" spans="1:1">
      <c r="A230" s="43"/>
    </row>
    <row r="231" spans="1:1">
      <c r="A231" s="43"/>
    </row>
    <row r="232" spans="1:1">
      <c r="A232" s="43"/>
    </row>
    <row r="233" spans="1:1">
      <c r="A233" s="43"/>
    </row>
    <row r="234" spans="1:1">
      <c r="A234" s="43"/>
    </row>
    <row r="235" spans="1:1">
      <c r="A235" s="43"/>
    </row>
    <row r="236" spans="1:1">
      <c r="A236" s="43"/>
    </row>
    <row r="237" spans="1:1">
      <c r="A237" s="43"/>
    </row>
    <row r="238" spans="1:1">
      <c r="A238" s="43"/>
    </row>
    <row r="239" spans="1:1">
      <c r="A239" s="43"/>
    </row>
    <row r="240" spans="1:1">
      <c r="A240" s="43"/>
    </row>
    <row r="241" spans="1:1">
      <c r="A241" s="43"/>
    </row>
    <row r="242" spans="1:1">
      <c r="A242" s="43"/>
    </row>
    <row r="243" spans="1:1">
      <c r="A243" s="43"/>
    </row>
    <row r="244" spans="1:1">
      <c r="A244" s="43"/>
    </row>
    <row r="245" spans="1:1">
      <c r="A245" s="43"/>
    </row>
    <row r="246" spans="1:1">
      <c r="A246" s="43"/>
    </row>
    <row r="247" spans="1:1">
      <c r="A247" s="43"/>
    </row>
    <row r="248" spans="1:1">
      <c r="A248" s="43"/>
    </row>
    <row r="249" spans="1:1">
      <c r="A249" s="43"/>
    </row>
    <row r="250" spans="1:1">
      <c r="A250" s="43"/>
    </row>
    <row r="251" spans="1:1">
      <c r="A251" s="43"/>
    </row>
    <row r="252" spans="1:1">
      <c r="A252" s="43"/>
    </row>
    <row r="253" spans="1:1">
      <c r="A253" s="43"/>
    </row>
    <row r="254" spans="1:1">
      <c r="A254" s="43"/>
    </row>
    <row r="255" spans="1:1">
      <c r="A255" s="43"/>
    </row>
    <row r="256" spans="1:1">
      <c r="A256" s="43"/>
    </row>
    <row r="257" spans="1:1">
      <c r="A257" s="43"/>
    </row>
    <row r="258" spans="1:1">
      <c r="A258" s="43"/>
    </row>
    <row r="259" spans="1:1">
      <c r="A259" s="43"/>
    </row>
    <row r="260" spans="1:1">
      <c r="A260" s="43"/>
    </row>
    <row r="261" spans="1:1">
      <c r="A261" s="43"/>
    </row>
    <row r="262" spans="1:1">
      <c r="A262" s="43"/>
    </row>
    <row r="263" spans="1:1">
      <c r="A263" s="43"/>
    </row>
    <row r="264" spans="1:1">
      <c r="A264" s="43"/>
    </row>
    <row r="265" spans="1:1">
      <c r="A265" s="43"/>
    </row>
    <row r="266" spans="1:1">
      <c r="A266" s="43"/>
    </row>
    <row r="267" spans="1:1">
      <c r="A267" s="43"/>
    </row>
    <row r="268" spans="1:1">
      <c r="A268" s="43"/>
    </row>
    <row r="269" spans="1:1">
      <c r="A269" s="43"/>
    </row>
    <row r="270" spans="1:1">
      <c r="A270" s="43"/>
    </row>
    <row r="271" spans="1:1">
      <c r="A271" s="43"/>
    </row>
    <row r="272" spans="1:1">
      <c r="A272" s="43"/>
    </row>
    <row r="273" spans="1:1">
      <c r="A273" s="43"/>
    </row>
    <row r="274" spans="1:1">
      <c r="A274" s="43"/>
    </row>
    <row r="275" spans="1:1">
      <c r="A275" s="43"/>
    </row>
    <row r="276" spans="1:1">
      <c r="A276" s="43"/>
    </row>
    <row r="277" spans="1:1">
      <c r="A277" s="43"/>
    </row>
    <row r="278" spans="1:1">
      <c r="A278" s="43"/>
    </row>
    <row r="279" spans="1:1">
      <c r="A279" s="43"/>
    </row>
    <row r="280" spans="1:1">
      <c r="A280" s="43"/>
    </row>
    <row r="281" spans="1:1">
      <c r="A281" s="43"/>
    </row>
    <row r="282" spans="1:1">
      <c r="A282" s="43"/>
    </row>
    <row r="283" spans="1:1">
      <c r="A283" s="43"/>
    </row>
    <row r="284" spans="1:1">
      <c r="A284" s="43"/>
    </row>
    <row r="285" spans="1:1">
      <c r="A285" s="43"/>
    </row>
    <row r="286" spans="1:1">
      <c r="A286" s="43"/>
    </row>
    <row r="287" spans="1:1">
      <c r="A287" s="43"/>
    </row>
    <row r="288" spans="1:1">
      <c r="A288" s="43"/>
    </row>
    <row r="289" spans="1:1">
      <c r="A289" s="43"/>
    </row>
    <row r="290" spans="1:1">
      <c r="A290" s="43"/>
    </row>
    <row r="291" spans="1:1">
      <c r="A291" s="43"/>
    </row>
    <row r="292" spans="1:1">
      <c r="A292" s="43"/>
    </row>
    <row r="293" spans="1:1">
      <c r="A293" s="43"/>
    </row>
    <row r="294" spans="1:1">
      <c r="A294" s="43"/>
    </row>
    <row r="295" spans="1:1">
      <c r="A295" s="43"/>
    </row>
    <row r="296" spans="1:1">
      <c r="A296" s="43"/>
    </row>
    <row r="297" spans="1:1">
      <c r="A297" s="43"/>
    </row>
    <row r="298" spans="1:1">
      <c r="A298" s="43"/>
    </row>
    <row r="299" spans="1:1">
      <c r="A299" s="43"/>
    </row>
    <row r="300" spans="1:1">
      <c r="A300" s="43"/>
    </row>
    <row r="301" spans="1:1">
      <c r="A301" s="43"/>
    </row>
    <row r="302" spans="1:1">
      <c r="A302" s="43"/>
    </row>
    <row r="303" spans="1:1">
      <c r="A303" s="43"/>
    </row>
    <row r="304" spans="1:1">
      <c r="A304" s="43"/>
    </row>
    <row r="305" spans="1:1">
      <c r="A305" s="43"/>
    </row>
    <row r="306" spans="1:1">
      <c r="A306" s="43"/>
    </row>
    <row r="307" spans="1:1">
      <c r="A307" s="43"/>
    </row>
    <row r="308" spans="1:1">
      <c r="A308" s="43"/>
    </row>
    <row r="309" spans="1:1">
      <c r="A309" s="43"/>
    </row>
    <row r="310" spans="1:1">
      <c r="A310" s="43"/>
    </row>
    <row r="311" spans="1:1">
      <c r="A311" s="43"/>
    </row>
    <row r="312" spans="1:1">
      <c r="A312" s="43"/>
    </row>
    <row r="313" spans="1:1">
      <c r="A313" s="43"/>
    </row>
    <row r="314" spans="1:1">
      <c r="A314" s="43"/>
    </row>
    <row r="315" spans="1:1">
      <c r="A315" s="43"/>
    </row>
    <row r="316" spans="1:1">
      <c r="A316" s="43"/>
    </row>
    <row r="317" spans="1:1">
      <c r="A317" s="43"/>
    </row>
    <row r="318" spans="1:1">
      <c r="A318" s="43"/>
    </row>
    <row r="319" spans="1:1">
      <c r="A319" s="43"/>
    </row>
    <row r="320" spans="1:1">
      <c r="A320" s="43"/>
    </row>
    <row r="321" spans="1:1">
      <c r="A321" s="43"/>
    </row>
    <row r="322" spans="1:1">
      <c r="A322" s="43"/>
    </row>
    <row r="323" spans="1:1">
      <c r="A323" s="43"/>
    </row>
    <row r="324" spans="1:1">
      <c r="A324" s="43"/>
    </row>
    <row r="325" spans="1:1">
      <c r="A325" s="43"/>
    </row>
    <row r="326" spans="1:1">
      <c r="A326" s="43"/>
    </row>
    <row r="327" spans="1:1">
      <c r="A327" s="43"/>
    </row>
    <row r="328" spans="1:1">
      <c r="A328" s="43"/>
    </row>
    <row r="329" spans="1:1">
      <c r="A329" s="43"/>
    </row>
    <row r="330" spans="1:1">
      <c r="A330" s="43"/>
    </row>
    <row r="331" spans="1:1">
      <c r="A331" s="43"/>
    </row>
    <row r="332" spans="1:1">
      <c r="A332" s="43"/>
    </row>
    <row r="333" spans="1:1">
      <c r="A333" s="43"/>
    </row>
    <row r="334" spans="1:1">
      <c r="A334" s="43"/>
    </row>
    <row r="335" spans="1:1">
      <c r="A335" s="43"/>
    </row>
    <row r="336" spans="1:1">
      <c r="A336" s="43"/>
    </row>
    <row r="337" spans="1:1">
      <c r="A337" s="43"/>
    </row>
    <row r="338" spans="1:1">
      <c r="A338" s="43"/>
    </row>
    <row r="339" spans="1:1">
      <c r="A339" s="43"/>
    </row>
    <row r="340" spans="1:1">
      <c r="A340" s="43"/>
    </row>
    <row r="341" spans="1:1">
      <c r="A341" s="43"/>
    </row>
    <row r="342" spans="1:1">
      <c r="A342" s="43"/>
    </row>
    <row r="343" spans="1:1">
      <c r="A343" s="43"/>
    </row>
    <row r="344" spans="1:1">
      <c r="A344" s="43"/>
    </row>
    <row r="345" spans="1:1">
      <c r="A345" s="43"/>
    </row>
    <row r="346" spans="1:1">
      <c r="A346" s="43"/>
    </row>
    <row r="347" spans="1:1">
      <c r="A347" s="43"/>
    </row>
    <row r="348" spans="1:1">
      <c r="A348" s="43"/>
    </row>
    <row r="349" spans="1:1">
      <c r="A349" s="43"/>
    </row>
    <row r="350" spans="1:1">
      <c r="A350" s="43"/>
    </row>
    <row r="351" spans="1:1">
      <c r="A351" s="43"/>
    </row>
    <row r="352" spans="1:1">
      <c r="A352" s="43"/>
    </row>
    <row r="353" spans="1:1">
      <c r="A353" s="43"/>
    </row>
    <row r="354" spans="1:1">
      <c r="A354" s="43"/>
    </row>
    <row r="355" spans="1:1">
      <c r="A355" s="43"/>
    </row>
    <row r="356" spans="1:1">
      <c r="A356" s="43"/>
    </row>
    <row r="357" spans="1:1">
      <c r="A357" s="43"/>
    </row>
    <row r="358" spans="1:1">
      <c r="A358" s="43"/>
    </row>
    <row r="359" spans="1:1">
      <c r="A359" s="43"/>
    </row>
    <row r="360" spans="1:1">
      <c r="A360" s="43"/>
    </row>
    <row r="361" spans="1:1">
      <c r="A361" s="43"/>
    </row>
    <row r="362" spans="1:1">
      <c r="A362" s="43"/>
    </row>
    <row r="363" spans="1:1">
      <c r="A363" s="43"/>
    </row>
    <row r="364" spans="1:1">
      <c r="A364" s="43"/>
    </row>
    <row r="365" spans="1:1">
      <c r="A365" s="43"/>
    </row>
    <row r="366" spans="1:1">
      <c r="A366" s="43"/>
    </row>
    <row r="367" spans="1:1">
      <c r="A367" s="43"/>
    </row>
    <row r="368" spans="1:1">
      <c r="A368" s="43"/>
    </row>
    <row r="369" spans="1:1">
      <c r="A369" s="43"/>
    </row>
    <row r="370" spans="1:1">
      <c r="A370" s="43"/>
    </row>
    <row r="371" spans="1:1">
      <c r="A371" s="43"/>
    </row>
    <row r="372" spans="1:1">
      <c r="A372" s="43"/>
    </row>
    <row r="373" spans="1:1">
      <c r="A373" s="43"/>
    </row>
    <row r="374" spans="1:1">
      <c r="A374" s="43"/>
    </row>
    <row r="375" spans="1:1">
      <c r="A375" s="43"/>
    </row>
    <row r="376" spans="1:1">
      <c r="A376" s="43"/>
    </row>
    <row r="377" spans="1:1">
      <c r="A377" s="43"/>
    </row>
    <row r="378" spans="1:1">
      <c r="A378" s="43"/>
    </row>
    <row r="379" spans="1:1">
      <c r="A379" s="43"/>
    </row>
    <row r="380" spans="1:1">
      <c r="A380" s="43"/>
    </row>
    <row r="381" spans="1:1">
      <c r="A381" s="43"/>
    </row>
    <row r="382" spans="1:1">
      <c r="A382" s="43"/>
    </row>
    <row r="383" spans="1:1">
      <c r="A383" s="43"/>
    </row>
    <row r="384" spans="1:1">
      <c r="A384" s="43"/>
    </row>
    <row r="385" spans="1:1">
      <c r="A385" s="43"/>
    </row>
    <row r="386" spans="1:1">
      <c r="A386" s="43"/>
    </row>
    <row r="387" spans="1:1">
      <c r="A387" s="43"/>
    </row>
    <row r="388" spans="1:1">
      <c r="A388" s="43"/>
    </row>
    <row r="389" spans="1:1">
      <c r="A389" s="43"/>
    </row>
    <row r="390" spans="1:1">
      <c r="A390" s="43"/>
    </row>
    <row r="391" spans="1:1">
      <c r="A391" s="43"/>
    </row>
    <row r="392" spans="1:1">
      <c r="A392" s="43"/>
    </row>
    <row r="393" spans="1:1">
      <c r="A393" s="43"/>
    </row>
    <row r="394" spans="1:1">
      <c r="A394" s="43"/>
    </row>
    <row r="395" spans="1:1">
      <c r="A395" s="43"/>
    </row>
    <row r="396" spans="1:1">
      <c r="A396" s="43"/>
    </row>
    <row r="397" spans="1:1">
      <c r="A397" s="43"/>
    </row>
    <row r="398" spans="1:1">
      <c r="A398" s="43"/>
    </row>
    <row r="399" spans="1:1">
      <c r="A399" s="43"/>
    </row>
    <row r="400" spans="1:1">
      <c r="A400" s="43"/>
    </row>
    <row r="401" spans="1:1">
      <c r="A401" s="43"/>
    </row>
    <row r="402" spans="1:1">
      <c r="A402" s="43"/>
    </row>
    <row r="403" spans="1:1">
      <c r="A403" s="43"/>
    </row>
    <row r="404" spans="1:1">
      <c r="A404" s="43"/>
    </row>
    <row r="405" spans="1:1">
      <c r="A405" s="43"/>
    </row>
    <row r="406" spans="1:1">
      <c r="A406" s="43"/>
    </row>
    <row r="407" spans="1:1">
      <c r="A407" s="43"/>
    </row>
    <row r="408" spans="1:1">
      <c r="A408" s="43"/>
    </row>
    <row r="409" spans="1:1">
      <c r="A409" s="43"/>
    </row>
    <row r="410" spans="1:1">
      <c r="A410" s="43"/>
    </row>
    <row r="411" spans="1:1">
      <c r="A411" s="43"/>
    </row>
    <row r="412" spans="1:1">
      <c r="A412" s="43"/>
    </row>
    <row r="413" spans="1:1">
      <c r="A413" s="43"/>
    </row>
    <row r="414" spans="1:1">
      <c r="A414" s="43"/>
    </row>
    <row r="415" spans="1:1">
      <c r="A415" s="43"/>
    </row>
    <row r="416" spans="1:1">
      <c r="A416" s="43"/>
    </row>
    <row r="417" spans="1:1">
      <c r="A417" s="43"/>
    </row>
    <row r="418" spans="1:1">
      <c r="A418" s="43"/>
    </row>
    <row r="419" spans="1:1">
      <c r="A419" s="43"/>
    </row>
    <row r="420" spans="1:1">
      <c r="A420" s="43"/>
    </row>
    <row r="421" spans="1:1">
      <c r="A421" s="43"/>
    </row>
    <row r="422" spans="1:1">
      <c r="A422" s="43"/>
    </row>
    <row r="423" spans="1:1">
      <c r="A423" s="43"/>
    </row>
    <row r="424" spans="1:1">
      <c r="A424" s="43"/>
    </row>
    <row r="425" spans="1:1">
      <c r="A425" s="43"/>
    </row>
    <row r="426" spans="1:1">
      <c r="A426" s="43"/>
    </row>
    <row r="427" spans="1:1">
      <c r="A427" s="43"/>
    </row>
    <row r="428" spans="1:1">
      <c r="A428" s="43"/>
    </row>
    <row r="429" spans="1:1">
      <c r="A429" s="43"/>
    </row>
    <row r="430" spans="1:1">
      <c r="A430" s="43"/>
    </row>
    <row r="431" spans="1:1">
      <c r="A431" s="43"/>
    </row>
    <row r="432" spans="1:1">
      <c r="A432" s="43"/>
    </row>
    <row r="433" spans="1:1">
      <c r="A433" s="43"/>
    </row>
    <row r="434" spans="1:1">
      <c r="A434" s="43"/>
    </row>
    <row r="435" spans="1:1">
      <c r="A435" s="43"/>
    </row>
    <row r="436" spans="1:1">
      <c r="A436" s="43"/>
    </row>
    <row r="437" spans="1:1">
      <c r="A437" s="43"/>
    </row>
    <row r="438" spans="1:1">
      <c r="A438" s="43"/>
    </row>
    <row r="439" spans="1:1">
      <c r="A439" s="43"/>
    </row>
    <row r="440" spans="1:1">
      <c r="A440" s="43"/>
    </row>
    <row r="441" spans="1:1">
      <c r="A441" s="43"/>
    </row>
    <row r="442" spans="1:1">
      <c r="A442" s="43"/>
    </row>
    <row r="443" spans="1:1">
      <c r="A443" s="43"/>
    </row>
    <row r="444" spans="1:1">
      <c r="A444" s="43"/>
    </row>
    <row r="445" spans="1:1">
      <c r="A445" s="43"/>
    </row>
    <row r="446" spans="1:1">
      <c r="A446" s="43"/>
    </row>
    <row r="447" spans="1:1">
      <c r="A447" s="43"/>
    </row>
    <row r="448" spans="1:1">
      <c r="A448" s="43"/>
    </row>
    <row r="449" spans="1:1">
      <c r="A449" s="43"/>
    </row>
    <row r="450" spans="1:1">
      <c r="A450" s="43"/>
    </row>
    <row r="451" spans="1:1">
      <c r="A451" s="43"/>
    </row>
    <row r="452" spans="1:1">
      <c r="A452" s="43"/>
    </row>
    <row r="453" spans="1:1">
      <c r="A453" s="43"/>
    </row>
    <row r="454" spans="1:1">
      <c r="A454" s="43"/>
    </row>
    <row r="455" spans="1:1">
      <c r="A455" s="43"/>
    </row>
    <row r="456" spans="1:1">
      <c r="A456" s="43"/>
    </row>
    <row r="457" spans="1:1">
      <c r="A457" s="43"/>
    </row>
    <row r="458" spans="1:1">
      <c r="A458" s="43"/>
    </row>
    <row r="459" spans="1:1">
      <c r="A459" s="43"/>
    </row>
    <row r="460" spans="1:1">
      <c r="A460" s="43"/>
    </row>
    <row r="461" spans="1:1">
      <c r="A461" s="43"/>
    </row>
    <row r="462" spans="1:1">
      <c r="A462" s="43"/>
    </row>
    <row r="463" spans="1:1">
      <c r="A463" s="43"/>
    </row>
    <row r="464" spans="1:1">
      <c r="A464" s="43"/>
    </row>
    <row r="465" spans="1:1">
      <c r="A465" s="43"/>
    </row>
    <row r="466" spans="1:1">
      <c r="A466" s="43"/>
    </row>
    <row r="467" spans="1:1">
      <c r="A467" s="43"/>
    </row>
    <row r="468" spans="1:1">
      <c r="A468" s="43"/>
    </row>
    <row r="469" spans="1:1">
      <c r="A469" s="43"/>
    </row>
    <row r="470" spans="1:1">
      <c r="A470" s="43"/>
    </row>
    <row r="471" spans="1:1">
      <c r="A471" s="43"/>
    </row>
    <row r="472" spans="1:1">
      <c r="A472" s="43"/>
    </row>
    <row r="473" spans="1:1">
      <c r="A473" s="43"/>
    </row>
    <row r="474" spans="1:1">
      <c r="A474" s="43"/>
    </row>
    <row r="475" spans="1:1">
      <c r="A475" s="43"/>
    </row>
    <row r="476" spans="1:1">
      <c r="A476" s="43"/>
    </row>
    <row r="477" spans="1:1">
      <c r="A477" s="43"/>
    </row>
    <row r="478" spans="1:1">
      <c r="A478" s="43"/>
    </row>
    <row r="479" spans="1:1">
      <c r="A479" s="43"/>
    </row>
    <row r="480" spans="1:1">
      <c r="A480" s="43"/>
    </row>
    <row r="481" spans="1:1">
      <c r="A481" s="43"/>
    </row>
    <row r="482" spans="1:1">
      <c r="A482" s="43"/>
    </row>
    <row r="483" spans="1:1">
      <c r="A483" s="43"/>
    </row>
    <row r="484" spans="1:1">
      <c r="A484" s="43"/>
    </row>
    <row r="485" spans="1:1">
      <c r="A485" s="43"/>
    </row>
    <row r="486" spans="1:1">
      <c r="A486" s="43"/>
    </row>
    <row r="487" spans="1:1">
      <c r="A487" s="43"/>
    </row>
    <row r="488" spans="1:1">
      <c r="A488" s="43"/>
    </row>
    <row r="489" spans="1:1">
      <c r="A489" s="43"/>
    </row>
    <row r="490" spans="1:1">
      <c r="A490" s="43"/>
    </row>
    <row r="491" spans="1:1">
      <c r="A491" s="43"/>
    </row>
    <row r="492" spans="1:1">
      <c r="A492" s="43"/>
    </row>
    <row r="493" spans="1:1">
      <c r="A493" s="43"/>
    </row>
    <row r="494" spans="1:1">
      <c r="A494" s="43"/>
    </row>
    <row r="495" spans="1:1">
      <c r="A495" s="43"/>
    </row>
    <row r="496" spans="1:1">
      <c r="A496" s="43"/>
    </row>
    <row r="497" spans="1:1">
      <c r="A497" s="43"/>
    </row>
    <row r="498" spans="1:1">
      <c r="A498" s="43"/>
    </row>
    <row r="499" spans="1:1">
      <c r="A499" s="43"/>
    </row>
    <row r="500" spans="1:1">
      <c r="A500" s="43"/>
    </row>
    <row r="501" spans="1:1">
      <c r="A501" s="43"/>
    </row>
    <row r="502" spans="1:1">
      <c r="A502" s="43"/>
    </row>
    <row r="503" spans="1:1">
      <c r="A503" s="43"/>
    </row>
    <row r="504" spans="1:1">
      <c r="A504" s="43"/>
    </row>
    <row r="505" spans="1:1">
      <c r="A505" s="43"/>
    </row>
    <row r="506" spans="1:1">
      <c r="A506" s="43"/>
    </row>
    <row r="507" spans="1:1">
      <c r="A507" s="43"/>
    </row>
    <row r="508" spans="1:1">
      <c r="A508" s="43"/>
    </row>
    <row r="509" spans="1:1">
      <c r="A509" s="43"/>
    </row>
    <row r="510" spans="1:1">
      <c r="A510" s="43"/>
    </row>
    <row r="511" spans="1:1">
      <c r="A511" s="43"/>
    </row>
    <row r="512" spans="1:1">
      <c r="A512" s="43"/>
    </row>
    <row r="513" spans="1:1">
      <c r="A513" s="43"/>
    </row>
    <row r="514" spans="1:1">
      <c r="A514" s="43"/>
    </row>
    <row r="515" spans="1:1">
      <c r="A515" s="43"/>
    </row>
    <row r="516" spans="1:1">
      <c r="A516" s="43"/>
    </row>
    <row r="517" spans="1:1">
      <c r="A517" s="43"/>
    </row>
    <row r="518" spans="1:1">
      <c r="A518" s="43"/>
    </row>
    <row r="519" spans="1:1">
      <c r="A519" s="43"/>
    </row>
    <row r="520" spans="1:1">
      <c r="A520" s="43"/>
    </row>
  </sheetData>
  <mergeCells count="52">
    <mergeCell ref="AH11:AI11"/>
    <mergeCell ref="AJ10:AK10"/>
    <mergeCell ref="AF10:AG10"/>
    <mergeCell ref="AZ10:BA10"/>
    <mergeCell ref="AN11:AO11"/>
    <mergeCell ref="AV11:AW11"/>
    <mergeCell ref="AJ11:AK11"/>
    <mergeCell ref="AT11:AU11"/>
    <mergeCell ref="AR10:AS10"/>
    <mergeCell ref="AR11:AS11"/>
    <mergeCell ref="AP10:AQ10"/>
    <mergeCell ref="AP11:AQ11"/>
    <mergeCell ref="P10:Q10"/>
    <mergeCell ref="AT10:AU10"/>
    <mergeCell ref="AB10:AC10"/>
    <mergeCell ref="AB11:AC11"/>
    <mergeCell ref="AD10:AE10"/>
    <mergeCell ref="R11:S11"/>
    <mergeCell ref="T11:U11"/>
    <mergeCell ref="V11:W11"/>
    <mergeCell ref="X11:Y11"/>
    <mergeCell ref="R10:S10"/>
    <mergeCell ref="P11:Q11"/>
    <mergeCell ref="T10:U10"/>
    <mergeCell ref="AD11:AE11"/>
    <mergeCell ref="AL11:AM11"/>
    <mergeCell ref="AF11:AG11"/>
    <mergeCell ref="AH10:AI10"/>
    <mergeCell ref="BF10:BG10"/>
    <mergeCell ref="V10:W10"/>
    <mergeCell ref="X10:Y10"/>
    <mergeCell ref="BF11:BG11"/>
    <mergeCell ref="BD10:BE10"/>
    <mergeCell ref="Z11:AA11"/>
    <mergeCell ref="Z10:AA10"/>
    <mergeCell ref="AL10:AM10"/>
    <mergeCell ref="AN10:AO10"/>
    <mergeCell ref="AV10:AW10"/>
    <mergeCell ref="BD11:BE11"/>
    <mergeCell ref="AZ11:BA11"/>
    <mergeCell ref="BB10:BC10"/>
    <mergeCell ref="BB11:BC11"/>
    <mergeCell ref="AX10:AY10"/>
    <mergeCell ref="AX11:AY11"/>
    <mergeCell ref="H11:I11"/>
    <mergeCell ref="J11:K11"/>
    <mergeCell ref="L11:M11"/>
    <mergeCell ref="N11:O11"/>
    <mergeCell ref="H10:I10"/>
    <mergeCell ref="J10:K10"/>
    <mergeCell ref="L10:M10"/>
    <mergeCell ref="N10:O10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42" orientation="landscape" r:id="rId1"/>
  <headerFooter alignWithMargins="0">
    <oddFooter>&amp;L&amp;1#&amp;"Arial"&amp;11&amp;K000000SW Internal Commercial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89"/>
  <sheetViews>
    <sheetView topLeftCell="A54" zoomScaleNormal="100" workbookViewId="0">
      <selection activeCell="A87" sqref="A87"/>
    </sheetView>
  </sheetViews>
  <sheetFormatPr defaultColWidth="9.26953125" defaultRowHeight="12.5"/>
  <cols>
    <col min="1" max="1" width="15.26953125" style="24" customWidth="1"/>
    <col min="2" max="2" width="53.54296875" style="24" customWidth="1"/>
    <col min="3" max="3" width="24.26953125" style="24" customWidth="1"/>
    <col min="4" max="4" width="13.26953125" style="24" customWidth="1"/>
    <col min="5" max="5" width="11" style="27" bestFit="1" customWidth="1"/>
    <col min="6" max="6" width="7.26953125" style="24" customWidth="1"/>
    <col min="7" max="7" width="4" style="24" customWidth="1"/>
    <col min="8" max="8" width="15.7265625" style="24" customWidth="1"/>
    <col min="9" max="9" width="12.1796875" style="24" customWidth="1"/>
    <col min="10" max="11" width="15.7265625" style="24" customWidth="1"/>
    <col min="12" max="12" width="17.1796875" style="24" customWidth="1"/>
    <col min="13" max="14" width="13.81640625" style="24" customWidth="1"/>
    <col min="15" max="15" width="14.453125" style="24" customWidth="1"/>
    <col min="16" max="16" width="12.26953125" style="24" customWidth="1"/>
    <col min="17" max="17" width="23.7265625" style="24" customWidth="1"/>
    <col min="18" max="18" width="2.54296875" style="24" customWidth="1"/>
    <col min="19" max="19" width="5.26953125" style="24" customWidth="1"/>
    <col min="20" max="20" width="4.26953125" style="24" customWidth="1"/>
    <col min="21" max="23" width="15.7265625" style="24" customWidth="1"/>
    <col min="24" max="24" width="18.453125" style="24" customWidth="1"/>
    <col min="25" max="25" width="4.453125" style="24" customWidth="1"/>
    <col min="26" max="26" width="7.26953125" style="24" customWidth="1"/>
    <col min="27" max="27" width="5" style="24" customWidth="1"/>
    <col min="28" max="28" width="27.54296875" style="24" bestFit="1" customWidth="1"/>
    <col min="29" max="29" width="12.54296875" style="24" customWidth="1"/>
    <col min="30" max="16384" width="9.26953125" style="24"/>
  </cols>
  <sheetData>
    <row r="1" spans="1:27" s="39" customFormat="1" ht="20">
      <c r="A1" s="36" t="s">
        <v>0</v>
      </c>
      <c r="B1" s="37"/>
      <c r="C1" s="37"/>
      <c r="D1" s="37"/>
      <c r="E1" s="58"/>
      <c r="F1" s="37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7" s="39" customFormat="1" ht="20">
      <c r="A2" s="338"/>
      <c r="B2" s="352"/>
      <c r="C2" s="38"/>
      <c r="D2" s="38"/>
      <c r="E2" s="42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27" s="39" customFormat="1" ht="36" customHeight="1">
      <c r="A3" s="36" t="s">
        <v>1</v>
      </c>
      <c r="B3" s="37"/>
      <c r="C3" s="37"/>
      <c r="D3" s="37"/>
      <c r="E3" s="58"/>
      <c r="F3" s="37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27" ht="15.5">
      <c r="A4" s="40"/>
      <c r="B4" s="41"/>
      <c r="C4" s="41"/>
      <c r="D4" s="41"/>
      <c r="E4" s="59"/>
      <c r="F4" s="41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16" thickBot="1">
      <c r="A5" s="40"/>
      <c r="B5" s="41"/>
      <c r="C5" s="41"/>
      <c r="D5" s="41"/>
      <c r="E5" s="59"/>
      <c r="F5" s="41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20">
      <c r="A6" s="1201" t="s">
        <v>2</v>
      </c>
      <c r="B6" s="1202"/>
      <c r="C6" s="1202"/>
      <c r="D6" s="1202"/>
      <c r="E6" s="1202"/>
      <c r="F6" s="1202"/>
      <c r="G6" s="1202"/>
      <c r="H6" s="1202"/>
      <c r="I6" s="120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20.5" thickBot="1">
      <c r="A7" s="1204" t="s">
        <v>240</v>
      </c>
      <c r="B7" s="1205"/>
      <c r="C7" s="1205"/>
      <c r="D7" s="1205"/>
      <c r="E7" s="1205"/>
      <c r="F7" s="1205"/>
      <c r="G7" s="1205"/>
      <c r="H7" s="1205"/>
      <c r="I7" s="1206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9" spans="1:27" s="27" customFormat="1" ht="13" thickBot="1">
      <c r="H9" s="99">
        <v>10</v>
      </c>
      <c r="I9" s="99">
        <v>20</v>
      </c>
      <c r="J9" s="99">
        <v>30</v>
      </c>
      <c r="K9" s="99">
        <v>40</v>
      </c>
      <c r="L9" s="99">
        <v>100</v>
      </c>
      <c r="M9" s="99">
        <v>110</v>
      </c>
      <c r="N9" s="99">
        <v>120</v>
      </c>
      <c r="O9" s="99">
        <v>130</v>
      </c>
      <c r="P9" s="99">
        <v>140</v>
      </c>
      <c r="Q9" s="99">
        <v>200</v>
      </c>
      <c r="S9" s="99">
        <v>299</v>
      </c>
    </row>
    <row r="10" spans="1:27" s="1" customFormat="1" ht="28.9" customHeight="1">
      <c r="A10" s="651" t="s">
        <v>4</v>
      </c>
      <c r="B10" s="652" t="s">
        <v>5</v>
      </c>
      <c r="C10" s="8" t="s">
        <v>6</v>
      </c>
      <c r="D10" s="104" t="s">
        <v>7</v>
      </c>
      <c r="E10" s="8" t="s">
        <v>8</v>
      </c>
      <c r="F10" s="9" t="s">
        <v>9</v>
      </c>
      <c r="G10" s="13"/>
      <c r="H10" s="1176" t="s">
        <v>241</v>
      </c>
      <c r="I10" s="1177"/>
      <c r="J10" s="1177"/>
      <c r="K10" s="1178"/>
      <c r="L10" s="1207" t="s">
        <v>242</v>
      </c>
      <c r="M10" s="1215" t="s">
        <v>243</v>
      </c>
      <c r="N10" s="1177"/>
      <c r="O10" s="1177"/>
      <c r="P10" s="1178"/>
      <c r="Q10" s="1211" t="s">
        <v>244</v>
      </c>
      <c r="R10" s="779"/>
      <c r="S10" s="780"/>
      <c r="T10" s="13"/>
      <c r="U10" s="13"/>
      <c r="V10" s="13"/>
      <c r="W10" s="13"/>
      <c r="X10" s="13"/>
      <c r="Y10" s="13"/>
      <c r="Z10" s="13"/>
      <c r="AA10" s="13"/>
    </row>
    <row r="11" spans="1:27" s="1" customFormat="1" ht="15.75" customHeight="1">
      <c r="A11" s="653" t="s">
        <v>20</v>
      </c>
      <c r="B11" s="654"/>
      <c r="C11" s="655" t="s">
        <v>21</v>
      </c>
      <c r="D11" s="105" t="s">
        <v>22</v>
      </c>
      <c r="E11" s="655"/>
      <c r="F11" s="656" t="s">
        <v>23</v>
      </c>
      <c r="G11" s="13"/>
      <c r="H11" s="1199" t="s">
        <v>245</v>
      </c>
      <c r="I11" s="1195" t="s">
        <v>246</v>
      </c>
      <c r="J11" s="1195" t="s">
        <v>247</v>
      </c>
      <c r="K11" s="1195" t="s">
        <v>248</v>
      </c>
      <c r="L11" s="1208"/>
      <c r="M11" s="1216" t="s">
        <v>245</v>
      </c>
      <c r="N11" s="1195" t="s">
        <v>246</v>
      </c>
      <c r="O11" s="1195" t="s">
        <v>247</v>
      </c>
      <c r="P11" s="1195" t="s">
        <v>248</v>
      </c>
      <c r="Q11" s="1214"/>
      <c r="R11" s="779"/>
      <c r="S11" s="781"/>
      <c r="T11" s="13"/>
      <c r="U11" s="13"/>
      <c r="V11" s="13"/>
      <c r="W11" s="13"/>
      <c r="X11" s="13"/>
      <c r="Y11" s="13"/>
      <c r="Z11" s="13"/>
      <c r="AA11" s="13"/>
    </row>
    <row r="12" spans="1:27" s="1" customFormat="1" ht="16" thickBot="1">
      <c r="A12" s="659"/>
      <c r="B12" s="5"/>
      <c r="C12" s="6" t="s">
        <v>26</v>
      </c>
      <c r="D12" s="106" t="s">
        <v>27</v>
      </c>
      <c r="E12" s="6"/>
      <c r="F12" s="7"/>
      <c r="G12" s="13"/>
      <c r="H12" s="1210"/>
      <c r="I12" s="1209"/>
      <c r="J12" s="1209"/>
      <c r="K12" s="1209"/>
      <c r="L12" s="782"/>
      <c r="M12" s="1217"/>
      <c r="N12" s="1209"/>
      <c r="O12" s="1209"/>
      <c r="P12" s="1209"/>
      <c r="Q12" s="783" t="s">
        <v>25</v>
      </c>
      <c r="R12" s="23"/>
      <c r="S12" s="100" t="s">
        <v>24</v>
      </c>
      <c r="T12" s="13"/>
      <c r="U12" s="13"/>
      <c r="V12" s="13"/>
      <c r="W12" s="13"/>
      <c r="X12" s="13"/>
      <c r="Y12" s="13"/>
      <c r="Z12" s="13"/>
      <c r="AA12" s="13"/>
    </row>
    <row r="13" spans="1:27" s="1" customFormat="1" ht="16.5" customHeight="1" thickBot="1">
      <c r="A13" s="13"/>
      <c r="B13" s="660"/>
      <c r="C13" s="13"/>
      <c r="D13" s="13"/>
      <c r="E13" s="12"/>
      <c r="F13" s="13"/>
      <c r="G13" s="13"/>
      <c r="H13" s="13"/>
      <c r="I13" s="13"/>
      <c r="J13" s="13"/>
      <c r="K13" s="13"/>
      <c r="L13" s="24"/>
      <c r="M13" s="24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" customFormat="1" ht="18.5" thickBot="1">
      <c r="A14" s="14"/>
      <c r="B14" s="351" t="s">
        <v>249</v>
      </c>
      <c r="C14" s="351"/>
      <c r="D14" s="351"/>
      <c r="E14" s="104"/>
      <c r="F14" s="10"/>
      <c r="G14" s="13"/>
      <c r="H14" s="1176" t="s">
        <v>250</v>
      </c>
      <c r="I14" s="1177"/>
      <c r="J14" s="1177"/>
      <c r="K14" s="1178"/>
      <c r="L14" s="124"/>
      <c r="M14" s="1176" t="s">
        <v>251</v>
      </c>
      <c r="N14" s="1177"/>
      <c r="O14" s="1177"/>
      <c r="P14" s="1178"/>
      <c r="Q14" s="103" t="s">
        <v>252</v>
      </c>
      <c r="R14" s="13"/>
      <c r="S14" s="13"/>
      <c r="T14" s="24"/>
      <c r="U14" s="24"/>
      <c r="V14" s="13"/>
      <c r="W14" s="13"/>
      <c r="X14" s="13"/>
      <c r="Y14" s="13"/>
      <c r="Z14" s="13"/>
      <c r="AA14" s="13"/>
    </row>
    <row r="15" spans="1:27" s="1" customFormat="1" ht="13.5" thickBot="1">
      <c r="A15" s="20" t="s">
        <v>253</v>
      </c>
      <c r="B15" s="62" t="s">
        <v>254</v>
      </c>
      <c r="C15" s="63" t="s">
        <v>31</v>
      </c>
      <c r="D15" s="63" t="s">
        <v>253</v>
      </c>
      <c r="E15" s="63" t="s">
        <v>31</v>
      </c>
      <c r="F15" s="65" t="s">
        <v>32</v>
      </c>
      <c r="G15" s="13" t="s">
        <v>25</v>
      </c>
      <c r="H15" s="353" t="s">
        <v>255</v>
      </c>
      <c r="I15" s="354" t="s">
        <v>256</v>
      </c>
      <c r="J15" s="354" t="s">
        <v>257</v>
      </c>
      <c r="K15" s="354" t="s">
        <v>258</v>
      </c>
      <c r="L15" s="784"/>
      <c r="M15" s="353" t="s">
        <v>255</v>
      </c>
      <c r="N15" s="354" t="s">
        <v>256</v>
      </c>
      <c r="O15" s="354" t="s">
        <v>257</v>
      </c>
      <c r="P15" s="354" t="s">
        <v>258</v>
      </c>
      <c r="Q15" s="784"/>
      <c r="R15" s="13"/>
      <c r="S15" s="13"/>
      <c r="T15" s="24"/>
      <c r="U15" s="24"/>
      <c r="V15" s="13"/>
      <c r="W15" s="13"/>
      <c r="X15" s="13"/>
      <c r="Y15" s="13"/>
      <c r="Z15" s="13"/>
      <c r="AA15" s="13"/>
    </row>
    <row r="16" spans="1:27" s="1" customFormat="1">
      <c r="A16" s="21" t="s">
        <v>259</v>
      </c>
      <c r="B16" s="66" t="s">
        <v>260</v>
      </c>
      <c r="C16" s="67" t="s">
        <v>261</v>
      </c>
      <c r="D16" s="67" t="s">
        <v>259</v>
      </c>
      <c r="E16" s="67" t="s">
        <v>262</v>
      </c>
      <c r="F16" s="69" t="s">
        <v>54</v>
      </c>
      <c r="G16" s="13" t="s">
        <v>25</v>
      </c>
      <c r="H16" s="785">
        <v>31</v>
      </c>
      <c r="I16" s="786">
        <v>20</v>
      </c>
      <c r="J16" s="786">
        <v>25</v>
      </c>
      <c r="K16" s="786">
        <v>24</v>
      </c>
      <c r="L16" s="787">
        <f t="shared" ref="L16:L22" si="0">H16+I16+J16+K16</f>
        <v>100</v>
      </c>
      <c r="M16" s="771">
        <v>78.057891000000012</v>
      </c>
      <c r="N16" s="788">
        <v>284.5679330000001</v>
      </c>
      <c r="O16" s="788">
        <v>430.51333500000004</v>
      </c>
      <c r="P16" s="788">
        <v>498.75698599999998</v>
      </c>
      <c r="Q16" s="789">
        <f t="shared" ref="Q16:Q22" si="1">M16+N16+O16+P16</f>
        <v>1291.8961450000002</v>
      </c>
      <c r="R16" s="13"/>
      <c r="S16" s="357" t="s">
        <v>55</v>
      </c>
      <c r="T16" s="24"/>
      <c r="U16" s="24"/>
      <c r="V16" s="13"/>
      <c r="W16" s="13"/>
      <c r="X16" s="13"/>
      <c r="Y16" s="13"/>
      <c r="Z16" s="13"/>
      <c r="AA16" s="13"/>
    </row>
    <row r="17" spans="1:29" s="1" customFormat="1">
      <c r="A17" s="21" t="s">
        <v>263</v>
      </c>
      <c r="B17" s="66" t="s">
        <v>264</v>
      </c>
      <c r="C17" s="790" t="s">
        <v>31</v>
      </c>
      <c r="D17" s="790" t="s">
        <v>263</v>
      </c>
      <c r="E17" s="67" t="s">
        <v>262</v>
      </c>
      <c r="F17" s="69" t="s">
        <v>54</v>
      </c>
      <c r="G17" s="13"/>
      <c r="H17" s="785">
        <v>29</v>
      </c>
      <c r="I17" s="786">
        <v>8</v>
      </c>
      <c r="J17" s="786">
        <v>0</v>
      </c>
      <c r="K17" s="786">
        <v>1</v>
      </c>
      <c r="L17" s="787">
        <f t="shared" si="0"/>
        <v>38</v>
      </c>
      <c r="M17" s="771">
        <v>11.521247000000001</v>
      </c>
      <c r="N17" s="788">
        <v>9.4120030000000021</v>
      </c>
      <c r="O17" s="788">
        <v>0</v>
      </c>
      <c r="P17" s="788">
        <v>0</v>
      </c>
      <c r="Q17" s="789">
        <f t="shared" si="1"/>
        <v>20.933250000000001</v>
      </c>
      <c r="R17" s="13"/>
      <c r="S17" s="358" t="s">
        <v>55</v>
      </c>
      <c r="T17" s="24"/>
      <c r="U17" s="24"/>
      <c r="V17" s="13"/>
      <c r="W17" s="13"/>
      <c r="X17" s="13"/>
      <c r="Y17" s="13"/>
      <c r="Z17" s="13"/>
      <c r="AA17" s="13"/>
      <c r="AB17" s="13"/>
      <c r="AC17" s="13"/>
    </row>
    <row r="18" spans="1:29" s="1" customFormat="1" ht="12" customHeight="1">
      <c r="A18" s="21" t="s">
        <v>265</v>
      </c>
      <c r="B18" s="66" t="s">
        <v>266</v>
      </c>
      <c r="C18" s="67" t="s">
        <v>267</v>
      </c>
      <c r="D18" s="67" t="s">
        <v>265</v>
      </c>
      <c r="E18" s="67" t="s">
        <v>262</v>
      </c>
      <c r="F18" s="69" t="s">
        <v>54</v>
      </c>
      <c r="G18" s="13"/>
      <c r="H18" s="785">
        <v>44</v>
      </c>
      <c r="I18" s="786">
        <v>15</v>
      </c>
      <c r="J18" s="786">
        <v>1</v>
      </c>
      <c r="K18" s="786">
        <v>14</v>
      </c>
      <c r="L18" s="787">
        <f t="shared" si="0"/>
        <v>74</v>
      </c>
      <c r="M18" s="771">
        <v>10.96616</v>
      </c>
      <c r="N18" s="788">
        <v>156.67822000000001</v>
      </c>
      <c r="O18" s="788">
        <v>1.9016999999999999E-2</v>
      </c>
      <c r="P18" s="788">
        <v>221.86086999999995</v>
      </c>
      <c r="Q18" s="789">
        <f t="shared" si="1"/>
        <v>389.52426699999995</v>
      </c>
      <c r="R18" s="13"/>
      <c r="S18" s="358" t="s">
        <v>55</v>
      </c>
      <c r="T18" s="24"/>
      <c r="U18" s="24"/>
      <c r="V18" s="13"/>
      <c r="W18" s="13"/>
      <c r="X18" s="13"/>
      <c r="Y18" s="13"/>
      <c r="Z18" s="13"/>
      <c r="AA18" s="13"/>
      <c r="AB18" s="13"/>
      <c r="AC18" s="13"/>
    </row>
    <row r="19" spans="1:29" s="1" customFormat="1">
      <c r="A19" s="21" t="s">
        <v>268</v>
      </c>
      <c r="B19" s="66" t="s">
        <v>269</v>
      </c>
      <c r="C19" s="67" t="s">
        <v>270</v>
      </c>
      <c r="D19" s="67" t="s">
        <v>268</v>
      </c>
      <c r="E19" s="67" t="s">
        <v>262</v>
      </c>
      <c r="F19" s="69" t="s">
        <v>54</v>
      </c>
      <c r="G19" s="13"/>
      <c r="H19" s="785">
        <v>21</v>
      </c>
      <c r="I19" s="786">
        <v>29</v>
      </c>
      <c r="J19" s="786">
        <v>11</v>
      </c>
      <c r="K19" s="786">
        <v>2</v>
      </c>
      <c r="L19" s="787">
        <f t="shared" si="0"/>
        <v>63</v>
      </c>
      <c r="M19" s="771">
        <v>17.447998999999999</v>
      </c>
      <c r="N19" s="788">
        <v>23.870853999999998</v>
      </c>
      <c r="O19" s="788">
        <v>22.635870000000001</v>
      </c>
      <c r="P19" s="788">
        <v>3.4020100000000002</v>
      </c>
      <c r="Q19" s="789">
        <f t="shared" si="1"/>
        <v>67.356733000000006</v>
      </c>
      <c r="R19" s="13"/>
      <c r="S19" s="358" t="s">
        <v>55</v>
      </c>
      <c r="T19" s="24"/>
      <c r="U19" s="24"/>
      <c r="V19" s="13"/>
      <c r="W19" s="13"/>
      <c r="X19" s="13"/>
      <c r="Y19" s="13"/>
      <c r="Z19" s="13"/>
      <c r="AA19" s="13"/>
      <c r="AB19" s="13"/>
      <c r="AC19" s="13"/>
    </row>
    <row r="20" spans="1:29" s="1" customFormat="1" ht="13" thickBot="1">
      <c r="A20" s="21" t="s">
        <v>271</v>
      </c>
      <c r="B20" s="66" t="s">
        <v>19</v>
      </c>
      <c r="C20" s="790" t="s">
        <v>31</v>
      </c>
      <c r="D20" s="790" t="s">
        <v>271</v>
      </c>
      <c r="E20" s="67" t="s">
        <v>262</v>
      </c>
      <c r="F20" s="69" t="s">
        <v>190</v>
      </c>
      <c r="G20" s="13"/>
      <c r="H20" s="791">
        <f t="shared" ref="H20:P20" si="2">H16+H17+H18+H19</f>
        <v>125</v>
      </c>
      <c r="I20" s="792">
        <f t="shared" si="2"/>
        <v>72</v>
      </c>
      <c r="J20" s="792">
        <f t="shared" si="2"/>
        <v>37</v>
      </c>
      <c r="K20" s="792">
        <f t="shared" si="2"/>
        <v>41</v>
      </c>
      <c r="L20" s="787">
        <f t="shared" si="0"/>
        <v>275</v>
      </c>
      <c r="M20" s="793">
        <f t="shared" si="2"/>
        <v>117.99329700000001</v>
      </c>
      <c r="N20" s="794">
        <f t="shared" si="2"/>
        <v>474.52901000000014</v>
      </c>
      <c r="O20" s="794">
        <f t="shared" si="2"/>
        <v>453.16822200000007</v>
      </c>
      <c r="P20" s="794">
        <f t="shared" si="2"/>
        <v>724.01986599999998</v>
      </c>
      <c r="Q20" s="795">
        <f t="shared" si="1"/>
        <v>1769.7103950000001</v>
      </c>
      <c r="R20" s="13"/>
      <c r="S20" s="358" t="s">
        <v>55</v>
      </c>
      <c r="T20" s="24"/>
      <c r="U20" s="24"/>
      <c r="V20" s="13"/>
      <c r="W20" s="13"/>
      <c r="X20" s="13"/>
      <c r="Y20" s="13"/>
      <c r="Z20" s="13"/>
      <c r="AA20" s="13"/>
      <c r="AB20" s="13"/>
      <c r="AC20" s="13"/>
    </row>
    <row r="21" spans="1:29" s="1" customFormat="1">
      <c r="A21" s="21" t="s">
        <v>272</v>
      </c>
      <c r="B21" s="66" t="s">
        <v>273</v>
      </c>
      <c r="C21" s="790" t="s">
        <v>31</v>
      </c>
      <c r="D21" s="790" t="s">
        <v>272</v>
      </c>
      <c r="E21" s="67" t="s">
        <v>262</v>
      </c>
      <c r="F21" s="69" t="s">
        <v>54</v>
      </c>
      <c r="G21" s="13"/>
      <c r="H21" s="796">
        <v>0</v>
      </c>
      <c r="I21" s="797">
        <v>0</v>
      </c>
      <c r="J21" s="797">
        <v>0</v>
      </c>
      <c r="K21" s="798">
        <v>0</v>
      </c>
      <c r="L21" s="799">
        <f t="shared" si="0"/>
        <v>0</v>
      </c>
      <c r="M21" s="796">
        <v>0</v>
      </c>
      <c r="N21" s="797">
        <v>0</v>
      </c>
      <c r="O21" s="797">
        <v>0</v>
      </c>
      <c r="P21" s="798">
        <v>0</v>
      </c>
      <c r="Q21" s="789">
        <f t="shared" si="1"/>
        <v>0</v>
      </c>
      <c r="R21" s="13"/>
      <c r="S21" s="358" t="s">
        <v>274</v>
      </c>
      <c r="T21" s="24"/>
      <c r="U21" s="24"/>
      <c r="V21" s="13"/>
      <c r="W21" s="13"/>
      <c r="X21" s="13"/>
      <c r="Y21" s="13"/>
      <c r="Z21" s="13"/>
      <c r="AA21" s="13"/>
      <c r="AB21" s="13"/>
      <c r="AC21" s="13"/>
    </row>
    <row r="22" spans="1:29" s="1" customFormat="1" ht="13" thickBot="1">
      <c r="A22" s="22" t="s">
        <v>275</v>
      </c>
      <c r="B22" s="75" t="s">
        <v>276</v>
      </c>
      <c r="C22" s="800" t="s">
        <v>31</v>
      </c>
      <c r="D22" s="800" t="s">
        <v>275</v>
      </c>
      <c r="E22" s="76" t="s">
        <v>262</v>
      </c>
      <c r="F22" s="78" t="s">
        <v>54</v>
      </c>
      <c r="G22" s="13"/>
      <c r="H22" s="136">
        <v>0</v>
      </c>
      <c r="I22" s="355">
        <v>0</v>
      </c>
      <c r="J22" s="355">
        <v>0</v>
      </c>
      <c r="K22" s="356">
        <v>0</v>
      </c>
      <c r="L22" s="801">
        <f t="shared" si="0"/>
        <v>0</v>
      </c>
      <c r="M22" s="136">
        <v>0</v>
      </c>
      <c r="N22" s="355">
        <v>0</v>
      </c>
      <c r="O22" s="355">
        <v>0</v>
      </c>
      <c r="P22" s="356">
        <v>0</v>
      </c>
      <c r="Q22" s="802">
        <f t="shared" si="1"/>
        <v>0</v>
      </c>
      <c r="R22" s="13"/>
      <c r="S22" s="358" t="s">
        <v>274</v>
      </c>
      <c r="T22" s="24"/>
      <c r="U22" s="24"/>
      <c r="V22" s="13"/>
      <c r="W22" s="13"/>
      <c r="X22" s="13"/>
      <c r="Y22" s="13"/>
      <c r="Z22" s="13"/>
      <c r="AA22" s="13"/>
      <c r="AB22" s="13"/>
      <c r="AC22" s="13"/>
    </row>
    <row r="23" spans="1:29" s="1" customFormat="1">
      <c r="A23" s="12"/>
      <c r="B23" s="13"/>
      <c r="C23" s="803"/>
      <c r="D23" s="803"/>
      <c r="E23" s="12"/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24"/>
      <c r="AB23" s="24"/>
      <c r="AC23" s="24"/>
    </row>
    <row r="24" spans="1:29" s="3" customFormat="1" ht="16" thickBot="1">
      <c r="A24" s="12"/>
      <c r="B24" s="12"/>
      <c r="C24" s="803"/>
      <c r="D24" s="803"/>
      <c r="E24" s="12"/>
      <c r="F24" s="12"/>
      <c r="G24" s="12"/>
      <c r="H24" s="12"/>
      <c r="I24" s="12"/>
      <c r="J24" s="12"/>
      <c r="K24" s="12"/>
      <c r="L24" s="1169"/>
      <c r="M24" s="76">
        <v>110</v>
      </c>
      <c r="N24" s="76">
        <v>120</v>
      </c>
      <c r="O24" s="76">
        <v>130</v>
      </c>
      <c r="P24" s="76">
        <v>140</v>
      </c>
      <c r="Q24" s="76">
        <v>200</v>
      </c>
      <c r="R24" s="779"/>
      <c r="S24" s="779"/>
      <c r="T24" s="13"/>
      <c r="U24" s="12"/>
      <c r="V24" s="12"/>
      <c r="W24" s="27"/>
      <c r="X24" s="27"/>
      <c r="Y24" s="27"/>
      <c r="Z24" s="12"/>
      <c r="AA24" s="12"/>
      <c r="AB24" s="12"/>
      <c r="AC24" s="12"/>
    </row>
    <row r="25" spans="1:29" s="1" customFormat="1" ht="18" customHeight="1">
      <c r="A25" s="12"/>
      <c r="B25" s="13"/>
      <c r="C25" s="12"/>
      <c r="D25" s="12"/>
      <c r="E25" s="12"/>
      <c r="F25" s="12"/>
      <c r="G25" s="13"/>
      <c r="H25" s="13"/>
      <c r="I25" s="13"/>
      <c r="J25" s="13"/>
      <c r="K25" s="13"/>
      <c r="L25" s="13"/>
      <c r="M25" s="1218" t="s">
        <v>277</v>
      </c>
      <c r="N25" s="1219"/>
      <c r="O25" s="1219"/>
      <c r="P25" s="1220"/>
      <c r="Q25" s="1211" t="s">
        <v>278</v>
      </c>
      <c r="R25" s="779"/>
      <c r="S25" s="779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spans="1:29" s="1" customFormat="1" ht="18" customHeight="1">
      <c r="A26" s="12"/>
      <c r="B26" s="13"/>
      <c r="C26" s="12"/>
      <c r="D26" s="12"/>
      <c r="E26" s="12"/>
      <c r="F26" s="12"/>
      <c r="G26" s="13"/>
      <c r="H26" s="13"/>
      <c r="I26" s="13"/>
      <c r="J26" s="13"/>
      <c r="K26" s="13"/>
      <c r="L26" s="13"/>
      <c r="M26" s="1223" t="s">
        <v>245</v>
      </c>
      <c r="N26" s="1221" t="s">
        <v>246</v>
      </c>
      <c r="O26" s="1221" t="s">
        <v>247</v>
      </c>
      <c r="P26" s="1221" t="s">
        <v>248</v>
      </c>
      <c r="Q26" s="1212"/>
      <c r="R26" s="779"/>
      <c r="S26" s="779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spans="1:29" s="1" customFormat="1" ht="18" customHeight="1" thickBot="1">
      <c r="A27" s="12"/>
      <c r="B27" s="13"/>
      <c r="C27" s="12"/>
      <c r="D27" s="12"/>
      <c r="E27" s="12"/>
      <c r="F27" s="12"/>
      <c r="G27" s="13"/>
      <c r="H27" s="13"/>
      <c r="I27" s="13"/>
      <c r="J27" s="13"/>
      <c r="K27" s="13"/>
      <c r="L27" s="13"/>
      <c r="M27" s="1224"/>
      <c r="N27" s="1222"/>
      <c r="O27" s="1222"/>
      <c r="P27" s="1222"/>
      <c r="Q27" s="1213"/>
      <c r="R27" s="23"/>
      <c r="S27" s="2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 s="1" customFormat="1">
      <c r="A28" s="20" t="s">
        <v>279</v>
      </c>
      <c r="B28" s="62" t="s">
        <v>260</v>
      </c>
      <c r="C28" s="63" t="s">
        <v>31</v>
      </c>
      <c r="D28" s="63" t="s">
        <v>279</v>
      </c>
      <c r="E28" s="98" t="s">
        <v>123</v>
      </c>
      <c r="F28" s="65" t="s">
        <v>190</v>
      </c>
      <c r="G28" s="13"/>
      <c r="H28" s="13"/>
      <c r="I28" s="13"/>
      <c r="J28" s="13"/>
      <c r="K28" s="13"/>
      <c r="L28" s="13"/>
      <c r="M28" s="804">
        <f>M16/Q20</f>
        <v>4.4107720235208321E-2</v>
      </c>
      <c r="N28" s="805">
        <f>N16/Q20</f>
        <v>0.16079915324224564</v>
      </c>
      <c r="O28" s="805">
        <f>O16/Q20</f>
        <v>0.24326767600865001</v>
      </c>
      <c r="P28" s="805">
        <f>P16/Q20</f>
        <v>0.28182972050633176</v>
      </c>
      <c r="Q28" s="806">
        <f>M28+N28+O28+P28</f>
        <v>0.73000426999243573</v>
      </c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spans="1:29" s="1" customFormat="1">
      <c r="A29" s="21" t="s">
        <v>280</v>
      </c>
      <c r="B29" s="66" t="s">
        <v>264</v>
      </c>
      <c r="C29" s="67" t="s">
        <v>31</v>
      </c>
      <c r="D29" s="67" t="s">
        <v>280</v>
      </c>
      <c r="E29" s="97" t="s">
        <v>123</v>
      </c>
      <c r="F29" s="69" t="s">
        <v>190</v>
      </c>
      <c r="G29" s="13"/>
      <c r="H29" s="13"/>
      <c r="I29" s="13"/>
      <c r="J29" s="13"/>
      <c r="K29" s="13"/>
      <c r="L29" s="13"/>
      <c r="M29" s="807">
        <f>M17/Q20</f>
        <v>6.5102442933890319E-3</v>
      </c>
      <c r="N29" s="808">
        <f>N17/Q20</f>
        <v>5.3183860063160228E-3</v>
      </c>
      <c r="O29" s="808">
        <f>O17/Q20</f>
        <v>0</v>
      </c>
      <c r="P29" s="808">
        <f>P17/Q20</f>
        <v>0</v>
      </c>
      <c r="Q29" s="809">
        <f>M29+N29+O29+P29</f>
        <v>1.1828630299705056E-2</v>
      </c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spans="1:29" s="1" customFormat="1">
      <c r="A30" s="21" t="s">
        <v>281</v>
      </c>
      <c r="B30" s="66" t="s">
        <v>266</v>
      </c>
      <c r="C30" s="67" t="s">
        <v>31</v>
      </c>
      <c r="D30" s="67" t="s">
        <v>281</v>
      </c>
      <c r="E30" s="97" t="s">
        <v>123</v>
      </c>
      <c r="F30" s="69" t="s">
        <v>190</v>
      </c>
      <c r="G30" s="13"/>
      <c r="H30" s="13"/>
      <c r="I30" s="13"/>
      <c r="J30" s="13"/>
      <c r="K30" s="13"/>
      <c r="L30" s="13"/>
      <c r="M30" s="807">
        <f>M18/Q20</f>
        <v>6.1965844982223772E-3</v>
      </c>
      <c r="N30" s="810">
        <f>N18/Q20</f>
        <v>8.8533254052564916E-2</v>
      </c>
      <c r="O30" s="810">
        <f>O18/Q20</f>
        <v>1.0745826014091983E-5</v>
      </c>
      <c r="P30" s="810">
        <f>P18/Q20</f>
        <v>0.12536563644923379</v>
      </c>
      <c r="Q30" s="809">
        <f>M30+N30+O30+P30</f>
        <v>0.22010622082603518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s="1" customFormat="1">
      <c r="A31" s="21" t="s">
        <v>282</v>
      </c>
      <c r="B31" s="66" t="s">
        <v>269</v>
      </c>
      <c r="C31" s="67" t="s">
        <v>31</v>
      </c>
      <c r="D31" s="67" t="s">
        <v>282</v>
      </c>
      <c r="E31" s="97" t="s">
        <v>123</v>
      </c>
      <c r="F31" s="69" t="s">
        <v>190</v>
      </c>
      <c r="G31" s="13"/>
      <c r="H31" s="13"/>
      <c r="I31" s="13"/>
      <c r="J31" s="13"/>
      <c r="K31" s="13"/>
      <c r="L31" s="13"/>
      <c r="M31" s="807">
        <f>M19/Q20</f>
        <v>9.8592397091050582E-3</v>
      </c>
      <c r="N31" s="810">
        <f>N19/Q20</f>
        <v>1.3488565172834394E-2</v>
      </c>
      <c r="O31" s="810">
        <f>O19/Q20</f>
        <v>1.2790719918893849E-2</v>
      </c>
      <c r="P31" s="810">
        <f>P19/Q20</f>
        <v>1.9223540809907489E-3</v>
      </c>
      <c r="Q31" s="809">
        <f>M31+N31+O31+P31</f>
        <v>3.8060878881824051E-2</v>
      </c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spans="1:29" s="1" customFormat="1" ht="13" thickBot="1">
      <c r="A32" s="22" t="s">
        <v>283</v>
      </c>
      <c r="B32" s="75" t="s">
        <v>19</v>
      </c>
      <c r="C32" s="76" t="s">
        <v>31</v>
      </c>
      <c r="D32" s="76" t="s">
        <v>283</v>
      </c>
      <c r="E32" s="99" t="s">
        <v>123</v>
      </c>
      <c r="F32" s="78" t="s">
        <v>190</v>
      </c>
      <c r="G32" s="13"/>
      <c r="H32" s="13"/>
      <c r="I32" s="13"/>
      <c r="J32" s="13"/>
      <c r="K32" s="13"/>
      <c r="L32" s="13"/>
      <c r="M32" s="811">
        <f>M28+M29+M30+M31</f>
        <v>6.6673788735924791E-2</v>
      </c>
      <c r="N32" s="812">
        <f>N28+N29+N30+N31</f>
        <v>0.26813935847396098</v>
      </c>
      <c r="O32" s="812">
        <f>O28+O29+O30+O31</f>
        <v>0.25606914175355794</v>
      </c>
      <c r="P32" s="812">
        <f>P28+P29+P30+P31</f>
        <v>0.40911771103655625</v>
      </c>
      <c r="Q32" s="813">
        <f>M32+N32+O32+P32</f>
        <v>1</v>
      </c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spans="1:31" s="1" customFormat="1">
      <c r="A33" s="12"/>
      <c r="B33" s="13"/>
      <c r="C33" s="12"/>
      <c r="D33" s="12"/>
      <c r="E33" s="27"/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814"/>
      <c r="R33" s="814"/>
      <c r="S33" s="814"/>
      <c r="T33" s="814"/>
      <c r="U33" s="814"/>
      <c r="V33" s="814"/>
      <c r="W33" s="814"/>
      <c r="X33" s="815"/>
      <c r="Y33" s="13"/>
      <c r="Z33" s="13"/>
      <c r="AA33" s="13"/>
      <c r="AB33" s="13"/>
      <c r="AC33" s="13"/>
      <c r="AD33" s="13"/>
      <c r="AE33" s="13"/>
    </row>
    <row r="34" spans="1:31" s="1" customFormat="1" ht="20.25" customHeight="1">
      <c r="A34" s="12"/>
      <c r="B34" s="13"/>
      <c r="C34" s="12"/>
      <c r="D34" s="12"/>
      <c r="E34" s="12"/>
      <c r="F34" s="12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4"/>
      <c r="V34" s="24"/>
      <c r="W34" s="24"/>
      <c r="X34" s="24"/>
      <c r="Y34" s="24"/>
      <c r="Z34" s="24"/>
      <c r="AA34" s="13"/>
      <c r="AB34" s="13"/>
      <c r="AC34" s="13"/>
      <c r="AD34" s="13"/>
      <c r="AE34" s="13"/>
    </row>
    <row r="35" spans="1:31" s="1" customFormat="1" ht="12.75" customHeight="1">
      <c r="A35" s="12"/>
      <c r="B35" s="13"/>
      <c r="C35" s="12"/>
      <c r="D35" s="12"/>
      <c r="E35" s="12"/>
      <c r="F35" s="1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s="3" customFormat="1" ht="13.5" customHeight="1" thickBot="1">
      <c r="A36" s="12"/>
      <c r="B36" s="12"/>
      <c r="C36" s="12"/>
      <c r="D36" s="12"/>
      <c r="E36" s="12"/>
      <c r="F36" s="12"/>
      <c r="G36" s="12"/>
      <c r="H36" s="76">
        <v>10</v>
      </c>
      <c r="I36" s="76">
        <v>20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s="1" customFormat="1" ht="18.5" thickBot="1">
      <c r="A37" s="14"/>
      <c r="B37" s="351" t="s">
        <v>284</v>
      </c>
      <c r="C37" s="104"/>
      <c r="D37" s="104"/>
      <c r="E37" s="104"/>
      <c r="F37" s="10"/>
      <c r="G37" s="13"/>
      <c r="H37" s="101" t="s">
        <v>19</v>
      </c>
      <c r="I37" s="88" t="s">
        <v>24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s="1" customFormat="1">
      <c r="A38" s="18" t="s">
        <v>285</v>
      </c>
      <c r="B38" s="816" t="s">
        <v>286</v>
      </c>
      <c r="C38" s="728" t="s">
        <v>31</v>
      </c>
      <c r="D38" s="728" t="s">
        <v>285</v>
      </c>
      <c r="E38" s="728" t="s">
        <v>123</v>
      </c>
      <c r="F38" s="729" t="s">
        <v>32</v>
      </c>
      <c r="G38" s="13"/>
      <c r="H38" s="556">
        <v>1.0469999999999999</v>
      </c>
      <c r="I38" s="423" t="s">
        <v>287</v>
      </c>
      <c r="J38" s="24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s="1" customFormat="1" ht="13" thickBot="1">
      <c r="A39" s="19" t="s">
        <v>288</v>
      </c>
      <c r="B39" s="817" t="s">
        <v>289</v>
      </c>
      <c r="C39" s="672" t="s">
        <v>290</v>
      </c>
      <c r="D39" s="672" t="s">
        <v>288</v>
      </c>
      <c r="E39" s="672" t="s">
        <v>291</v>
      </c>
      <c r="F39" s="818" t="s">
        <v>32</v>
      </c>
      <c r="G39" s="13"/>
      <c r="H39" s="424">
        <v>27.919</v>
      </c>
      <c r="I39" s="422" t="s">
        <v>194</v>
      </c>
      <c r="J39" s="24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s="1" customFormat="1">
      <c r="A40" s="12"/>
      <c r="B40" s="13"/>
      <c r="C40" s="803"/>
      <c r="D40" s="803"/>
      <c r="E40" s="12"/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24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24"/>
      <c r="AD40" s="24"/>
      <c r="AE40" s="24"/>
    </row>
    <row r="41" spans="1:31" s="3" customFormat="1" ht="13" thickBot="1">
      <c r="A41" s="12"/>
      <c r="B41" s="12"/>
      <c r="C41" s="803"/>
      <c r="D41" s="803"/>
      <c r="E41" s="12"/>
      <c r="F41" s="12"/>
      <c r="G41" s="12"/>
      <c r="H41" s="76">
        <v>10</v>
      </c>
      <c r="I41" s="819">
        <v>20</v>
      </c>
      <c r="J41" s="819">
        <v>30</v>
      </c>
      <c r="K41" s="819">
        <v>40</v>
      </c>
      <c r="L41" s="819">
        <v>100</v>
      </c>
      <c r="M41" s="12"/>
      <c r="N41" s="27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27"/>
      <c r="Z41" s="27"/>
      <c r="AA41" s="27"/>
      <c r="AB41" s="12"/>
      <c r="AC41" s="12"/>
      <c r="AD41" s="12"/>
      <c r="AE41" s="12"/>
    </row>
    <row r="42" spans="1:31" s="1" customFormat="1" ht="15.5">
      <c r="A42" s="12"/>
      <c r="B42" s="13"/>
      <c r="C42" s="803"/>
      <c r="D42" s="803"/>
      <c r="E42" s="12"/>
      <c r="F42" s="12"/>
      <c r="G42" s="13"/>
      <c r="H42" s="1176" t="s">
        <v>292</v>
      </c>
      <c r="I42" s="1177"/>
      <c r="J42" s="1177"/>
      <c r="K42" s="1177"/>
      <c r="L42" s="1178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24"/>
      <c r="Z42" s="24"/>
      <c r="AA42" s="24"/>
      <c r="AB42" s="13"/>
      <c r="AC42" s="13"/>
      <c r="AD42" s="13"/>
      <c r="AE42" s="13"/>
    </row>
    <row r="43" spans="1:31" s="1" customFormat="1" ht="13.5" customHeight="1" thickBot="1">
      <c r="A43" s="12"/>
      <c r="B43" s="13"/>
      <c r="C43" s="803"/>
      <c r="D43" s="803"/>
      <c r="E43" s="12"/>
      <c r="F43" s="12"/>
      <c r="G43" s="13"/>
      <c r="H43" s="1199" t="s">
        <v>245</v>
      </c>
      <c r="I43" s="1195" t="s">
        <v>246</v>
      </c>
      <c r="J43" s="1195" t="s">
        <v>247</v>
      </c>
      <c r="K43" s="1195" t="s">
        <v>248</v>
      </c>
      <c r="L43" s="1197" t="s">
        <v>19</v>
      </c>
      <c r="M43" s="819">
        <v>110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24"/>
      <c r="Z43" s="24"/>
      <c r="AA43" s="24"/>
      <c r="AB43" s="13"/>
      <c r="AC43" s="13"/>
      <c r="AD43" s="13"/>
      <c r="AE43" s="13"/>
    </row>
    <row r="44" spans="1:31" s="1" customFormat="1" ht="18.5" thickBot="1">
      <c r="A44" s="14"/>
      <c r="B44" s="351" t="s">
        <v>293</v>
      </c>
      <c r="C44" s="351"/>
      <c r="D44" s="351"/>
      <c r="E44" s="104"/>
      <c r="F44" s="10"/>
      <c r="G44" s="13"/>
      <c r="H44" s="1200"/>
      <c r="I44" s="1196"/>
      <c r="J44" s="1196"/>
      <c r="K44" s="1196"/>
      <c r="L44" s="1198"/>
      <c r="M44" s="88" t="s">
        <v>24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24"/>
      <c r="Z44" s="24"/>
      <c r="AA44" s="24"/>
      <c r="AB44" s="13"/>
      <c r="AC44" s="13"/>
      <c r="AD44" s="13"/>
      <c r="AE44" s="13"/>
    </row>
    <row r="45" spans="1:31" s="1" customFormat="1">
      <c r="A45" s="113" t="s">
        <v>294</v>
      </c>
      <c r="B45" s="110" t="s">
        <v>295</v>
      </c>
      <c r="C45" s="820" t="s">
        <v>296</v>
      </c>
      <c r="D45" s="820" t="s">
        <v>297</v>
      </c>
      <c r="E45" s="820" t="s">
        <v>180</v>
      </c>
      <c r="F45" s="821" t="s">
        <v>54</v>
      </c>
      <c r="G45" s="13"/>
      <c r="H45" s="553">
        <v>3.2429999999999999</v>
      </c>
      <c r="I45" s="554">
        <v>3.9929999999999999</v>
      </c>
      <c r="J45" s="554">
        <v>2.528</v>
      </c>
      <c r="K45" s="554">
        <v>4.2670000000000003</v>
      </c>
      <c r="L45" s="822">
        <f>SUM(H45:K45)</f>
        <v>14.030999999999999</v>
      </c>
      <c r="M45" s="597" t="s">
        <v>187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24"/>
      <c r="Z45" s="24"/>
      <c r="AA45" s="24"/>
      <c r="AB45" s="13"/>
      <c r="AC45" s="13"/>
      <c r="AD45" s="13"/>
      <c r="AE45" s="13"/>
    </row>
    <row r="46" spans="1:31" s="1" customFormat="1">
      <c r="A46" s="114" t="s">
        <v>298</v>
      </c>
      <c r="B46" s="112" t="s">
        <v>299</v>
      </c>
      <c r="C46" s="122" t="s">
        <v>300</v>
      </c>
      <c r="D46" s="122" t="s">
        <v>301</v>
      </c>
      <c r="E46" s="122" t="s">
        <v>180</v>
      </c>
      <c r="F46" s="823" t="s">
        <v>54</v>
      </c>
      <c r="G46" s="13"/>
      <c r="H46" s="552">
        <v>0.505</v>
      </c>
      <c r="I46" s="555">
        <v>0.48399999999999999</v>
      </c>
      <c r="J46" s="555">
        <v>0.48799999999999999</v>
      </c>
      <c r="K46" s="555">
        <v>0.629</v>
      </c>
      <c r="L46" s="824">
        <f>SUM(H46:K46)</f>
        <v>2.1059999999999999</v>
      </c>
      <c r="M46" s="598" t="s">
        <v>187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24"/>
      <c r="Z46" s="24"/>
      <c r="AA46" s="24"/>
      <c r="AB46" s="13"/>
      <c r="AC46" s="13"/>
      <c r="AD46" s="13"/>
      <c r="AE46" s="13"/>
    </row>
    <row r="47" spans="1:31" s="1" customFormat="1">
      <c r="A47" s="114" t="s">
        <v>302</v>
      </c>
      <c r="B47" s="112" t="s">
        <v>303</v>
      </c>
      <c r="C47" s="122" t="s">
        <v>304</v>
      </c>
      <c r="D47" s="122" t="s">
        <v>305</v>
      </c>
      <c r="E47" s="122" t="s">
        <v>180</v>
      </c>
      <c r="F47" s="823" t="s">
        <v>54</v>
      </c>
      <c r="G47" s="13"/>
      <c r="H47" s="552">
        <v>12.161</v>
      </c>
      <c r="I47" s="555">
        <v>13.718999999999999</v>
      </c>
      <c r="J47" s="555">
        <v>9.8569999999999993</v>
      </c>
      <c r="K47" s="555">
        <v>15.882999999999999</v>
      </c>
      <c r="L47" s="824">
        <f>SUM(H47:K47)</f>
        <v>51.61999999999999</v>
      </c>
      <c r="M47" s="598" t="s">
        <v>187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24"/>
      <c r="Z47" s="24"/>
      <c r="AA47" s="24"/>
      <c r="AB47" s="13"/>
      <c r="AC47" s="13"/>
      <c r="AD47" s="13"/>
      <c r="AE47" s="13"/>
    </row>
    <row r="48" spans="1:31" s="1" customFormat="1">
      <c r="A48" s="114" t="s">
        <v>306</v>
      </c>
      <c r="B48" s="112" t="s">
        <v>307</v>
      </c>
      <c r="C48" s="122" t="s">
        <v>308</v>
      </c>
      <c r="D48" s="122" t="s">
        <v>309</v>
      </c>
      <c r="E48" s="122" t="s">
        <v>180</v>
      </c>
      <c r="F48" s="823" t="s">
        <v>54</v>
      </c>
      <c r="G48" s="13"/>
      <c r="H48" s="552">
        <v>3.282</v>
      </c>
      <c r="I48" s="555">
        <v>2.4140000000000001</v>
      </c>
      <c r="J48" s="555">
        <v>0.92600000000000005</v>
      </c>
      <c r="K48" s="555">
        <v>3.6360000000000001</v>
      </c>
      <c r="L48" s="824">
        <f>SUM(H48:K48)</f>
        <v>10.257999999999999</v>
      </c>
      <c r="M48" s="598" t="s">
        <v>187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24"/>
      <c r="Z48" s="24"/>
      <c r="AA48" s="24"/>
      <c r="AB48" s="13"/>
      <c r="AC48" s="13"/>
      <c r="AD48" s="13"/>
      <c r="AE48" s="13"/>
    </row>
    <row r="49" spans="1:31" s="1" customFormat="1" ht="13" thickBot="1">
      <c r="A49" s="115" t="s">
        <v>310</v>
      </c>
      <c r="B49" s="111" t="s">
        <v>311</v>
      </c>
      <c r="C49" s="119" t="s">
        <v>312</v>
      </c>
      <c r="D49" s="119" t="s">
        <v>313</v>
      </c>
      <c r="E49" s="119" t="s">
        <v>180</v>
      </c>
      <c r="F49" s="825" t="s">
        <v>190</v>
      </c>
      <c r="G49" s="13"/>
      <c r="H49" s="826">
        <f>SUM(H47:H48)</f>
        <v>15.443</v>
      </c>
      <c r="I49" s="827">
        <f>SUM(I47:I48)</f>
        <v>16.132999999999999</v>
      </c>
      <c r="J49" s="827">
        <f>SUM(J47:J48)</f>
        <v>10.782999999999999</v>
      </c>
      <c r="K49" s="827">
        <f>SUM(K47:K48)</f>
        <v>19.518999999999998</v>
      </c>
      <c r="L49" s="828">
        <f>SUM(L47:L48)</f>
        <v>61.877999999999986</v>
      </c>
      <c r="M49" s="599" t="s">
        <v>187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24"/>
      <c r="Z49" s="24"/>
      <c r="AA49" s="24"/>
      <c r="AB49" s="13"/>
      <c r="AC49" s="13"/>
      <c r="AD49" s="13"/>
      <c r="AE49" s="13"/>
    </row>
    <row r="50" spans="1:31" s="1" customFormat="1">
      <c r="A50" s="12"/>
      <c r="B50" s="13"/>
      <c r="C50" s="803"/>
      <c r="D50" s="803"/>
      <c r="E50" s="12"/>
      <c r="F50" s="12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24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24"/>
      <c r="AD50" s="24"/>
      <c r="AE50" s="24"/>
    </row>
    <row r="51" spans="1:31" s="3" customFormat="1" ht="15" customHeight="1" thickBot="1">
      <c r="A51" s="12"/>
      <c r="B51" s="12"/>
      <c r="C51" s="12"/>
      <c r="D51" s="12"/>
      <c r="E51" s="12"/>
      <c r="F51" s="12"/>
      <c r="G51" s="12"/>
      <c r="H51" s="76">
        <v>10</v>
      </c>
      <c r="I51" s="76">
        <v>20</v>
      </c>
      <c r="J51" s="76">
        <v>30</v>
      </c>
      <c r="K51" s="76">
        <v>40</v>
      </c>
      <c r="L51" s="76">
        <v>100</v>
      </c>
      <c r="M51" s="76">
        <v>110</v>
      </c>
      <c r="N51" s="76">
        <v>120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</row>
    <row r="52" spans="1:31" s="1" customFormat="1" ht="18" customHeight="1">
      <c r="A52" s="13"/>
      <c r="B52" s="4"/>
      <c r="C52" s="12"/>
      <c r="D52" s="12"/>
      <c r="E52" s="12"/>
      <c r="F52" s="4"/>
      <c r="G52" s="13"/>
      <c r="H52" s="1186" t="s">
        <v>314</v>
      </c>
      <c r="I52" s="1187"/>
      <c r="J52" s="1181" t="s">
        <v>315</v>
      </c>
      <c r="K52" s="1182"/>
      <c r="L52" s="1190" t="s">
        <v>316</v>
      </c>
      <c r="M52" s="1186" t="s">
        <v>317</v>
      </c>
      <c r="N52" s="1192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s="1" customFormat="1" ht="32.25" customHeight="1" thickBot="1">
      <c r="A53" s="13"/>
      <c r="B53" s="4"/>
      <c r="C53" s="829"/>
      <c r="D53" s="829"/>
      <c r="E53" s="829"/>
      <c r="F53" s="4"/>
      <c r="G53" s="13"/>
      <c r="H53" s="1188"/>
      <c r="I53" s="1189"/>
      <c r="J53" s="1183"/>
      <c r="K53" s="1184"/>
      <c r="L53" s="1191"/>
      <c r="M53" s="1193"/>
      <c r="N53" s="1194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</row>
    <row r="54" spans="1:31" s="1" customFormat="1" ht="18.5" thickBot="1">
      <c r="A54" s="14"/>
      <c r="B54" s="351" t="s">
        <v>318</v>
      </c>
      <c r="C54" s="104"/>
      <c r="D54" s="104"/>
      <c r="E54" s="104"/>
      <c r="F54" s="10"/>
      <c r="G54" s="13"/>
      <c r="H54" s="90" t="s">
        <v>123</v>
      </c>
      <c r="I54" s="830" t="s">
        <v>24</v>
      </c>
      <c r="J54" s="831" t="s">
        <v>252</v>
      </c>
      <c r="K54" s="832" t="s">
        <v>24</v>
      </c>
      <c r="L54" s="93" t="s">
        <v>319</v>
      </c>
      <c r="M54" s="91" t="s">
        <v>180</v>
      </c>
      <c r="N54" s="92" t="s">
        <v>24</v>
      </c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s="1" customFormat="1" ht="12.75" customHeight="1">
      <c r="A55" s="113" t="s">
        <v>320</v>
      </c>
      <c r="B55" s="833" t="s">
        <v>321</v>
      </c>
      <c r="C55" s="820" t="s">
        <v>322</v>
      </c>
      <c r="D55" s="820" t="s">
        <v>302</v>
      </c>
      <c r="E55" s="820" t="s">
        <v>323</v>
      </c>
      <c r="F55" s="821" t="s">
        <v>54</v>
      </c>
      <c r="G55" s="13"/>
      <c r="H55" s="419">
        <v>23</v>
      </c>
      <c r="I55" s="423" t="s">
        <v>187</v>
      </c>
      <c r="J55" s="420">
        <v>20.231999999999999</v>
      </c>
      <c r="K55" s="418" t="s">
        <v>59</v>
      </c>
      <c r="L55" s="834">
        <f>+J55/$J$61</f>
        <v>1.14323815766425E-2</v>
      </c>
      <c r="M55" s="556">
        <v>1.472</v>
      </c>
      <c r="N55" s="423" t="s">
        <v>187</v>
      </c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</row>
    <row r="56" spans="1:31" s="1" customFormat="1" ht="12.75" customHeight="1">
      <c r="A56" s="114" t="s">
        <v>324</v>
      </c>
      <c r="B56" s="302" t="s">
        <v>325</v>
      </c>
      <c r="C56" s="122" t="s">
        <v>326</v>
      </c>
      <c r="D56" s="122" t="s">
        <v>306</v>
      </c>
      <c r="E56" s="122" t="s">
        <v>323</v>
      </c>
      <c r="F56" s="823" t="s">
        <v>54</v>
      </c>
      <c r="G56" s="13"/>
      <c r="H56" s="514">
        <v>5</v>
      </c>
      <c r="I56" s="508" t="s">
        <v>187</v>
      </c>
      <c r="J56" s="557">
        <v>0.16</v>
      </c>
      <c r="K56" s="508" t="s">
        <v>59</v>
      </c>
      <c r="L56" s="835">
        <f>+J56/$J$61</f>
        <v>9.0410293211882166E-5</v>
      </c>
      <c r="M56" s="557">
        <v>0.23799999999999999</v>
      </c>
      <c r="N56" s="508" t="s">
        <v>187</v>
      </c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s="1" customFormat="1" ht="12.75" customHeight="1">
      <c r="A57" s="114" t="s">
        <v>327</v>
      </c>
      <c r="B57" s="302" t="s">
        <v>328</v>
      </c>
      <c r="C57" s="122" t="s">
        <v>329</v>
      </c>
      <c r="D57" s="122" t="s">
        <v>310</v>
      </c>
      <c r="E57" s="122" t="s">
        <v>323</v>
      </c>
      <c r="F57" s="823" t="s">
        <v>54</v>
      </c>
      <c r="G57" s="13"/>
      <c r="H57" s="514">
        <v>28</v>
      </c>
      <c r="I57" s="508" t="s">
        <v>187</v>
      </c>
      <c r="J57" s="557">
        <v>626.726</v>
      </c>
      <c r="K57" s="508" t="s">
        <v>59</v>
      </c>
      <c r="L57" s="835">
        <f>+J57/$J$61</f>
        <v>0.35414050889693793</v>
      </c>
      <c r="M57" s="557">
        <v>11.132999999999999</v>
      </c>
      <c r="N57" s="508" t="s">
        <v>187</v>
      </c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</row>
    <row r="58" spans="1:31" s="1" customFormat="1" ht="12.75" customHeight="1">
      <c r="A58" s="114" t="s">
        <v>330</v>
      </c>
      <c r="B58" s="302" t="s">
        <v>331</v>
      </c>
      <c r="C58" s="122" t="s">
        <v>332</v>
      </c>
      <c r="D58" s="122" t="s">
        <v>320</v>
      </c>
      <c r="E58" s="122" t="s">
        <v>323</v>
      </c>
      <c r="F58" s="823" t="s">
        <v>54</v>
      </c>
      <c r="G58" s="13"/>
      <c r="H58" s="514">
        <v>155</v>
      </c>
      <c r="I58" s="508" t="s">
        <v>187</v>
      </c>
      <c r="J58" s="557">
        <v>1047.9580000000001</v>
      </c>
      <c r="K58" s="508" t="s">
        <v>59</v>
      </c>
      <c r="L58" s="835">
        <f>+J58/$J$61</f>
        <v>0.59216368783586015</v>
      </c>
      <c r="M58" s="557">
        <v>42.548000000000002</v>
      </c>
      <c r="N58" s="508" t="s">
        <v>187</v>
      </c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s="1" customFormat="1" ht="12.75" customHeight="1" thickBot="1">
      <c r="A59" s="114" t="s">
        <v>333</v>
      </c>
      <c r="B59" s="302" t="s">
        <v>334</v>
      </c>
      <c r="C59" s="122" t="s">
        <v>335</v>
      </c>
      <c r="D59" s="122" t="s">
        <v>324</v>
      </c>
      <c r="E59" s="122" t="s">
        <v>323</v>
      </c>
      <c r="F59" s="823" t="s">
        <v>54</v>
      </c>
      <c r="G59" s="13"/>
      <c r="H59" s="514">
        <v>26</v>
      </c>
      <c r="I59" s="421" t="s">
        <v>187</v>
      </c>
      <c r="J59" s="558">
        <v>74.634</v>
      </c>
      <c r="K59" s="626" t="s">
        <v>59</v>
      </c>
      <c r="L59" s="836">
        <f>+J59/$J$61</f>
        <v>4.2173011397347589E-2</v>
      </c>
      <c r="M59" s="558">
        <v>6.4870000000000001</v>
      </c>
      <c r="N59" s="626" t="s">
        <v>187</v>
      </c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</row>
    <row r="60" spans="1:31" s="1" customFormat="1" ht="12.75" customHeight="1" thickBot="1">
      <c r="A60" s="21" t="s">
        <v>336</v>
      </c>
      <c r="B60" s="66" t="s">
        <v>337</v>
      </c>
      <c r="C60" s="122" t="s">
        <v>338</v>
      </c>
      <c r="D60" s="122" t="s">
        <v>327</v>
      </c>
      <c r="E60" s="122" t="s">
        <v>123</v>
      </c>
      <c r="F60" s="823" t="s">
        <v>190</v>
      </c>
      <c r="G60" s="13"/>
      <c r="H60" s="837">
        <f>SUM(H55:H59)</f>
        <v>237</v>
      </c>
      <c r="I60" s="321" t="s">
        <v>56</v>
      </c>
      <c r="J60" s="24"/>
      <c r="K60" s="24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s="1" customFormat="1" ht="13" thickBot="1">
      <c r="A61" s="21" t="s">
        <v>339</v>
      </c>
      <c r="B61" s="66" t="s">
        <v>340</v>
      </c>
      <c r="C61" s="122" t="s">
        <v>341</v>
      </c>
      <c r="D61" s="122" t="s">
        <v>330</v>
      </c>
      <c r="E61" s="122" t="s">
        <v>252</v>
      </c>
      <c r="F61" s="823" t="s">
        <v>190</v>
      </c>
      <c r="G61" s="13"/>
      <c r="H61" s="24"/>
      <c r="I61" s="24"/>
      <c r="J61" s="838">
        <f>J55+J56+J57+J58+J59</f>
        <v>1769.71</v>
      </c>
      <c r="K61" s="322" t="s">
        <v>59</v>
      </c>
      <c r="L61" s="839">
        <f>+J61/$J$61</f>
        <v>1</v>
      </c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s="1" customFormat="1" ht="13" thickBot="1">
      <c r="A62" s="22" t="s">
        <v>342</v>
      </c>
      <c r="B62" s="75" t="s">
        <v>343</v>
      </c>
      <c r="C62" s="119" t="s">
        <v>31</v>
      </c>
      <c r="D62" s="119" t="s">
        <v>31</v>
      </c>
      <c r="E62" s="119" t="s">
        <v>180</v>
      </c>
      <c r="F62" s="825" t="s">
        <v>190</v>
      </c>
      <c r="G62" s="13"/>
      <c r="H62" s="24"/>
      <c r="I62" s="24"/>
      <c r="J62" s="24"/>
      <c r="K62" s="24"/>
      <c r="L62" s="24"/>
      <c r="M62" s="840">
        <f>SUM(M55:M59)</f>
        <v>61.878000000000007</v>
      </c>
      <c r="N62" s="596" t="s">
        <v>187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pans="1:31" s="1" customFormat="1">
      <c r="A63" s="12"/>
      <c r="B63" s="13"/>
      <c r="C63" s="12"/>
      <c r="D63" s="12"/>
      <c r="E63" s="12"/>
      <c r="F63" s="12"/>
      <c r="G63" s="13"/>
      <c r="H63" s="24"/>
      <c r="I63" s="24"/>
      <c r="J63" s="24"/>
      <c r="K63" s="24"/>
      <c r="L63" s="24"/>
      <c r="M63" s="24"/>
      <c r="N63" s="24"/>
      <c r="O63" s="13"/>
      <c r="P63" s="13"/>
      <c r="Q63" s="24"/>
      <c r="R63" s="24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s="3" customFormat="1" ht="13" thickBot="1">
      <c r="A64" s="12"/>
      <c r="B64" s="12"/>
      <c r="C64" s="12"/>
      <c r="D64" s="12"/>
      <c r="E64" s="12"/>
      <c r="F64" s="12"/>
      <c r="G64" s="12"/>
      <c r="H64" s="99">
        <v>10</v>
      </c>
      <c r="I64" s="99">
        <v>20</v>
      </c>
      <c r="J64" s="99">
        <v>30</v>
      </c>
      <c r="K64" s="99">
        <v>40</v>
      </c>
      <c r="L64" s="99">
        <v>100</v>
      </c>
      <c r="M64" s="99">
        <v>110</v>
      </c>
      <c r="N64" s="27"/>
      <c r="O64" s="13"/>
      <c r="P64" s="13"/>
      <c r="Q64" s="27"/>
      <c r="R64" s="27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pans="1:28" s="1" customFormat="1" ht="16" thickBot="1">
      <c r="A65" s="12"/>
      <c r="B65" s="12"/>
      <c r="C65" s="12"/>
      <c r="D65" s="12"/>
      <c r="E65" s="12"/>
      <c r="F65" s="12"/>
      <c r="G65" s="13"/>
      <c r="H65" s="1179" t="s">
        <v>344</v>
      </c>
      <c r="I65" s="1180"/>
      <c r="J65" s="1185" t="s">
        <v>345</v>
      </c>
      <c r="K65" s="1185"/>
      <c r="L65" s="1179" t="s">
        <v>317</v>
      </c>
      <c r="M65" s="1180"/>
      <c r="N65" s="841"/>
      <c r="O65" s="841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</row>
    <row r="66" spans="1:28" s="1" customFormat="1" ht="18" customHeight="1" thickBot="1">
      <c r="A66" s="14"/>
      <c r="B66" s="652" t="s">
        <v>346</v>
      </c>
      <c r="C66" s="104"/>
      <c r="D66" s="104"/>
      <c r="E66" s="104"/>
      <c r="F66" s="10"/>
      <c r="G66" s="13"/>
      <c r="H66" s="89" t="s">
        <v>123</v>
      </c>
      <c r="I66" s="842" t="s">
        <v>24</v>
      </c>
      <c r="J66" s="102" t="s">
        <v>319</v>
      </c>
      <c r="K66" s="843" t="s">
        <v>24</v>
      </c>
      <c r="L66" s="89" t="s">
        <v>180</v>
      </c>
      <c r="M66" s="844" t="s">
        <v>24</v>
      </c>
      <c r="N66" s="829"/>
      <c r="O66" s="829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</row>
    <row r="67" spans="1:28" s="1" customFormat="1" ht="14.25" customHeight="1">
      <c r="A67" s="20" t="s">
        <v>347</v>
      </c>
      <c r="B67" s="62" t="s">
        <v>348</v>
      </c>
      <c r="C67" s="63" t="s">
        <v>31</v>
      </c>
      <c r="D67" s="63" t="s">
        <v>349</v>
      </c>
      <c r="E67" s="63" t="s">
        <v>350</v>
      </c>
      <c r="F67" s="65" t="s">
        <v>54</v>
      </c>
      <c r="G67" s="13"/>
      <c r="H67" s="414">
        <v>129</v>
      </c>
      <c r="I67" s="409" t="s">
        <v>187</v>
      </c>
      <c r="J67" s="415">
        <v>1.23E-2</v>
      </c>
      <c r="K67" s="408" t="s">
        <v>59</v>
      </c>
      <c r="L67" s="556">
        <v>9.7690000000000001</v>
      </c>
      <c r="M67" s="409" t="s">
        <v>187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spans="1:28" s="1" customFormat="1" ht="14.25" customHeight="1">
      <c r="A68" s="21" t="s">
        <v>351</v>
      </c>
      <c r="B68" s="66" t="s">
        <v>352</v>
      </c>
      <c r="C68" s="67" t="s">
        <v>31</v>
      </c>
      <c r="D68" s="67" t="s">
        <v>353</v>
      </c>
      <c r="E68" s="67" t="s">
        <v>350</v>
      </c>
      <c r="F68" s="69" t="s">
        <v>54</v>
      </c>
      <c r="G68" s="13"/>
      <c r="H68" s="412">
        <v>23</v>
      </c>
      <c r="I68" s="410" t="s">
        <v>187</v>
      </c>
      <c r="J68" s="416">
        <v>1.2800000000000001E-2</v>
      </c>
      <c r="K68" s="408" t="s">
        <v>59</v>
      </c>
      <c r="L68" s="557">
        <v>3.75</v>
      </c>
      <c r="M68" s="410" t="s">
        <v>187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spans="1:28" s="1" customFormat="1" ht="14.25" customHeight="1">
      <c r="A69" s="21" t="s">
        <v>354</v>
      </c>
      <c r="B69" s="66" t="s">
        <v>355</v>
      </c>
      <c r="C69" s="67" t="s">
        <v>31</v>
      </c>
      <c r="D69" s="67" t="s">
        <v>356</v>
      </c>
      <c r="E69" s="67" t="s">
        <v>350</v>
      </c>
      <c r="F69" s="69" t="s">
        <v>54</v>
      </c>
      <c r="G69" s="13"/>
      <c r="H69" s="412">
        <v>22</v>
      </c>
      <c r="I69" s="410" t="s">
        <v>187</v>
      </c>
      <c r="J69" s="416">
        <v>2.7E-2</v>
      </c>
      <c r="K69" s="408" t="s">
        <v>59</v>
      </c>
      <c r="L69" s="557">
        <v>4.4260000000000002</v>
      </c>
      <c r="M69" s="410" t="s">
        <v>187</v>
      </c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spans="1:28" s="1" customFormat="1" ht="14.25" customHeight="1">
      <c r="A70" s="21" t="s">
        <v>357</v>
      </c>
      <c r="B70" s="66" t="s">
        <v>358</v>
      </c>
      <c r="C70" s="67" t="s">
        <v>31</v>
      </c>
      <c r="D70" s="67" t="s">
        <v>359</v>
      </c>
      <c r="E70" s="67" t="s">
        <v>350</v>
      </c>
      <c r="F70" s="69" t="s">
        <v>54</v>
      </c>
      <c r="G70" s="13"/>
      <c r="H70" s="412">
        <v>17</v>
      </c>
      <c r="I70" s="410" t="s">
        <v>187</v>
      </c>
      <c r="J70" s="416">
        <v>4.53E-2</v>
      </c>
      <c r="K70" s="408" t="s">
        <v>59</v>
      </c>
      <c r="L70" s="557">
        <v>6.1150000000000002</v>
      </c>
      <c r="M70" s="410" t="s">
        <v>187</v>
      </c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spans="1:28" s="1" customFormat="1" ht="14.25" customHeight="1">
      <c r="A71" s="21" t="s">
        <v>360</v>
      </c>
      <c r="B71" s="66" t="s">
        <v>361</v>
      </c>
      <c r="C71" s="67" t="s">
        <v>31</v>
      </c>
      <c r="D71" s="67" t="s">
        <v>362</v>
      </c>
      <c r="E71" s="67" t="s">
        <v>350</v>
      </c>
      <c r="F71" s="69" t="s">
        <v>54</v>
      </c>
      <c r="G71" s="13"/>
      <c r="H71" s="412">
        <v>19</v>
      </c>
      <c r="I71" s="410" t="s">
        <v>187</v>
      </c>
      <c r="J71" s="416">
        <v>0.105</v>
      </c>
      <c r="K71" s="408" t="s">
        <v>59</v>
      </c>
      <c r="L71" s="557">
        <v>9.69</v>
      </c>
      <c r="M71" s="410" t="s">
        <v>187</v>
      </c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spans="1:28" s="1" customFormat="1" ht="14.25" customHeight="1">
      <c r="A72" s="21" t="s">
        <v>363</v>
      </c>
      <c r="B72" s="66" t="s">
        <v>364</v>
      </c>
      <c r="C72" s="67" t="s">
        <v>31</v>
      </c>
      <c r="D72" s="67" t="s">
        <v>365</v>
      </c>
      <c r="E72" s="67" t="s">
        <v>350</v>
      </c>
      <c r="F72" s="69" t="s">
        <v>54</v>
      </c>
      <c r="G72" s="13"/>
      <c r="H72" s="412">
        <v>12</v>
      </c>
      <c r="I72" s="410" t="s">
        <v>187</v>
      </c>
      <c r="J72" s="416">
        <v>0.1555</v>
      </c>
      <c r="K72" s="408" t="s">
        <v>59</v>
      </c>
      <c r="L72" s="557">
        <v>10.412000000000001</v>
      </c>
      <c r="M72" s="410" t="s">
        <v>187</v>
      </c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spans="1:28" s="1" customFormat="1" ht="14.25" customHeight="1">
      <c r="A73" s="21" t="s">
        <v>366</v>
      </c>
      <c r="B73" s="66" t="s">
        <v>367</v>
      </c>
      <c r="C73" s="67" t="s">
        <v>31</v>
      </c>
      <c r="D73" s="67" t="s">
        <v>368</v>
      </c>
      <c r="E73" s="67" t="s">
        <v>350</v>
      </c>
      <c r="F73" s="69" t="s">
        <v>54</v>
      </c>
      <c r="G73" s="13"/>
      <c r="H73" s="412">
        <v>9</v>
      </c>
      <c r="I73" s="410" t="s">
        <v>187</v>
      </c>
      <c r="J73" s="416">
        <v>0.22919999999999999</v>
      </c>
      <c r="K73" s="408" t="s">
        <v>59</v>
      </c>
      <c r="L73" s="557">
        <v>7.4710000000000001</v>
      </c>
      <c r="M73" s="410" t="s">
        <v>187</v>
      </c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</row>
    <row r="74" spans="1:28" s="1" customFormat="1" ht="14.25" customHeight="1">
      <c r="A74" s="21" t="s">
        <v>369</v>
      </c>
      <c r="B74" s="66" t="s">
        <v>370</v>
      </c>
      <c r="C74" s="67" t="s">
        <v>31</v>
      </c>
      <c r="D74" s="67" t="s">
        <v>371</v>
      </c>
      <c r="E74" s="67" t="s">
        <v>350</v>
      </c>
      <c r="F74" s="69" t="s">
        <v>54</v>
      </c>
      <c r="G74" s="13"/>
      <c r="H74" s="412">
        <v>4</v>
      </c>
      <c r="I74" s="410" t="s">
        <v>187</v>
      </c>
      <c r="J74" s="416">
        <v>0.214</v>
      </c>
      <c r="K74" s="408" t="s">
        <v>59</v>
      </c>
      <c r="L74" s="557">
        <v>6.63</v>
      </c>
      <c r="M74" s="410" t="s">
        <v>187</v>
      </c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spans="1:28" s="1" customFormat="1" ht="14.25" customHeight="1">
      <c r="A75" s="21" t="s">
        <v>372</v>
      </c>
      <c r="B75" s="66" t="s">
        <v>373</v>
      </c>
      <c r="C75" s="67" t="s">
        <v>31</v>
      </c>
      <c r="D75" s="67" t="s">
        <v>374</v>
      </c>
      <c r="E75" s="67" t="s">
        <v>350</v>
      </c>
      <c r="F75" s="69" t="s">
        <v>54</v>
      </c>
      <c r="G75" s="13"/>
      <c r="H75" s="413">
        <v>2</v>
      </c>
      <c r="I75" s="411" t="s">
        <v>187</v>
      </c>
      <c r="J75" s="417">
        <v>0.19889999999999999</v>
      </c>
      <c r="K75" s="408" t="s">
        <v>59</v>
      </c>
      <c r="L75" s="558">
        <v>3.6150000000000002</v>
      </c>
      <c r="M75" s="411" t="s">
        <v>187</v>
      </c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spans="1:28" s="1" customFormat="1" ht="14.25" customHeight="1">
      <c r="A76" s="21" t="s">
        <v>375</v>
      </c>
      <c r="B76" s="66" t="s">
        <v>376</v>
      </c>
      <c r="C76" s="67" t="s">
        <v>31</v>
      </c>
      <c r="D76" s="67" t="s">
        <v>377</v>
      </c>
      <c r="E76" s="67" t="s">
        <v>123</v>
      </c>
      <c r="F76" s="69" t="s">
        <v>190</v>
      </c>
      <c r="G76" s="13"/>
      <c r="H76" s="845">
        <f>SUM(H67:H75)</f>
        <v>237</v>
      </c>
      <c r="I76" s="323" t="s">
        <v>56</v>
      </c>
      <c r="J76" s="24"/>
      <c r="K76" s="24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spans="1:28" s="1" customFormat="1" ht="14.25" customHeight="1">
      <c r="A77" s="21" t="s">
        <v>378</v>
      </c>
      <c r="B77" s="66" t="s">
        <v>379</v>
      </c>
      <c r="C77" s="67" t="s">
        <v>31</v>
      </c>
      <c r="D77" s="67" t="s">
        <v>380</v>
      </c>
      <c r="E77" s="67" t="s">
        <v>123</v>
      </c>
      <c r="F77" s="69" t="s">
        <v>190</v>
      </c>
      <c r="G77" s="13"/>
      <c r="H77" s="24"/>
      <c r="I77" s="24"/>
      <c r="J77" s="846">
        <f>SUM(J67:J75)</f>
        <v>0.99999999999999989</v>
      </c>
      <c r="K77" s="408" t="s">
        <v>59</v>
      </c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</row>
    <row r="78" spans="1:28" s="1" customFormat="1" ht="14.25" customHeight="1">
      <c r="A78" s="22" t="s">
        <v>377</v>
      </c>
      <c r="B78" s="75" t="s">
        <v>381</v>
      </c>
      <c r="C78" s="76" t="s">
        <v>31</v>
      </c>
      <c r="D78" s="76" t="s">
        <v>382</v>
      </c>
      <c r="E78" s="76" t="s">
        <v>180</v>
      </c>
      <c r="F78" s="78" t="s">
        <v>190</v>
      </c>
      <c r="G78" s="13"/>
      <c r="H78" s="24"/>
      <c r="I78" s="24"/>
      <c r="J78" s="24"/>
      <c r="K78" s="24"/>
      <c r="L78" s="838">
        <f>SUM(L67:L75)</f>
        <v>61.878</v>
      </c>
      <c r="M78" s="323"/>
      <c r="N78" s="13"/>
      <c r="O78" s="13"/>
      <c r="P78" s="13"/>
      <c r="Q78" s="24"/>
      <c r="R78" s="24"/>
      <c r="S78" s="13"/>
      <c r="T78" s="13"/>
      <c r="U78" s="13"/>
      <c r="V78" s="13"/>
      <c r="W78" s="13"/>
      <c r="X78" s="13"/>
      <c r="Y78" s="13"/>
      <c r="Z78" s="13"/>
      <c r="AA78" s="13"/>
      <c r="AB78" s="13"/>
    </row>
    <row r="79" spans="1:28" s="1" customFormat="1" ht="14.25" customHeight="1">
      <c r="A79" s="12"/>
      <c r="B79" s="13"/>
      <c r="C79" s="12"/>
      <c r="D79" s="12"/>
      <c r="E79" s="12"/>
      <c r="F79" s="12"/>
      <c r="G79" s="13"/>
      <c r="H79" s="24"/>
      <c r="I79" s="24"/>
      <c r="J79" s="24"/>
      <c r="K79" s="24"/>
      <c r="L79" s="24"/>
      <c r="M79" s="24"/>
      <c r="N79" s="13"/>
      <c r="O79" s="13"/>
      <c r="P79" s="13"/>
      <c r="Q79" s="24"/>
      <c r="R79" s="24"/>
      <c r="S79" s="13"/>
      <c r="T79" s="13"/>
      <c r="U79" s="13"/>
      <c r="V79" s="13"/>
      <c r="W79" s="13"/>
      <c r="X79" s="13"/>
      <c r="Y79" s="13"/>
      <c r="Z79" s="13"/>
      <c r="AA79" s="13"/>
      <c r="AB79" s="13"/>
    </row>
    <row r="80" spans="1:28" s="13" customFormat="1" ht="13" thickBot="1">
      <c r="A80" s="4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Q80" s="24"/>
      <c r="R80" s="24"/>
      <c r="S80" s="24"/>
      <c r="T80" s="24"/>
      <c r="U80" s="24"/>
      <c r="V80" s="24"/>
      <c r="W80" s="24"/>
      <c r="X80" s="24"/>
      <c r="Y80" s="24"/>
    </row>
    <row r="81" spans="1:24" s="13" customFormat="1">
      <c r="A81" s="339"/>
      <c r="B81" s="340"/>
      <c r="C81" s="340"/>
      <c r="D81" s="341"/>
      <c r="E81" s="341"/>
      <c r="F81" s="342"/>
      <c r="G81" s="24"/>
      <c r="H81" s="24"/>
      <c r="I81" s="24"/>
      <c r="J81" s="24"/>
      <c r="K81" s="24"/>
      <c r="L81" s="24"/>
      <c r="M81" s="24"/>
      <c r="Q81" s="24"/>
      <c r="R81" s="24"/>
      <c r="S81" s="24"/>
      <c r="T81" s="24"/>
      <c r="U81" s="24"/>
      <c r="V81" s="24"/>
      <c r="W81" s="24"/>
      <c r="X81" s="24"/>
    </row>
    <row r="82" spans="1:24" s="13" customFormat="1">
      <c r="A82" s="647" t="s">
        <v>170</v>
      </c>
      <c r="B82" s="648"/>
      <c r="C82" s="648"/>
      <c r="D82" s="649" t="s">
        <v>173</v>
      </c>
      <c r="E82"/>
      <c r="F82" s="343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1:24" s="13" customFormat="1">
      <c r="A83" s="344"/>
      <c r="B83" s="648"/>
      <c r="C83" s="648"/>
      <c r="D83" s="345"/>
      <c r="E83"/>
      <c r="F83" s="343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1:24" s="13" customFormat="1">
      <c r="A84" s="647" t="s">
        <v>172</v>
      </c>
      <c r="B84" s="648"/>
      <c r="C84" s="648"/>
      <c r="D84" s="649" t="s">
        <v>173</v>
      </c>
      <c r="E84"/>
      <c r="F84" s="34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 s="13" customFormat="1">
      <c r="A85" s="344"/>
      <c r="B85" s="648"/>
      <c r="C85" s="648"/>
      <c r="D85" s="345"/>
      <c r="E85"/>
      <c r="F85" s="34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1:24" s="13" customFormat="1">
      <c r="A86" s="647" t="s">
        <v>796</v>
      </c>
      <c r="B86" s="648"/>
      <c r="C86" s="648"/>
      <c r="D86" s="649"/>
      <c r="E86"/>
      <c r="F86" s="346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spans="1:24" ht="13" thickBot="1">
      <c r="A87" s="347"/>
      <c r="B87" s="348"/>
      <c r="C87" s="348"/>
      <c r="D87" s="349"/>
      <c r="E87" s="349"/>
      <c r="F87" s="350"/>
    </row>
    <row r="88" spans="1:24">
      <c r="A88" s="43"/>
      <c r="B88" s="84"/>
      <c r="C88" s="85"/>
      <c r="D88" s="85"/>
      <c r="F88" s="27"/>
    </row>
    <row r="89" spans="1:24">
      <c r="A89" s="43"/>
      <c r="B89" s="84"/>
      <c r="F89" s="27"/>
    </row>
  </sheetData>
  <mergeCells count="35">
    <mergeCell ref="Q25:Q27"/>
    <mergeCell ref="P11:P12"/>
    <mergeCell ref="Q10:Q11"/>
    <mergeCell ref="M10:P10"/>
    <mergeCell ref="H10:K10"/>
    <mergeCell ref="H14:K14"/>
    <mergeCell ref="M14:P14"/>
    <mergeCell ref="O11:O12"/>
    <mergeCell ref="M11:M12"/>
    <mergeCell ref="M25:P25"/>
    <mergeCell ref="P26:P27"/>
    <mergeCell ref="O26:O27"/>
    <mergeCell ref="N26:N27"/>
    <mergeCell ref="N11:N12"/>
    <mergeCell ref="M26:M27"/>
    <mergeCell ref="A6:I6"/>
    <mergeCell ref="A7:I7"/>
    <mergeCell ref="L10:L11"/>
    <mergeCell ref="I11:I12"/>
    <mergeCell ref="J11:J12"/>
    <mergeCell ref="H11:H12"/>
    <mergeCell ref="K11:K12"/>
    <mergeCell ref="H42:L42"/>
    <mergeCell ref="H65:I65"/>
    <mergeCell ref="L65:M65"/>
    <mergeCell ref="J52:K53"/>
    <mergeCell ref="J65:K65"/>
    <mergeCell ref="H52:I53"/>
    <mergeCell ref="L52:L53"/>
    <mergeCell ref="M52:N53"/>
    <mergeCell ref="K43:K44"/>
    <mergeCell ref="L43:L44"/>
    <mergeCell ref="I43:I44"/>
    <mergeCell ref="H43:H44"/>
    <mergeCell ref="J43:J44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54" orientation="landscape" r:id="rId1"/>
  <headerFooter alignWithMargins="0">
    <oddFooter>&amp;L&amp;1#&amp;"Arial"&amp;11&amp;K000000SW Internal Commercial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16"/>
  <sheetViews>
    <sheetView topLeftCell="A45" zoomScale="74" zoomScaleNormal="74" workbookViewId="0">
      <selection activeCell="A63" sqref="A63"/>
    </sheetView>
  </sheetViews>
  <sheetFormatPr defaultColWidth="9.26953125" defaultRowHeight="12.5"/>
  <cols>
    <col min="1" max="1" width="8.7265625" style="24" customWidth="1"/>
    <col min="2" max="2" width="42.7265625" style="24" bestFit="1" customWidth="1"/>
    <col min="3" max="3" width="24.26953125" style="24" customWidth="1"/>
    <col min="4" max="4" width="14.7265625" style="24" customWidth="1"/>
    <col min="5" max="5" width="8.1796875" style="24" customWidth="1"/>
    <col min="6" max="6" width="6.7265625" style="24" bestFit="1" customWidth="1"/>
    <col min="7" max="7" width="3.7265625" style="24" customWidth="1"/>
    <col min="8" max="8" width="12.453125" style="24" customWidth="1"/>
    <col min="9" max="9" width="4.453125" style="24" bestFit="1" customWidth="1"/>
    <col min="10" max="10" width="11.7265625" style="24" customWidth="1"/>
    <col min="11" max="11" width="4.453125" style="24" bestFit="1" customWidth="1"/>
    <col min="12" max="12" width="11.26953125" style="24" customWidth="1"/>
    <col min="13" max="13" width="4.453125" style="24" bestFit="1" customWidth="1"/>
    <col min="14" max="14" width="13" style="24" customWidth="1"/>
    <col min="15" max="15" width="4.453125" style="24" bestFit="1" customWidth="1"/>
    <col min="16" max="16" width="10.7265625" style="24" hidden="1" customWidth="1"/>
    <col min="17" max="17" width="6.7265625" style="24" hidden="1" customWidth="1"/>
    <col min="18" max="18" width="10.7265625" style="24" hidden="1" customWidth="1"/>
    <col min="19" max="19" width="6.7265625" style="24" hidden="1" customWidth="1"/>
    <col min="20" max="20" width="10.7265625" style="24" hidden="1" customWidth="1"/>
    <col min="21" max="21" width="6.54296875" style="24" hidden="1" customWidth="1"/>
    <col min="22" max="22" width="10.7265625" style="24" hidden="1" customWidth="1"/>
    <col min="23" max="23" width="6.7265625" style="24" hidden="1" customWidth="1"/>
    <col min="24" max="24" width="12.7265625" style="24" customWidth="1"/>
    <col min="25" max="25" width="4.453125" style="24" bestFit="1" customWidth="1"/>
    <col min="26" max="16384" width="9.26953125" style="24"/>
  </cols>
  <sheetData>
    <row r="1" spans="1:26" s="38" customFormat="1" ht="20">
      <c r="A1" s="36" t="s">
        <v>0</v>
      </c>
      <c r="B1" s="37"/>
    </row>
    <row r="2" spans="1:26" s="38" customFormat="1" ht="20">
      <c r="A2" s="338"/>
      <c r="B2" s="352"/>
    </row>
    <row r="3" spans="1:26" s="38" customFormat="1" ht="42.75" customHeight="1">
      <c r="A3" s="36" t="s">
        <v>1</v>
      </c>
      <c r="B3" s="37"/>
    </row>
    <row r="4" spans="1:26" s="38" customFormat="1" ht="20">
      <c r="A4" s="36"/>
      <c r="B4" s="37"/>
    </row>
    <row r="5" spans="1:26" s="13" customFormat="1" ht="13" thickBot="1"/>
    <row r="6" spans="1:26" ht="20">
      <c r="A6" s="1164" t="s">
        <v>2</v>
      </c>
      <c r="B6" s="30"/>
      <c r="C6" s="31"/>
      <c r="D6" s="31"/>
      <c r="E6" s="31"/>
      <c r="F6" s="31"/>
      <c r="G6" s="80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6" ht="20.5" thickBot="1">
      <c r="A7" s="1165" t="s">
        <v>383</v>
      </c>
      <c r="B7" s="33"/>
      <c r="C7" s="34"/>
      <c r="D7" s="34"/>
      <c r="E7" s="34"/>
      <c r="F7" s="34"/>
      <c r="G7" s="80"/>
      <c r="H7" s="36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6"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6" ht="13" thickBot="1">
      <c r="H9" s="1225">
        <v>10</v>
      </c>
      <c r="I9" s="1226"/>
      <c r="J9" s="1225">
        <v>20</v>
      </c>
      <c r="K9" s="1226"/>
      <c r="L9" s="1225">
        <v>30</v>
      </c>
      <c r="M9" s="1226"/>
      <c r="N9" s="1225">
        <v>40</v>
      </c>
      <c r="O9" s="1226"/>
      <c r="P9" s="1225">
        <v>50</v>
      </c>
      <c r="Q9" s="1226"/>
      <c r="R9" s="1225">
        <v>60</v>
      </c>
      <c r="S9" s="1226"/>
      <c r="T9" s="1225">
        <v>50</v>
      </c>
      <c r="U9" s="1226"/>
      <c r="V9" s="1225">
        <v>60</v>
      </c>
      <c r="W9" s="1226"/>
      <c r="X9" s="1225">
        <v>199</v>
      </c>
      <c r="Y9" s="1226"/>
    </row>
    <row r="10" spans="1:26" s="1" customFormat="1" ht="16.5" customHeight="1">
      <c r="A10" s="651" t="s">
        <v>4</v>
      </c>
      <c r="B10" s="652" t="s">
        <v>5</v>
      </c>
      <c r="C10" s="8" t="s">
        <v>6</v>
      </c>
      <c r="D10" s="104" t="s">
        <v>7</v>
      </c>
      <c r="E10" s="8" t="s">
        <v>8</v>
      </c>
      <c r="F10" s="9" t="s">
        <v>9</v>
      </c>
      <c r="G10" s="13"/>
      <c r="H10" s="1231" t="s">
        <v>384</v>
      </c>
      <c r="I10" s="1232"/>
      <c r="J10" s="1232"/>
      <c r="K10" s="1232"/>
      <c r="L10" s="1232"/>
      <c r="M10" s="1232"/>
      <c r="N10" s="1232"/>
      <c r="O10" s="1232"/>
      <c r="P10" s="1232"/>
      <c r="Q10" s="1232"/>
      <c r="R10" s="1232"/>
      <c r="S10" s="1232"/>
      <c r="T10" s="1232"/>
      <c r="U10" s="1232"/>
      <c r="V10" s="1232"/>
      <c r="W10" s="1233"/>
      <c r="X10" s="1167" t="s">
        <v>25</v>
      </c>
      <c r="Y10" s="847"/>
      <c r="Z10" s="24"/>
    </row>
    <row r="11" spans="1:26" s="1" customFormat="1" ht="18.75" customHeight="1">
      <c r="A11" s="653" t="s">
        <v>20</v>
      </c>
      <c r="B11" s="654"/>
      <c r="C11" s="655" t="s">
        <v>21</v>
      </c>
      <c r="D11" s="105" t="s">
        <v>22</v>
      </c>
      <c r="E11" s="655"/>
      <c r="F11" s="656" t="s">
        <v>23</v>
      </c>
      <c r="G11" s="13"/>
      <c r="H11" s="1227" t="s">
        <v>245</v>
      </c>
      <c r="I11" s="1228"/>
      <c r="J11" s="1227" t="s">
        <v>246</v>
      </c>
      <c r="K11" s="1228"/>
      <c r="L11" s="1227" t="s">
        <v>247</v>
      </c>
      <c r="M11" s="1228"/>
      <c r="N11" s="1227" t="s">
        <v>248</v>
      </c>
      <c r="O11" s="1228"/>
      <c r="P11" s="1227" t="s">
        <v>385</v>
      </c>
      <c r="Q11" s="1228"/>
      <c r="R11" s="1227" t="s">
        <v>386</v>
      </c>
      <c r="S11" s="1228"/>
      <c r="T11" s="1227" t="s">
        <v>387</v>
      </c>
      <c r="U11" s="1228"/>
      <c r="V11" s="1227" t="s">
        <v>388</v>
      </c>
      <c r="W11" s="1228"/>
      <c r="X11" s="1227" t="s">
        <v>19</v>
      </c>
      <c r="Y11" s="1239"/>
      <c r="Z11" s="24"/>
    </row>
    <row r="12" spans="1:26" s="1" customFormat="1" ht="16" thickBot="1">
      <c r="A12" s="659"/>
      <c r="B12" s="5"/>
      <c r="C12" s="6" t="s">
        <v>389</v>
      </c>
      <c r="D12" s="106" t="s">
        <v>27</v>
      </c>
      <c r="E12" s="6"/>
      <c r="F12" s="7"/>
      <c r="G12" s="13"/>
      <c r="H12" s="848"/>
      <c r="I12" s="2" t="s">
        <v>24</v>
      </c>
      <c r="J12" s="848"/>
      <c r="K12" s="2" t="s">
        <v>24</v>
      </c>
      <c r="L12" s="848"/>
      <c r="M12" s="2" t="s">
        <v>24</v>
      </c>
      <c r="N12" s="848"/>
      <c r="O12" s="2" t="s">
        <v>24</v>
      </c>
      <c r="P12" s="848"/>
      <c r="Q12" s="2" t="s">
        <v>24</v>
      </c>
      <c r="R12" s="848"/>
      <c r="S12" s="2" t="s">
        <v>24</v>
      </c>
      <c r="T12" s="848"/>
      <c r="U12" s="2" t="s">
        <v>24</v>
      </c>
      <c r="V12" s="848"/>
      <c r="W12" s="2" t="s">
        <v>24</v>
      </c>
      <c r="X12" s="849" t="s">
        <v>25</v>
      </c>
      <c r="Y12" s="16" t="s">
        <v>24</v>
      </c>
      <c r="Z12" s="24"/>
    </row>
    <row r="13" spans="1:26" s="1" customFormat="1" ht="7.15" customHeight="1" thickBot="1">
      <c r="A13" s="13"/>
      <c r="B13" s="660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24"/>
    </row>
    <row r="14" spans="1:26" s="1" customFormat="1" ht="18.5" thickBot="1">
      <c r="A14" s="14"/>
      <c r="B14" s="351" t="s">
        <v>390</v>
      </c>
      <c r="C14" s="351"/>
      <c r="D14" s="351"/>
      <c r="E14" s="850"/>
      <c r="F14" s="10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24"/>
      <c r="Z14" s="24"/>
    </row>
    <row r="15" spans="1:26" s="1" customFormat="1" ht="13.5" thickBot="1">
      <c r="A15" s="113" t="s">
        <v>391</v>
      </c>
      <c r="B15" s="833" t="s">
        <v>30</v>
      </c>
      <c r="C15" s="820" t="s">
        <v>31</v>
      </c>
      <c r="D15" s="820" t="s">
        <v>391</v>
      </c>
      <c r="E15" s="851" t="s">
        <v>30</v>
      </c>
      <c r="F15" s="821" t="s">
        <v>32</v>
      </c>
      <c r="G15" s="13"/>
      <c r="H15" s="1236" t="s">
        <v>255</v>
      </c>
      <c r="I15" s="1237"/>
      <c r="J15" s="1238" t="s">
        <v>256</v>
      </c>
      <c r="K15" s="1237"/>
      <c r="L15" s="1238" t="s">
        <v>257</v>
      </c>
      <c r="M15" s="1237"/>
      <c r="N15" s="1238" t="s">
        <v>258</v>
      </c>
      <c r="O15" s="1237"/>
      <c r="P15" s="1229"/>
      <c r="Q15" s="1234"/>
      <c r="R15" s="1229"/>
      <c r="S15" s="1235"/>
      <c r="T15" s="1229"/>
      <c r="U15" s="1234"/>
      <c r="V15" s="1229"/>
      <c r="W15" s="1230"/>
      <c r="X15" s="662"/>
      <c r="Y15" s="852"/>
      <c r="Z15" s="24"/>
    </row>
    <row r="16" spans="1:26" s="1" customFormat="1">
      <c r="A16" s="21" t="s">
        <v>392</v>
      </c>
      <c r="B16" s="66" t="s">
        <v>52</v>
      </c>
      <c r="C16" s="853" t="s">
        <v>31</v>
      </c>
      <c r="D16" s="853" t="s">
        <v>392</v>
      </c>
      <c r="E16" s="853" t="s">
        <v>53</v>
      </c>
      <c r="F16" s="823" t="s">
        <v>54</v>
      </c>
      <c r="G16" s="13" t="s">
        <v>25</v>
      </c>
      <c r="H16" s="1067">
        <v>241.744</v>
      </c>
      <c r="I16" s="1068" t="s">
        <v>187</v>
      </c>
      <c r="J16" s="1070">
        <v>1333.492</v>
      </c>
      <c r="K16" s="1068" t="s">
        <v>187</v>
      </c>
      <c r="L16" s="1070">
        <v>1763.6890000000001</v>
      </c>
      <c r="M16" s="1068" t="s">
        <v>187</v>
      </c>
      <c r="N16" s="1070">
        <v>1878.078</v>
      </c>
      <c r="O16" s="1068" t="s">
        <v>187</v>
      </c>
      <c r="P16" s="1070"/>
      <c r="Q16" s="1069"/>
      <c r="R16" s="1070"/>
      <c r="S16" s="1071"/>
      <c r="T16" s="1070"/>
      <c r="U16" s="1069"/>
      <c r="V16" s="1070"/>
      <c r="W16" s="1072"/>
      <c r="X16" s="1073">
        <f t="shared" ref="X16:X21" si="0">H16+J16+L16+N16+P16+R16+T16+V16</f>
        <v>5217.0030000000006</v>
      </c>
      <c r="Y16" s="311" t="s">
        <v>187</v>
      </c>
      <c r="Z16" s="24"/>
    </row>
    <row r="17" spans="1:26" s="1" customFormat="1">
      <c r="A17" s="114" t="s">
        <v>393</v>
      </c>
      <c r="B17" s="302" t="s">
        <v>394</v>
      </c>
      <c r="C17" s="853" t="s">
        <v>31</v>
      </c>
      <c r="D17" s="122" t="s">
        <v>393</v>
      </c>
      <c r="E17" s="853" t="s">
        <v>53</v>
      </c>
      <c r="F17" s="823" t="s">
        <v>54</v>
      </c>
      <c r="G17" s="13"/>
      <c r="H17" s="1067">
        <v>159.00399999999999</v>
      </c>
      <c r="I17" s="1069" t="s">
        <v>151</v>
      </c>
      <c r="J17" s="1070">
        <v>699.65800000000002</v>
      </c>
      <c r="K17" s="1069" t="s">
        <v>151</v>
      </c>
      <c r="L17" s="1070">
        <v>905.84199999999998</v>
      </c>
      <c r="M17" s="1069" t="s">
        <v>151</v>
      </c>
      <c r="N17" s="1070">
        <v>951.89</v>
      </c>
      <c r="O17" s="1069" t="s">
        <v>151</v>
      </c>
      <c r="P17" s="1070"/>
      <c r="Q17" s="1069"/>
      <c r="R17" s="1070"/>
      <c r="S17" s="1071"/>
      <c r="T17" s="1070"/>
      <c r="U17" s="1069"/>
      <c r="V17" s="1070"/>
      <c r="W17" s="1072"/>
      <c r="X17" s="1073">
        <f t="shared" si="0"/>
        <v>2716.3939999999998</v>
      </c>
      <c r="Y17" s="311" t="s">
        <v>151</v>
      </c>
      <c r="Z17" s="24"/>
    </row>
    <row r="18" spans="1:26" s="1" customFormat="1">
      <c r="A18" s="21" t="s">
        <v>395</v>
      </c>
      <c r="B18" s="66" t="s">
        <v>396</v>
      </c>
      <c r="C18" s="790" t="s">
        <v>31</v>
      </c>
      <c r="D18" s="790" t="s">
        <v>395</v>
      </c>
      <c r="E18" s="67" t="s">
        <v>252</v>
      </c>
      <c r="F18" s="69" t="s">
        <v>54</v>
      </c>
      <c r="G18" s="13"/>
      <c r="H18" s="1067">
        <v>56.5</v>
      </c>
      <c r="I18" s="1069" t="s">
        <v>55</v>
      </c>
      <c r="J18" s="1070">
        <v>255.05</v>
      </c>
      <c r="K18" s="1069" t="s">
        <v>55</v>
      </c>
      <c r="L18" s="1070">
        <v>332.46</v>
      </c>
      <c r="M18" s="1069" t="s">
        <v>55</v>
      </c>
      <c r="N18" s="1070">
        <v>349.1</v>
      </c>
      <c r="O18" s="1069" t="s">
        <v>55</v>
      </c>
      <c r="P18" s="1070"/>
      <c r="Q18" s="1069"/>
      <c r="R18" s="1070"/>
      <c r="S18" s="1071"/>
      <c r="T18" s="1070"/>
      <c r="U18" s="1069"/>
      <c r="V18" s="1070"/>
      <c r="W18" s="1072"/>
      <c r="X18" s="1073">
        <f t="shared" si="0"/>
        <v>993.11</v>
      </c>
      <c r="Y18" s="311" t="s">
        <v>55</v>
      </c>
      <c r="Z18" s="24"/>
    </row>
    <row r="19" spans="1:26" s="1" customFormat="1">
      <c r="A19" s="21" t="s">
        <v>397</v>
      </c>
      <c r="B19" s="66" t="s">
        <v>398</v>
      </c>
      <c r="C19" s="790" t="s">
        <v>31</v>
      </c>
      <c r="D19" s="790" t="s">
        <v>397</v>
      </c>
      <c r="E19" s="67" t="s">
        <v>252</v>
      </c>
      <c r="F19" s="69" t="s">
        <v>54</v>
      </c>
      <c r="G19" s="13"/>
      <c r="H19" s="1067">
        <v>21.32</v>
      </c>
      <c r="I19" s="1069" t="s">
        <v>151</v>
      </c>
      <c r="J19" s="1070">
        <v>98.09</v>
      </c>
      <c r="K19" s="1069" t="s">
        <v>151</v>
      </c>
      <c r="L19" s="1070">
        <v>101.7</v>
      </c>
      <c r="M19" s="1069" t="s">
        <v>151</v>
      </c>
      <c r="N19" s="1070">
        <v>160.11000000000001</v>
      </c>
      <c r="O19" s="1069" t="s">
        <v>151</v>
      </c>
      <c r="P19" s="1070"/>
      <c r="Q19" s="1069"/>
      <c r="R19" s="1070"/>
      <c r="S19" s="1071"/>
      <c r="T19" s="1070"/>
      <c r="U19" s="1069"/>
      <c r="V19" s="1070"/>
      <c r="W19" s="1072"/>
      <c r="X19" s="1073">
        <f t="shared" si="0"/>
        <v>381.22</v>
      </c>
      <c r="Y19" s="311" t="s">
        <v>151</v>
      </c>
      <c r="Z19" s="24"/>
    </row>
    <row r="20" spans="1:26" s="1" customFormat="1" ht="14.5">
      <c r="A20" s="21" t="s">
        <v>399</v>
      </c>
      <c r="B20" s="66" t="s">
        <v>400</v>
      </c>
      <c r="C20" s="790" t="s">
        <v>31</v>
      </c>
      <c r="D20" s="790" t="s">
        <v>399</v>
      </c>
      <c r="E20" s="67" t="s">
        <v>401</v>
      </c>
      <c r="F20" s="69" t="s">
        <v>54</v>
      </c>
      <c r="G20" s="13"/>
      <c r="H20" s="514">
        <v>35208.129999999997</v>
      </c>
      <c r="I20" s="510" t="s">
        <v>56</v>
      </c>
      <c r="J20" s="516">
        <v>20371.400000000001</v>
      </c>
      <c r="K20" s="510" t="s">
        <v>56</v>
      </c>
      <c r="L20" s="516">
        <v>15475.466</v>
      </c>
      <c r="M20" s="510" t="s">
        <v>56</v>
      </c>
      <c r="N20" s="516">
        <v>8744.4069999999992</v>
      </c>
      <c r="O20" s="510" t="s">
        <v>56</v>
      </c>
      <c r="P20" s="788"/>
      <c r="Q20" s="506"/>
      <c r="R20" s="788"/>
      <c r="S20" s="769"/>
      <c r="T20" s="788"/>
      <c r="U20" s="506"/>
      <c r="V20" s="788"/>
      <c r="W20" s="320"/>
      <c r="X20" s="855">
        <f t="shared" si="0"/>
        <v>79799.402999999991</v>
      </c>
      <c r="Y20" s="311" t="s">
        <v>56</v>
      </c>
      <c r="Z20" s="24"/>
    </row>
    <row r="21" spans="1:26" s="1" customFormat="1" ht="13" thickBot="1">
      <c r="A21" s="22" t="s">
        <v>402</v>
      </c>
      <c r="B21" s="75" t="s">
        <v>403</v>
      </c>
      <c r="C21" s="800" t="s">
        <v>31</v>
      </c>
      <c r="D21" s="800" t="s">
        <v>404</v>
      </c>
      <c r="E21" s="76" t="s">
        <v>123</v>
      </c>
      <c r="F21" s="78" t="s">
        <v>54</v>
      </c>
      <c r="G21" s="13"/>
      <c r="H21" s="515">
        <v>113</v>
      </c>
      <c r="I21" s="632" t="s">
        <v>56</v>
      </c>
      <c r="J21" s="517">
        <v>58</v>
      </c>
      <c r="K21" s="632" t="s">
        <v>56</v>
      </c>
      <c r="L21" s="517">
        <v>52</v>
      </c>
      <c r="M21" s="632" t="s">
        <v>56</v>
      </c>
      <c r="N21" s="517">
        <v>59</v>
      </c>
      <c r="O21" s="632" t="s">
        <v>56</v>
      </c>
      <c r="P21" s="856"/>
      <c r="Q21" s="857"/>
      <c r="R21" s="856"/>
      <c r="S21" s="858"/>
      <c r="T21" s="856"/>
      <c r="U21" s="857"/>
      <c r="V21" s="856"/>
      <c r="W21" s="359"/>
      <c r="X21" s="859">
        <f t="shared" si="0"/>
        <v>282</v>
      </c>
      <c r="Y21" s="330" t="s">
        <v>56</v>
      </c>
      <c r="Z21" s="24"/>
    </row>
    <row r="22" spans="1:26" s="1" customFormat="1" ht="13" thickBot="1">
      <c r="A22" s="13"/>
      <c r="B22" s="13"/>
      <c r="C22" s="12"/>
      <c r="D22" s="12"/>
      <c r="E22" s="13"/>
      <c r="F22" s="1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24"/>
      <c r="Y22" s="24"/>
      <c r="Z22" s="24"/>
    </row>
    <row r="23" spans="1:26" s="1" customFormat="1" ht="18.5" thickBot="1">
      <c r="A23" s="14"/>
      <c r="B23" s="351" t="s">
        <v>405</v>
      </c>
      <c r="C23" s="351"/>
      <c r="D23" s="351"/>
      <c r="E23" s="104"/>
      <c r="F23" s="10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4"/>
      <c r="T23" s="13"/>
      <c r="U23" s="13"/>
      <c r="V23" s="13"/>
      <c r="W23" s="24"/>
      <c r="X23" s="24"/>
      <c r="Y23" s="24"/>
      <c r="Z23" s="24"/>
    </row>
    <row r="24" spans="1:26" s="1" customFormat="1">
      <c r="A24" s="113" t="s">
        <v>404</v>
      </c>
      <c r="B24" s="110" t="s">
        <v>295</v>
      </c>
      <c r="C24" s="820" t="s">
        <v>296</v>
      </c>
      <c r="D24" s="820" t="s">
        <v>297</v>
      </c>
      <c r="E24" s="820" t="s">
        <v>180</v>
      </c>
      <c r="F24" s="821" t="s">
        <v>54</v>
      </c>
      <c r="G24" s="13"/>
      <c r="H24" s="561">
        <v>1.01</v>
      </c>
      <c r="I24" s="560" t="s">
        <v>187</v>
      </c>
      <c r="J24" s="564">
        <v>3.9889999999999999</v>
      </c>
      <c r="K24" s="560" t="s">
        <v>187</v>
      </c>
      <c r="L24" s="564">
        <v>1.9610000000000001</v>
      </c>
      <c r="M24" s="560" t="s">
        <v>187</v>
      </c>
      <c r="N24" s="564">
        <v>4.3289999999999997</v>
      </c>
      <c r="O24" s="560" t="s">
        <v>187</v>
      </c>
      <c r="P24" s="860"/>
      <c r="Q24" s="861"/>
      <c r="R24" s="860"/>
      <c r="S24" s="132"/>
      <c r="T24" s="860"/>
      <c r="U24" s="861"/>
      <c r="V24" s="860"/>
      <c r="W24" s="132"/>
      <c r="X24" s="137">
        <f>+H24+J24+L24+N24+P24+R24+T24+V24</f>
        <v>11.289</v>
      </c>
      <c r="Y24" s="130" t="s">
        <v>187</v>
      </c>
      <c r="Z24" s="24"/>
    </row>
    <row r="25" spans="1:26" s="1" customFormat="1">
      <c r="A25" s="114" t="s">
        <v>406</v>
      </c>
      <c r="B25" s="112" t="s">
        <v>299</v>
      </c>
      <c r="C25" s="122" t="s">
        <v>300</v>
      </c>
      <c r="D25" s="122" t="s">
        <v>301</v>
      </c>
      <c r="E25" s="122" t="s">
        <v>180</v>
      </c>
      <c r="F25" s="823" t="s">
        <v>54</v>
      </c>
      <c r="G25" s="13"/>
      <c r="H25" s="562">
        <v>0</v>
      </c>
      <c r="I25" s="559" t="s">
        <v>187</v>
      </c>
      <c r="J25" s="563">
        <v>1E-3</v>
      </c>
      <c r="K25" s="559" t="s">
        <v>187</v>
      </c>
      <c r="L25" s="563">
        <v>2E-3</v>
      </c>
      <c r="M25" s="559" t="s">
        <v>187</v>
      </c>
      <c r="N25" s="563">
        <v>1E-3</v>
      </c>
      <c r="O25" s="559" t="s">
        <v>187</v>
      </c>
      <c r="P25" s="862"/>
      <c r="Q25" s="329"/>
      <c r="R25" s="862"/>
      <c r="S25" s="133"/>
      <c r="T25" s="862"/>
      <c r="U25" s="329"/>
      <c r="V25" s="862"/>
      <c r="W25" s="133"/>
      <c r="X25" s="138">
        <f>+H25+J25+L25+N25+P25+R25+T25+V25</f>
        <v>4.0000000000000001E-3</v>
      </c>
      <c r="Y25" s="131" t="s">
        <v>187</v>
      </c>
      <c r="Z25" s="24"/>
    </row>
    <row r="26" spans="1:26" s="1" customFormat="1">
      <c r="A26" s="114" t="s">
        <v>407</v>
      </c>
      <c r="B26" s="112" t="s">
        <v>303</v>
      </c>
      <c r="C26" s="122" t="s">
        <v>304</v>
      </c>
      <c r="D26" s="122" t="s">
        <v>305</v>
      </c>
      <c r="E26" s="122" t="s">
        <v>180</v>
      </c>
      <c r="F26" s="823" t="s">
        <v>54</v>
      </c>
      <c r="G26" s="13"/>
      <c r="H26" s="562">
        <v>7.8680000000000003</v>
      </c>
      <c r="I26" s="559" t="s">
        <v>187</v>
      </c>
      <c r="J26" s="563">
        <v>15.102</v>
      </c>
      <c r="K26" s="559" t="s">
        <v>187</v>
      </c>
      <c r="L26" s="563">
        <v>14.833</v>
      </c>
      <c r="M26" s="559" t="s">
        <v>187</v>
      </c>
      <c r="N26" s="563">
        <v>18.221</v>
      </c>
      <c r="O26" s="559" t="s">
        <v>187</v>
      </c>
      <c r="P26" s="862"/>
      <c r="Q26" s="329"/>
      <c r="R26" s="862"/>
      <c r="S26" s="133"/>
      <c r="T26" s="862"/>
      <c r="U26" s="329"/>
      <c r="V26" s="862"/>
      <c r="W26" s="133"/>
      <c r="X26" s="138">
        <f>+H26+J26+L26+N26+P26+R26+T26+V26</f>
        <v>56.024000000000001</v>
      </c>
      <c r="Y26" s="131" t="s">
        <v>187</v>
      </c>
      <c r="Z26" s="24"/>
    </row>
    <row r="27" spans="1:26" s="1" customFormat="1">
      <c r="A27" s="114" t="s">
        <v>408</v>
      </c>
      <c r="B27" s="112" t="s">
        <v>307</v>
      </c>
      <c r="C27" s="122" t="s">
        <v>308</v>
      </c>
      <c r="D27" s="122" t="s">
        <v>309</v>
      </c>
      <c r="E27" s="122" t="s">
        <v>180</v>
      </c>
      <c r="F27" s="823" t="s">
        <v>54</v>
      </c>
      <c r="G27" s="13"/>
      <c r="H27" s="562">
        <v>2.7370000000000001</v>
      </c>
      <c r="I27" s="559" t="s">
        <v>187</v>
      </c>
      <c r="J27" s="563">
        <v>4.141</v>
      </c>
      <c r="K27" s="559" t="s">
        <v>187</v>
      </c>
      <c r="L27" s="563">
        <v>4.4400000000000004</v>
      </c>
      <c r="M27" s="559" t="s">
        <v>187</v>
      </c>
      <c r="N27" s="563">
        <v>5.0110000000000001</v>
      </c>
      <c r="O27" s="559" t="s">
        <v>187</v>
      </c>
      <c r="P27" s="862"/>
      <c r="Q27" s="329"/>
      <c r="R27" s="862"/>
      <c r="S27" s="133"/>
      <c r="T27" s="862"/>
      <c r="U27" s="329"/>
      <c r="V27" s="862"/>
      <c r="W27" s="133"/>
      <c r="X27" s="138">
        <f>+H27+J27+L27+N27+P27+R27+T27+V27</f>
        <v>16.329000000000001</v>
      </c>
      <c r="Y27" s="131" t="s">
        <v>187</v>
      </c>
      <c r="Z27" s="24"/>
    </row>
    <row r="28" spans="1:26" s="1" customFormat="1" ht="13" thickBot="1">
      <c r="A28" s="115" t="s">
        <v>409</v>
      </c>
      <c r="B28" s="111" t="s">
        <v>311</v>
      </c>
      <c r="C28" s="119" t="s">
        <v>312</v>
      </c>
      <c r="D28" s="119" t="s">
        <v>313</v>
      </c>
      <c r="E28" s="119" t="s">
        <v>180</v>
      </c>
      <c r="F28" s="825" t="s">
        <v>190</v>
      </c>
      <c r="G28" s="13"/>
      <c r="H28" s="863">
        <f>SUM(H26:H27)</f>
        <v>10.605</v>
      </c>
      <c r="I28" s="336" t="s">
        <v>187</v>
      </c>
      <c r="J28" s="864">
        <f>SUM(J26:J27)</f>
        <v>19.243000000000002</v>
      </c>
      <c r="K28" s="336" t="s">
        <v>187</v>
      </c>
      <c r="L28" s="864">
        <f>SUM(L26:L27)</f>
        <v>19.273</v>
      </c>
      <c r="M28" s="336" t="s">
        <v>187</v>
      </c>
      <c r="N28" s="864">
        <f>SUM(N26:N27)</f>
        <v>23.231999999999999</v>
      </c>
      <c r="O28" s="336" t="s">
        <v>187</v>
      </c>
      <c r="P28" s="864">
        <f>SUM(P26:P27)</f>
        <v>0</v>
      </c>
      <c r="Q28" s="336"/>
      <c r="R28" s="864">
        <f>SUM(R26:R27)</f>
        <v>0</v>
      </c>
      <c r="S28" s="865"/>
      <c r="T28" s="864">
        <f>SUM(T26:T27)</f>
        <v>0</v>
      </c>
      <c r="U28" s="336"/>
      <c r="V28" s="864">
        <f>SUM(V26:V27)</f>
        <v>0</v>
      </c>
      <c r="W28" s="865"/>
      <c r="X28" s="863">
        <f>+H28+J28+L28+N28+P28+R28+T28+V28</f>
        <v>72.353000000000009</v>
      </c>
      <c r="Y28" s="135" t="s">
        <v>187</v>
      </c>
      <c r="Z28" s="24"/>
    </row>
    <row r="29" spans="1:26" s="1" customFormat="1" ht="13" thickBot="1">
      <c r="A29" s="13"/>
      <c r="B29" s="13"/>
      <c r="C29" s="12"/>
      <c r="D29" s="12"/>
      <c r="E29" s="13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24"/>
      <c r="Y29" s="24"/>
      <c r="Z29" s="24"/>
    </row>
    <row r="30" spans="1:26" s="1" customFormat="1" ht="18">
      <c r="A30" s="14"/>
      <c r="B30" s="351" t="s">
        <v>410</v>
      </c>
      <c r="C30" s="351"/>
      <c r="D30" s="351"/>
      <c r="E30" s="104" t="s">
        <v>25</v>
      </c>
      <c r="F30" s="10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s="1" customFormat="1">
      <c r="A31" s="113" t="s">
        <v>411</v>
      </c>
      <c r="B31" s="833" t="s">
        <v>412</v>
      </c>
      <c r="C31" s="820" t="s">
        <v>413</v>
      </c>
      <c r="D31" s="820" t="s">
        <v>31</v>
      </c>
      <c r="E31" s="820" t="s">
        <v>116</v>
      </c>
      <c r="F31" s="821" t="s">
        <v>32</v>
      </c>
      <c r="G31" s="24"/>
      <c r="H31" s="1146">
        <v>6319.51</v>
      </c>
      <c r="I31" s="1147" t="s">
        <v>187</v>
      </c>
      <c r="J31" s="1148">
        <v>11655.92</v>
      </c>
      <c r="K31" s="1147" t="s">
        <v>187</v>
      </c>
      <c r="L31" s="1148">
        <v>10062.67</v>
      </c>
      <c r="M31" s="1147" t="s">
        <v>187</v>
      </c>
      <c r="N31" s="1148">
        <v>7926.27</v>
      </c>
      <c r="O31" s="1147" t="s">
        <v>187</v>
      </c>
      <c r="P31" s="1148"/>
      <c r="Q31" s="1149"/>
      <c r="R31" s="1148"/>
      <c r="S31" s="1149"/>
      <c r="T31" s="1148"/>
      <c r="U31" s="1149"/>
      <c r="V31" s="1148"/>
      <c r="W31" s="1149"/>
      <c r="X31" s="1158">
        <f>+H31+J31+L31+N31+P31+R31+T31+V31</f>
        <v>35964.369999999995</v>
      </c>
      <c r="Y31" s="1159" t="s">
        <v>187</v>
      </c>
      <c r="Z31" s="24"/>
    </row>
    <row r="32" spans="1:26" s="1" customFormat="1">
      <c r="A32" s="114" t="s">
        <v>414</v>
      </c>
      <c r="B32" s="302" t="s">
        <v>415</v>
      </c>
      <c r="C32" s="122" t="s">
        <v>416</v>
      </c>
      <c r="D32" s="122" t="s">
        <v>31</v>
      </c>
      <c r="E32" s="122" t="s">
        <v>116</v>
      </c>
      <c r="F32" s="823" t="s">
        <v>32</v>
      </c>
      <c r="G32" s="24"/>
      <c r="H32" s="1150">
        <v>1250.3699999999999</v>
      </c>
      <c r="I32" s="1132" t="s">
        <v>187</v>
      </c>
      <c r="J32" s="1131">
        <v>2428.9699999999998</v>
      </c>
      <c r="K32" s="1132" t="s">
        <v>187</v>
      </c>
      <c r="L32" s="1131">
        <v>2795.16</v>
      </c>
      <c r="M32" s="1132" t="s">
        <v>187</v>
      </c>
      <c r="N32" s="1131">
        <v>2332.9299999999998</v>
      </c>
      <c r="O32" s="1132" t="s">
        <v>187</v>
      </c>
      <c r="P32" s="1131"/>
      <c r="Q32" s="1133"/>
      <c r="R32" s="1131"/>
      <c r="S32" s="1133"/>
      <c r="T32" s="1131"/>
      <c r="U32" s="1133"/>
      <c r="V32" s="1131"/>
      <c r="W32" s="1133"/>
      <c r="X32" s="1134">
        <f t="shared" ref="X32:X40" si="1">+H32+J32+L32+N32+P32+R32+T32+V32</f>
        <v>8807.43</v>
      </c>
      <c r="Y32" s="1160" t="s">
        <v>187</v>
      </c>
      <c r="Z32" s="24"/>
    </row>
    <row r="33" spans="1:27" s="1" customFormat="1">
      <c r="A33" s="114" t="s">
        <v>417</v>
      </c>
      <c r="B33" s="302" t="s">
        <v>418</v>
      </c>
      <c r="C33" s="122" t="s">
        <v>419</v>
      </c>
      <c r="D33" s="122" t="s">
        <v>31</v>
      </c>
      <c r="E33" s="122" t="s">
        <v>116</v>
      </c>
      <c r="F33" s="823" t="s">
        <v>32</v>
      </c>
      <c r="G33" s="24"/>
      <c r="H33" s="1150">
        <v>174.15</v>
      </c>
      <c r="I33" s="1132" t="s">
        <v>187</v>
      </c>
      <c r="J33" s="1131">
        <v>978.62</v>
      </c>
      <c r="K33" s="1132" t="s">
        <v>187</v>
      </c>
      <c r="L33" s="1131">
        <v>1153.8800000000001</v>
      </c>
      <c r="M33" s="1132" t="s">
        <v>187</v>
      </c>
      <c r="N33" s="1131">
        <v>771.54</v>
      </c>
      <c r="O33" s="1132" t="s">
        <v>187</v>
      </c>
      <c r="P33" s="1131"/>
      <c r="Q33" s="1133"/>
      <c r="R33" s="1131"/>
      <c r="S33" s="1133"/>
      <c r="T33" s="1131"/>
      <c r="U33" s="1133"/>
      <c r="V33" s="1131"/>
      <c r="W33" s="1133"/>
      <c r="X33" s="1134">
        <f t="shared" si="1"/>
        <v>3078.19</v>
      </c>
      <c r="Y33" s="1160" t="s">
        <v>187</v>
      </c>
      <c r="Z33" s="24"/>
      <c r="AA33" s="13"/>
    </row>
    <row r="34" spans="1:27" s="1" customFormat="1">
      <c r="A34" s="114" t="s">
        <v>420</v>
      </c>
      <c r="B34" s="302" t="s">
        <v>421</v>
      </c>
      <c r="C34" s="122" t="s">
        <v>422</v>
      </c>
      <c r="D34" s="122" t="s">
        <v>31</v>
      </c>
      <c r="E34" s="122" t="s">
        <v>116</v>
      </c>
      <c r="F34" s="823" t="s">
        <v>32</v>
      </c>
      <c r="G34" s="24"/>
      <c r="H34" s="1150">
        <v>8</v>
      </c>
      <c r="I34" s="1132" t="s">
        <v>187</v>
      </c>
      <c r="J34" s="1131">
        <v>140.47</v>
      </c>
      <c r="K34" s="1132" t="s">
        <v>187</v>
      </c>
      <c r="L34" s="1131">
        <v>299.73</v>
      </c>
      <c r="M34" s="1132" t="s">
        <v>187</v>
      </c>
      <c r="N34" s="1131">
        <v>443.39</v>
      </c>
      <c r="O34" s="1132" t="s">
        <v>187</v>
      </c>
      <c r="P34" s="1131"/>
      <c r="Q34" s="1133"/>
      <c r="R34" s="1131"/>
      <c r="S34" s="1133"/>
      <c r="T34" s="1131"/>
      <c r="U34" s="1133"/>
      <c r="V34" s="1131"/>
      <c r="W34" s="1133"/>
      <c r="X34" s="1134">
        <f t="shared" si="1"/>
        <v>891.59</v>
      </c>
      <c r="Y34" s="1160" t="s">
        <v>187</v>
      </c>
      <c r="Z34" s="24"/>
      <c r="AA34" s="13"/>
    </row>
    <row r="35" spans="1:27" s="1" customFormat="1">
      <c r="A35" s="114" t="s">
        <v>423</v>
      </c>
      <c r="B35" s="302" t="s">
        <v>424</v>
      </c>
      <c r="C35" s="122" t="s">
        <v>31</v>
      </c>
      <c r="D35" s="122" t="s">
        <v>406</v>
      </c>
      <c r="E35" s="122" t="s">
        <v>116</v>
      </c>
      <c r="F35" s="823" t="s">
        <v>190</v>
      </c>
      <c r="G35" s="24"/>
      <c r="H35" s="1150">
        <f>SUM(H31:H34)</f>
        <v>7752.03</v>
      </c>
      <c r="I35" s="1132" t="s">
        <v>56</v>
      </c>
      <c r="J35" s="1131">
        <f t="shared" ref="J35:N35" si="2">SUM(J31:J34)</f>
        <v>15203.98</v>
      </c>
      <c r="K35" s="1132" t="s">
        <v>56</v>
      </c>
      <c r="L35" s="1131">
        <f t="shared" si="2"/>
        <v>14311.439999999999</v>
      </c>
      <c r="M35" s="1132" t="s">
        <v>56</v>
      </c>
      <c r="N35" s="1131">
        <f t="shared" si="2"/>
        <v>11474.130000000001</v>
      </c>
      <c r="O35" s="1132" t="s">
        <v>56</v>
      </c>
      <c r="P35" s="1135">
        <f t="shared" ref="P35:R35" si="3">SUM(P31:P34)</f>
        <v>0</v>
      </c>
      <c r="Q35" s="1133"/>
      <c r="R35" s="1135">
        <f t="shared" si="3"/>
        <v>0</v>
      </c>
      <c r="S35" s="1133"/>
      <c r="T35" s="1135">
        <f>SUM(T31:T34)</f>
        <v>0</v>
      </c>
      <c r="U35" s="1133"/>
      <c r="V35" s="1135">
        <f>SUM(V31:V34)</f>
        <v>0</v>
      </c>
      <c r="W35" s="1133"/>
      <c r="X35" s="1134">
        <f t="shared" si="1"/>
        <v>48741.58</v>
      </c>
      <c r="Y35" s="1160" t="s">
        <v>56</v>
      </c>
      <c r="Z35" s="24"/>
      <c r="AA35" s="13"/>
    </row>
    <row r="36" spans="1:27" s="1" customFormat="1">
      <c r="A36" s="114" t="s">
        <v>425</v>
      </c>
      <c r="B36" s="302" t="s">
        <v>426</v>
      </c>
      <c r="C36" s="853" t="s">
        <v>31</v>
      </c>
      <c r="D36" s="853" t="s">
        <v>407</v>
      </c>
      <c r="E36" s="122" t="s">
        <v>116</v>
      </c>
      <c r="F36" s="823" t="s">
        <v>32</v>
      </c>
      <c r="G36" s="24"/>
      <c r="H36" s="1150">
        <v>742.95</v>
      </c>
      <c r="I36" s="1132" t="s">
        <v>187</v>
      </c>
      <c r="J36" s="1131">
        <v>3061.07</v>
      </c>
      <c r="K36" s="1132" t="s">
        <v>187</v>
      </c>
      <c r="L36" s="1131">
        <v>6006.39</v>
      </c>
      <c r="M36" s="1132" t="s">
        <v>187</v>
      </c>
      <c r="N36" s="1131">
        <v>4765.97</v>
      </c>
      <c r="O36" s="1132" t="s">
        <v>187</v>
      </c>
      <c r="P36" s="1136"/>
      <c r="Q36" s="1137"/>
      <c r="R36" s="1136"/>
      <c r="S36" s="1137"/>
      <c r="T36" s="1136"/>
      <c r="U36" s="1137"/>
      <c r="V36" s="1136"/>
      <c r="W36" s="1137"/>
      <c r="X36" s="1134">
        <f t="shared" si="1"/>
        <v>14576.380000000001</v>
      </c>
      <c r="Y36" s="1160" t="s">
        <v>187</v>
      </c>
      <c r="Z36" s="24"/>
      <c r="AA36" s="13"/>
    </row>
    <row r="37" spans="1:27" s="1" customFormat="1">
      <c r="A37" s="114" t="s">
        <v>427</v>
      </c>
      <c r="B37" s="302" t="s">
        <v>428</v>
      </c>
      <c r="C37" s="122" t="s">
        <v>31</v>
      </c>
      <c r="D37" s="122" t="s">
        <v>408</v>
      </c>
      <c r="E37" s="122" t="s">
        <v>116</v>
      </c>
      <c r="F37" s="823" t="s">
        <v>190</v>
      </c>
      <c r="G37" s="24"/>
      <c r="H37" s="1150">
        <v>182.15</v>
      </c>
      <c r="I37" s="1132" t="s">
        <v>187</v>
      </c>
      <c r="J37" s="1131">
        <v>1119.0899999999999</v>
      </c>
      <c r="K37" s="1132" t="s">
        <v>187</v>
      </c>
      <c r="L37" s="1131">
        <v>1453.6100000000001</v>
      </c>
      <c r="M37" s="1132" t="s">
        <v>187</v>
      </c>
      <c r="N37" s="1131">
        <v>1214.9299999999998</v>
      </c>
      <c r="O37" s="1132" t="s">
        <v>187</v>
      </c>
      <c r="P37" s="1135">
        <f t="shared" ref="P37:R37" si="4">(P33+P34)</f>
        <v>0</v>
      </c>
      <c r="Q37" s="1133"/>
      <c r="R37" s="1135">
        <f t="shared" si="4"/>
        <v>0</v>
      </c>
      <c r="S37" s="1133"/>
      <c r="T37" s="1135">
        <f>(T33+T34)</f>
        <v>0</v>
      </c>
      <c r="U37" s="1133"/>
      <c r="V37" s="1135">
        <f>(V33+V34)</f>
        <v>0</v>
      </c>
      <c r="W37" s="1133"/>
      <c r="X37" s="1134">
        <f t="shared" si="1"/>
        <v>3969.78</v>
      </c>
      <c r="Y37" s="1160" t="s">
        <v>187</v>
      </c>
      <c r="Z37" s="24"/>
      <c r="AA37" s="13"/>
    </row>
    <row r="38" spans="1:27" s="1" customFormat="1">
      <c r="A38" s="114" t="s">
        <v>429</v>
      </c>
      <c r="B38" s="302" t="s">
        <v>430</v>
      </c>
      <c r="C38" s="853" t="s">
        <v>31</v>
      </c>
      <c r="D38" s="853" t="s">
        <v>409</v>
      </c>
      <c r="E38" s="122" t="s">
        <v>123</v>
      </c>
      <c r="F38" s="823" t="s">
        <v>32</v>
      </c>
      <c r="G38" s="24"/>
      <c r="H38" s="1151">
        <v>1154</v>
      </c>
      <c r="I38" s="1139" t="s">
        <v>59</v>
      </c>
      <c r="J38" s="1138">
        <v>1367</v>
      </c>
      <c r="K38" s="1140" t="s">
        <v>59</v>
      </c>
      <c r="L38" s="1138">
        <v>2277</v>
      </c>
      <c r="M38" s="1140" t="s">
        <v>59</v>
      </c>
      <c r="N38" s="1138">
        <v>2498</v>
      </c>
      <c r="O38" s="1137" t="s">
        <v>59</v>
      </c>
      <c r="P38" s="1141"/>
      <c r="Q38" s="1137"/>
      <c r="R38" s="1141"/>
      <c r="S38" s="1137"/>
      <c r="T38" s="1141"/>
      <c r="U38" s="1137"/>
      <c r="V38" s="1141"/>
      <c r="W38" s="1137"/>
      <c r="X38" s="1142">
        <f t="shared" si="1"/>
        <v>7296</v>
      </c>
      <c r="Y38" s="1161" t="s">
        <v>59</v>
      </c>
      <c r="Z38" s="24"/>
      <c r="AA38" s="13"/>
    </row>
    <row r="39" spans="1:27" s="1" customFormat="1" ht="15" customHeight="1">
      <c r="A39" s="21" t="s">
        <v>431</v>
      </c>
      <c r="B39" s="66" t="s">
        <v>432</v>
      </c>
      <c r="C39" s="853" t="s">
        <v>31</v>
      </c>
      <c r="D39" s="853" t="s">
        <v>411</v>
      </c>
      <c r="E39" s="122" t="s">
        <v>252</v>
      </c>
      <c r="F39" s="823" t="s">
        <v>32</v>
      </c>
      <c r="G39" s="24"/>
      <c r="H39" s="1152">
        <v>43.87</v>
      </c>
      <c r="I39" s="1144" t="s">
        <v>59</v>
      </c>
      <c r="J39" s="1143">
        <v>78.36</v>
      </c>
      <c r="K39" s="1144" t="s">
        <v>59</v>
      </c>
      <c r="L39" s="1143">
        <v>143.07</v>
      </c>
      <c r="M39" s="1144" t="s">
        <v>59</v>
      </c>
      <c r="N39" s="1143">
        <v>188.71</v>
      </c>
      <c r="O39" s="1144" t="s">
        <v>59</v>
      </c>
      <c r="P39" s="1136"/>
      <c r="Q39" s="1145"/>
      <c r="R39" s="1136"/>
      <c r="S39" s="1145"/>
      <c r="T39" s="1136"/>
      <c r="U39" s="1145"/>
      <c r="V39" s="1136"/>
      <c r="W39" s="1145"/>
      <c r="X39" s="1135">
        <f t="shared" si="1"/>
        <v>454.01</v>
      </c>
      <c r="Y39" s="1161" t="s">
        <v>59</v>
      </c>
      <c r="Z39" s="24"/>
      <c r="AA39" s="13"/>
    </row>
    <row r="40" spans="1:27" s="1" customFormat="1">
      <c r="A40" s="115" t="s">
        <v>433</v>
      </c>
      <c r="B40" s="868" t="s">
        <v>434</v>
      </c>
      <c r="C40" s="869" t="s">
        <v>31</v>
      </c>
      <c r="D40" s="869" t="s">
        <v>414</v>
      </c>
      <c r="E40" s="119" t="s">
        <v>123</v>
      </c>
      <c r="F40" s="825" t="s">
        <v>54</v>
      </c>
      <c r="G40" s="24"/>
      <c r="H40" s="1153">
        <v>44</v>
      </c>
      <c r="I40" s="1154" t="s">
        <v>55</v>
      </c>
      <c r="J40" s="1155">
        <v>316</v>
      </c>
      <c r="K40" s="1154" t="s">
        <v>55</v>
      </c>
      <c r="L40" s="1155">
        <v>36</v>
      </c>
      <c r="M40" s="1154" t="s">
        <v>55</v>
      </c>
      <c r="N40" s="1155">
        <v>11</v>
      </c>
      <c r="O40" s="1154" t="s">
        <v>55</v>
      </c>
      <c r="P40" s="1156"/>
      <c r="Q40" s="1157"/>
      <c r="R40" s="1156"/>
      <c r="S40" s="1157"/>
      <c r="T40" s="1156"/>
      <c r="U40" s="1157"/>
      <c r="V40" s="1156"/>
      <c r="W40" s="1157"/>
      <c r="X40" s="1162">
        <f t="shared" si="1"/>
        <v>407</v>
      </c>
      <c r="Y40" s="1163" t="s">
        <v>55</v>
      </c>
      <c r="Z40" s="24"/>
      <c r="AA40" s="13"/>
    </row>
    <row r="41" spans="1:27" s="1" customFormat="1">
      <c r="A41" s="48"/>
      <c r="B41" s="24"/>
      <c r="C41" s="24"/>
      <c r="D41" s="24"/>
      <c r="E41" s="27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13"/>
    </row>
    <row r="42" spans="1:27" s="1" customFormat="1" ht="18.5" thickBot="1">
      <c r="A42" s="872"/>
      <c r="B42" s="351" t="s">
        <v>435</v>
      </c>
      <c r="C42" s="351"/>
      <c r="D42" s="351"/>
      <c r="E42" s="104" t="s">
        <v>25</v>
      </c>
      <c r="F42" s="10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13"/>
    </row>
    <row r="43" spans="1:27" s="1" customFormat="1">
      <c r="A43" s="113" t="s">
        <v>436</v>
      </c>
      <c r="B43" s="833" t="s">
        <v>437</v>
      </c>
      <c r="C43" s="873" t="s">
        <v>31</v>
      </c>
      <c r="D43" s="820" t="s">
        <v>417</v>
      </c>
      <c r="E43" s="820" t="s">
        <v>123</v>
      </c>
      <c r="F43" s="821" t="s">
        <v>54</v>
      </c>
      <c r="G43" s="24"/>
      <c r="H43" s="615">
        <v>183</v>
      </c>
      <c r="I43" s="612" t="s">
        <v>187</v>
      </c>
      <c r="J43" s="617">
        <v>185</v>
      </c>
      <c r="K43" s="612" t="s">
        <v>187</v>
      </c>
      <c r="L43" s="617">
        <v>129</v>
      </c>
      <c r="M43" s="612" t="s">
        <v>187</v>
      </c>
      <c r="N43" s="617">
        <v>119</v>
      </c>
      <c r="O43" s="612" t="s">
        <v>187</v>
      </c>
      <c r="P43" s="874"/>
      <c r="Q43" s="875"/>
      <c r="R43" s="874"/>
      <c r="S43" s="875"/>
      <c r="T43" s="874"/>
      <c r="U43" s="875"/>
      <c r="V43" s="874"/>
      <c r="W43" s="875"/>
      <c r="X43" s="876">
        <f>H43+J43+L43+N43+P43+R43+T43+V43</f>
        <v>616</v>
      </c>
      <c r="Y43" s="612" t="s">
        <v>187</v>
      </c>
      <c r="Z43" s="13"/>
      <c r="AA43" s="13"/>
    </row>
    <row r="44" spans="1:27" s="1" customFormat="1" ht="15" customHeight="1">
      <c r="A44" s="114" t="s">
        <v>438</v>
      </c>
      <c r="B44" s="302" t="s">
        <v>439</v>
      </c>
      <c r="C44" s="853" t="s">
        <v>31</v>
      </c>
      <c r="D44" s="122" t="s">
        <v>420</v>
      </c>
      <c r="E44" s="122" t="s">
        <v>440</v>
      </c>
      <c r="F44" s="823" t="s">
        <v>54</v>
      </c>
      <c r="G44" s="24"/>
      <c r="H44" s="623">
        <v>165025.272</v>
      </c>
      <c r="I44" s="628" t="s">
        <v>194</v>
      </c>
      <c r="J44" s="637">
        <v>610952.15099999995</v>
      </c>
      <c r="K44" s="628" t="s">
        <v>194</v>
      </c>
      <c r="L44" s="637">
        <v>602336.06499999994</v>
      </c>
      <c r="M44" s="628" t="s">
        <v>194</v>
      </c>
      <c r="N44" s="637">
        <v>1056104.3189999999</v>
      </c>
      <c r="O44" s="628" t="s">
        <v>194</v>
      </c>
      <c r="P44" s="308"/>
      <c r="Q44" s="307"/>
      <c r="R44" s="308"/>
      <c r="S44" s="307"/>
      <c r="T44" s="308"/>
      <c r="U44" s="307"/>
      <c r="V44" s="308"/>
      <c r="W44" s="307"/>
      <c r="X44" s="877">
        <f>H44+J44+L44+N44+P44+R44+T44+V44</f>
        <v>2434417.807</v>
      </c>
      <c r="Y44" s="311" t="s">
        <v>194</v>
      </c>
      <c r="Z44" s="13"/>
      <c r="AA44" s="13"/>
    </row>
    <row r="45" spans="1:27" s="1" customFormat="1" ht="15" customHeight="1">
      <c r="A45" s="114" t="s">
        <v>441</v>
      </c>
      <c r="B45" s="302" t="s">
        <v>442</v>
      </c>
      <c r="C45" s="122" t="s">
        <v>443</v>
      </c>
      <c r="D45" s="122" t="s">
        <v>444</v>
      </c>
      <c r="E45" s="122" t="s">
        <v>445</v>
      </c>
      <c r="F45" s="823" t="s">
        <v>54</v>
      </c>
      <c r="G45" s="24"/>
      <c r="H45" s="386">
        <v>3201.77</v>
      </c>
      <c r="I45" s="631" t="s">
        <v>214</v>
      </c>
      <c r="J45" s="367">
        <v>11736.18</v>
      </c>
      <c r="K45" s="631" t="s">
        <v>214</v>
      </c>
      <c r="L45" s="367">
        <v>10488.84</v>
      </c>
      <c r="M45" s="631" t="s">
        <v>214</v>
      </c>
      <c r="N45" s="367">
        <v>17549.605</v>
      </c>
      <c r="O45" s="631" t="s">
        <v>214</v>
      </c>
      <c r="P45" s="318"/>
      <c r="Q45" s="314"/>
      <c r="R45" s="318"/>
      <c r="S45" s="314"/>
      <c r="T45" s="318"/>
      <c r="U45" s="314"/>
      <c r="V45" s="318"/>
      <c r="W45" s="314"/>
      <c r="X45" s="878">
        <f>H45+J45+L45+N45+P45+R45+T45+V45</f>
        <v>42976.395000000004</v>
      </c>
      <c r="Y45" s="316" t="s">
        <v>214</v>
      </c>
      <c r="Z45" s="13"/>
      <c r="AA45" s="13"/>
    </row>
    <row r="46" spans="1:27" ht="13" thickBot="1">
      <c r="A46" s="115" t="s">
        <v>446</v>
      </c>
      <c r="B46" s="868" t="s">
        <v>447</v>
      </c>
      <c r="C46" s="869" t="s">
        <v>31</v>
      </c>
      <c r="D46" s="119" t="s">
        <v>423</v>
      </c>
      <c r="E46" s="119" t="s">
        <v>291</v>
      </c>
      <c r="F46" s="825" t="s">
        <v>32</v>
      </c>
      <c r="H46" s="368">
        <v>21.463999999999999</v>
      </c>
      <c r="I46" s="622" t="s">
        <v>194</v>
      </c>
      <c r="J46" s="369">
        <v>29.268000000000001</v>
      </c>
      <c r="K46" s="622" t="s">
        <v>194</v>
      </c>
      <c r="L46" s="369">
        <v>27.116</v>
      </c>
      <c r="M46" s="622" t="s">
        <v>194</v>
      </c>
      <c r="N46" s="369">
        <v>33.029000000000003</v>
      </c>
      <c r="O46" s="366" t="s">
        <v>194</v>
      </c>
      <c r="P46" s="879"/>
      <c r="Q46" s="880"/>
      <c r="R46" s="879"/>
      <c r="S46" s="880"/>
      <c r="T46" s="879"/>
      <c r="U46" s="880"/>
      <c r="V46" s="879"/>
      <c r="W46" s="880"/>
      <c r="X46" s="372">
        <v>29.872</v>
      </c>
      <c r="Y46" s="373" t="s">
        <v>194</v>
      </c>
    </row>
    <row r="47" spans="1:27" s="1" customFormat="1" ht="13" thickBot="1">
      <c r="A47" s="116"/>
      <c r="B47" s="117"/>
      <c r="C47" s="117"/>
      <c r="D47" s="117"/>
      <c r="E47" s="118"/>
      <c r="F47" s="117"/>
      <c r="G47" s="24"/>
      <c r="H47" s="362"/>
      <c r="I47" s="362"/>
      <c r="J47" s="362"/>
      <c r="K47" s="362"/>
      <c r="L47" s="362"/>
      <c r="M47" s="362"/>
      <c r="N47" s="362"/>
      <c r="O47" s="362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13"/>
      <c r="AA47" s="13"/>
    </row>
    <row r="48" spans="1:27" s="1" customFormat="1" ht="18.5" thickBot="1">
      <c r="A48" s="872"/>
      <c r="B48" s="351" t="s">
        <v>448</v>
      </c>
      <c r="C48" s="351"/>
      <c r="D48" s="351"/>
      <c r="E48" s="104" t="s">
        <v>25</v>
      </c>
      <c r="F48" s="10"/>
      <c r="G48" s="24"/>
      <c r="H48" s="362"/>
      <c r="I48" s="362"/>
      <c r="J48" s="362"/>
      <c r="K48" s="362"/>
      <c r="L48" s="362"/>
      <c r="M48" s="362"/>
      <c r="N48" s="362"/>
      <c r="O48" s="362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13"/>
      <c r="AA48" s="13"/>
    </row>
    <row r="49" spans="1:25" s="1" customFormat="1" ht="15" customHeight="1">
      <c r="A49" s="113" t="s">
        <v>449</v>
      </c>
      <c r="B49" s="833" t="s">
        <v>450</v>
      </c>
      <c r="C49" s="820" t="s">
        <v>451</v>
      </c>
      <c r="D49" s="820" t="s">
        <v>425</v>
      </c>
      <c r="E49" s="820" t="s">
        <v>123</v>
      </c>
      <c r="F49" s="821" t="s">
        <v>54</v>
      </c>
      <c r="G49" s="24"/>
      <c r="H49" s="364">
        <v>404</v>
      </c>
      <c r="I49" s="612" t="s">
        <v>187</v>
      </c>
      <c r="J49" s="365">
        <v>440</v>
      </c>
      <c r="K49" s="612" t="s">
        <v>187</v>
      </c>
      <c r="L49" s="365">
        <v>242</v>
      </c>
      <c r="M49" s="612" t="s">
        <v>187</v>
      </c>
      <c r="N49" s="365">
        <v>219</v>
      </c>
      <c r="O49" s="612" t="s">
        <v>187</v>
      </c>
      <c r="P49" s="881"/>
      <c r="Q49" s="875"/>
      <c r="R49" s="881"/>
      <c r="S49" s="875"/>
      <c r="T49" s="881"/>
      <c r="U49" s="875"/>
      <c r="V49" s="881"/>
      <c r="W49" s="875"/>
      <c r="X49" s="882">
        <f>H49+J49+L49+N49+P49+R49+T49+V49</f>
        <v>1305</v>
      </c>
      <c r="Y49" s="612" t="s">
        <v>187</v>
      </c>
    </row>
    <row r="50" spans="1:25" s="13" customFormat="1">
      <c r="A50" s="115" t="s">
        <v>452</v>
      </c>
      <c r="B50" s="868" t="s">
        <v>453</v>
      </c>
      <c r="C50" s="119" t="s">
        <v>454</v>
      </c>
      <c r="D50" s="119" t="s">
        <v>427</v>
      </c>
      <c r="E50" s="119" t="s">
        <v>455</v>
      </c>
      <c r="F50" s="825" t="s">
        <v>54</v>
      </c>
      <c r="G50" s="24"/>
      <c r="H50" s="370">
        <v>231.01300000000012</v>
      </c>
      <c r="I50" s="612" t="s">
        <v>187</v>
      </c>
      <c r="J50" s="371">
        <v>1187.405</v>
      </c>
      <c r="K50" s="612" t="s">
        <v>187</v>
      </c>
      <c r="L50" s="371">
        <v>956.61199999999963</v>
      </c>
      <c r="M50" s="612" t="s">
        <v>187</v>
      </c>
      <c r="N50" s="371">
        <v>1573.7370000000001</v>
      </c>
      <c r="O50" s="612" t="s">
        <v>187</v>
      </c>
      <c r="P50" s="883"/>
      <c r="Q50" s="880"/>
      <c r="R50" s="883"/>
      <c r="S50" s="880"/>
      <c r="T50" s="883"/>
      <c r="U50" s="880"/>
      <c r="V50" s="883"/>
      <c r="W50" s="880"/>
      <c r="X50" s="884">
        <f>H50+J50+L50+N50+P50+R50+T50+V50</f>
        <v>3948.7669999999998</v>
      </c>
      <c r="Y50" s="612" t="s">
        <v>187</v>
      </c>
    </row>
    <row r="51" spans="1:25" s="13" customFormat="1">
      <c r="A51" s="120"/>
      <c r="B51" s="121"/>
      <c r="C51" s="120"/>
      <c r="D51" s="120"/>
      <c r="E51" s="120"/>
      <c r="F51" s="120"/>
      <c r="G51" s="12"/>
      <c r="H51" s="363"/>
      <c r="I51" s="363"/>
      <c r="J51" s="363"/>
      <c r="K51" s="363"/>
      <c r="L51" s="363"/>
      <c r="M51" s="363"/>
      <c r="N51" s="363"/>
      <c r="O51" s="363"/>
    </row>
    <row r="52" spans="1:25" s="1" customFormat="1" ht="18.5" thickBot="1">
      <c r="A52" s="872"/>
      <c r="B52" s="351" t="s">
        <v>456</v>
      </c>
      <c r="C52" s="351"/>
      <c r="D52" s="351"/>
      <c r="E52" s="104" t="s">
        <v>25</v>
      </c>
      <c r="F52" s="10"/>
      <c r="G52" s="24"/>
      <c r="H52" s="362"/>
      <c r="I52" s="362"/>
      <c r="J52" s="362"/>
      <c r="K52" s="362"/>
      <c r="L52" s="362"/>
      <c r="M52" s="362"/>
      <c r="N52" s="362"/>
      <c r="O52" s="362"/>
      <c r="P52" s="24"/>
      <c r="Q52" s="24"/>
      <c r="R52" s="24"/>
      <c r="S52" s="24"/>
      <c r="T52" s="24"/>
      <c r="U52" s="24"/>
      <c r="V52" s="24"/>
      <c r="W52" s="24"/>
      <c r="X52" s="24"/>
      <c r="Y52" s="24"/>
    </row>
    <row r="53" spans="1:25" s="1" customFormat="1" ht="15" customHeight="1">
      <c r="A53" s="113" t="s">
        <v>457</v>
      </c>
      <c r="B53" s="833" t="s">
        <v>458</v>
      </c>
      <c r="C53" s="820" t="s">
        <v>459</v>
      </c>
      <c r="D53" s="820" t="s">
        <v>429</v>
      </c>
      <c r="E53" s="820" t="s">
        <v>123</v>
      </c>
      <c r="F53" s="821" t="s">
        <v>54</v>
      </c>
      <c r="G53" s="24"/>
      <c r="H53" s="364">
        <v>3</v>
      </c>
      <c r="I53" s="612" t="s">
        <v>187</v>
      </c>
      <c r="J53" s="365">
        <v>5</v>
      </c>
      <c r="K53" s="612" t="s">
        <v>187</v>
      </c>
      <c r="L53" s="365">
        <v>6</v>
      </c>
      <c r="M53" s="612" t="s">
        <v>187</v>
      </c>
      <c r="N53" s="365">
        <v>4</v>
      </c>
      <c r="O53" s="612" t="s">
        <v>187</v>
      </c>
      <c r="P53" s="881"/>
      <c r="Q53" s="875"/>
      <c r="R53" s="881"/>
      <c r="S53" s="875"/>
      <c r="T53" s="881"/>
      <c r="U53" s="875"/>
      <c r="V53" s="881"/>
      <c r="W53" s="875"/>
      <c r="X53" s="882">
        <f>H53+J53+L53+N53+P53+R53+T53+V53</f>
        <v>18</v>
      </c>
      <c r="Y53" s="612" t="s">
        <v>187</v>
      </c>
    </row>
    <row r="54" spans="1:25" s="13" customFormat="1" ht="17.25" customHeight="1">
      <c r="A54" s="115" t="s">
        <v>460</v>
      </c>
      <c r="B54" s="868" t="s">
        <v>461</v>
      </c>
      <c r="C54" s="119" t="s">
        <v>462</v>
      </c>
      <c r="D54" s="119" t="s">
        <v>431</v>
      </c>
      <c r="E54" s="119" t="s">
        <v>455</v>
      </c>
      <c r="F54" s="825" t="s">
        <v>54</v>
      </c>
      <c r="G54" s="24"/>
      <c r="H54" s="370">
        <v>0.53200000000000003</v>
      </c>
      <c r="I54" s="612" t="s">
        <v>187</v>
      </c>
      <c r="J54" s="371">
        <v>3.613</v>
      </c>
      <c r="K54" s="612" t="s">
        <v>187</v>
      </c>
      <c r="L54" s="371">
        <v>12.544</v>
      </c>
      <c r="M54" s="612" t="s">
        <v>187</v>
      </c>
      <c r="N54" s="371">
        <v>12.577</v>
      </c>
      <c r="O54" s="612" t="s">
        <v>187</v>
      </c>
      <c r="P54" s="883"/>
      <c r="Q54" s="880"/>
      <c r="R54" s="883"/>
      <c r="S54" s="880"/>
      <c r="T54" s="883"/>
      <c r="U54" s="880"/>
      <c r="V54" s="883"/>
      <c r="W54" s="880"/>
      <c r="X54" s="884">
        <f>H54+J54+L54+N54+P54+R54+T54+V54</f>
        <v>29.265999999999998</v>
      </c>
      <c r="Y54" s="612" t="s">
        <v>187</v>
      </c>
    </row>
    <row r="55" spans="1:25" s="13" customFormat="1">
      <c r="A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5" s="13" customFormat="1" ht="13" thickBot="1">
      <c r="A56" s="4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spans="1:25" s="13" customFormat="1">
      <c r="A57" s="339"/>
      <c r="B57" s="340"/>
      <c r="C57" s="340"/>
      <c r="D57" s="341"/>
      <c r="E57" s="341"/>
      <c r="F57" s="342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</row>
    <row r="58" spans="1:25" s="13" customFormat="1">
      <c r="A58" s="647" t="s">
        <v>170</v>
      </c>
      <c r="B58" s="648"/>
      <c r="C58" s="648"/>
      <c r="D58" s="649" t="s">
        <v>173</v>
      </c>
      <c r="E58"/>
      <c r="F58" s="343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1:25" s="13" customFormat="1">
      <c r="A59" s="344"/>
      <c r="B59" s="648"/>
      <c r="C59" s="648"/>
      <c r="D59" s="345"/>
      <c r="E59"/>
      <c r="F59" s="343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</row>
    <row r="60" spans="1:25" s="13" customFormat="1">
      <c r="A60" s="647" t="s">
        <v>172</v>
      </c>
      <c r="B60" s="648"/>
      <c r="C60" s="648"/>
      <c r="D60" s="649" t="s">
        <v>173</v>
      </c>
      <c r="E60"/>
      <c r="F60" s="343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</row>
    <row r="61" spans="1:25" s="13" customFormat="1">
      <c r="A61" s="344"/>
      <c r="B61" s="648"/>
      <c r="C61" s="648"/>
      <c r="D61" s="345"/>
      <c r="E61"/>
      <c r="F61" s="343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</row>
    <row r="62" spans="1:25">
      <c r="A62" s="647" t="s">
        <v>796</v>
      </c>
      <c r="B62" s="648"/>
      <c r="C62" s="648"/>
      <c r="D62" s="649"/>
      <c r="E62"/>
      <c r="F62" s="346"/>
      <c r="S62" s="13"/>
      <c r="T62" s="13"/>
      <c r="U62" s="13"/>
      <c r="V62" s="13"/>
      <c r="W62" s="13"/>
      <c r="X62" s="13"/>
      <c r="Y62" s="13"/>
    </row>
    <row r="63" spans="1:25" ht="13" thickBot="1">
      <c r="A63" s="347"/>
      <c r="B63" s="348"/>
      <c r="C63" s="348"/>
      <c r="D63" s="349"/>
      <c r="E63" s="349"/>
      <c r="F63" s="350"/>
    </row>
    <row r="64" spans="1:25">
      <c r="A64" s="43"/>
      <c r="B64" s="84"/>
      <c r="C64" s="85"/>
      <c r="D64" s="85"/>
      <c r="E64" s="27"/>
      <c r="F64" s="27"/>
    </row>
    <row r="65" spans="1:6">
      <c r="A65" s="43"/>
      <c r="B65" s="84"/>
      <c r="E65" s="27"/>
      <c r="F65" s="27"/>
    </row>
    <row r="66" spans="1:6">
      <c r="A66" s="43"/>
    </row>
    <row r="67" spans="1:6">
      <c r="A67" s="43"/>
    </row>
    <row r="68" spans="1:6">
      <c r="A68" s="43"/>
    </row>
    <row r="69" spans="1:6">
      <c r="A69" s="43"/>
    </row>
    <row r="70" spans="1:6">
      <c r="A70" s="43"/>
    </row>
    <row r="71" spans="1:6">
      <c r="A71" s="43"/>
    </row>
    <row r="72" spans="1:6">
      <c r="A72" s="43"/>
    </row>
    <row r="73" spans="1:6">
      <c r="A73" s="43"/>
    </row>
    <row r="74" spans="1:6">
      <c r="A74" s="43"/>
    </row>
    <row r="75" spans="1:6">
      <c r="A75" s="43"/>
    </row>
    <row r="76" spans="1:6">
      <c r="A76" s="43"/>
    </row>
    <row r="77" spans="1:6">
      <c r="A77" s="43"/>
    </row>
    <row r="78" spans="1:6">
      <c r="A78" s="43"/>
    </row>
    <row r="79" spans="1:6">
      <c r="A79" s="43"/>
    </row>
    <row r="80" spans="1:6">
      <c r="A80" s="43"/>
    </row>
    <row r="81" spans="1:1">
      <c r="A81" s="43"/>
    </row>
    <row r="82" spans="1:1">
      <c r="A82" s="43"/>
    </row>
    <row r="83" spans="1:1">
      <c r="A83" s="43"/>
    </row>
    <row r="84" spans="1:1">
      <c r="A84" s="43"/>
    </row>
    <row r="85" spans="1:1">
      <c r="A85" s="43"/>
    </row>
    <row r="86" spans="1:1">
      <c r="A86" s="43"/>
    </row>
    <row r="87" spans="1:1">
      <c r="A87" s="43"/>
    </row>
    <row r="88" spans="1:1">
      <c r="A88" s="43"/>
    </row>
    <row r="89" spans="1:1">
      <c r="A89" s="43"/>
    </row>
    <row r="90" spans="1:1">
      <c r="A90" s="43"/>
    </row>
    <row r="91" spans="1:1">
      <c r="A91" s="43"/>
    </row>
    <row r="92" spans="1:1">
      <c r="A92" s="43"/>
    </row>
    <row r="93" spans="1:1">
      <c r="A93" s="43"/>
    </row>
    <row r="94" spans="1:1">
      <c r="A94" s="43"/>
    </row>
    <row r="95" spans="1:1">
      <c r="A95" s="43"/>
    </row>
    <row r="96" spans="1:1">
      <c r="A96" s="43"/>
    </row>
    <row r="97" spans="1:1">
      <c r="A97" s="43"/>
    </row>
    <row r="98" spans="1:1">
      <c r="A98" s="43"/>
    </row>
    <row r="99" spans="1:1">
      <c r="A99" s="43"/>
    </row>
    <row r="100" spans="1:1">
      <c r="A100" s="43"/>
    </row>
    <row r="101" spans="1:1">
      <c r="A101" s="43"/>
    </row>
    <row r="102" spans="1:1">
      <c r="A102" s="43"/>
    </row>
    <row r="103" spans="1:1">
      <c r="A103" s="43"/>
    </row>
    <row r="104" spans="1:1">
      <c r="A104" s="43"/>
    </row>
    <row r="105" spans="1:1">
      <c r="A105" s="43"/>
    </row>
    <row r="106" spans="1:1">
      <c r="A106" s="43"/>
    </row>
    <row r="107" spans="1:1">
      <c r="A107" s="43"/>
    </row>
    <row r="108" spans="1:1">
      <c r="A108" s="43"/>
    </row>
    <row r="109" spans="1:1">
      <c r="A109" s="43"/>
    </row>
    <row r="110" spans="1:1">
      <c r="A110" s="43"/>
    </row>
    <row r="111" spans="1:1">
      <c r="A111" s="43"/>
    </row>
    <row r="112" spans="1:1">
      <c r="A112" s="43"/>
    </row>
    <row r="113" spans="1:1">
      <c r="A113" s="43"/>
    </row>
    <row r="114" spans="1:1">
      <c r="A114" s="43"/>
    </row>
    <row r="115" spans="1:1">
      <c r="A115" s="43"/>
    </row>
    <row r="116" spans="1:1">
      <c r="A116" s="43"/>
    </row>
    <row r="117" spans="1:1">
      <c r="A117" s="43"/>
    </row>
    <row r="118" spans="1:1">
      <c r="A118" s="43"/>
    </row>
    <row r="119" spans="1:1">
      <c r="A119" s="43"/>
    </row>
    <row r="120" spans="1:1">
      <c r="A120" s="43"/>
    </row>
    <row r="121" spans="1:1">
      <c r="A121" s="43"/>
    </row>
    <row r="122" spans="1:1">
      <c r="A122" s="43"/>
    </row>
    <row r="123" spans="1:1">
      <c r="A123" s="43"/>
    </row>
    <row r="124" spans="1:1">
      <c r="A124" s="43"/>
    </row>
    <row r="125" spans="1:1">
      <c r="A125" s="43"/>
    </row>
    <row r="126" spans="1:1">
      <c r="A126" s="43"/>
    </row>
    <row r="127" spans="1:1">
      <c r="A127" s="43"/>
    </row>
    <row r="128" spans="1:1">
      <c r="A128" s="43"/>
    </row>
    <row r="129" spans="1:1">
      <c r="A129" s="43"/>
    </row>
    <row r="130" spans="1:1">
      <c r="A130" s="43"/>
    </row>
    <row r="131" spans="1:1">
      <c r="A131" s="43"/>
    </row>
    <row r="132" spans="1:1">
      <c r="A132" s="43"/>
    </row>
    <row r="133" spans="1:1">
      <c r="A133" s="43"/>
    </row>
    <row r="134" spans="1:1">
      <c r="A134" s="43"/>
    </row>
    <row r="135" spans="1:1">
      <c r="A135" s="43"/>
    </row>
    <row r="136" spans="1:1">
      <c r="A136" s="43"/>
    </row>
    <row r="137" spans="1:1">
      <c r="A137" s="43"/>
    </row>
    <row r="138" spans="1:1">
      <c r="A138" s="43"/>
    </row>
    <row r="139" spans="1:1">
      <c r="A139" s="43"/>
    </row>
    <row r="140" spans="1:1">
      <c r="A140" s="43"/>
    </row>
    <row r="141" spans="1:1">
      <c r="A141" s="43"/>
    </row>
    <row r="142" spans="1:1">
      <c r="A142" s="43"/>
    </row>
    <row r="143" spans="1:1">
      <c r="A143" s="43"/>
    </row>
    <row r="144" spans="1:1">
      <c r="A144" s="43"/>
    </row>
    <row r="145" spans="1:1">
      <c r="A145" s="43"/>
    </row>
    <row r="146" spans="1:1">
      <c r="A146" s="43"/>
    </row>
    <row r="147" spans="1:1">
      <c r="A147" s="43"/>
    </row>
    <row r="148" spans="1:1">
      <c r="A148" s="43"/>
    </row>
    <row r="149" spans="1:1">
      <c r="A149" s="43"/>
    </row>
    <row r="150" spans="1:1">
      <c r="A150" s="43"/>
    </row>
    <row r="151" spans="1:1">
      <c r="A151" s="43"/>
    </row>
    <row r="152" spans="1:1">
      <c r="A152" s="43"/>
    </row>
    <row r="153" spans="1:1">
      <c r="A153" s="43"/>
    </row>
    <row r="154" spans="1:1">
      <c r="A154" s="43"/>
    </row>
    <row r="155" spans="1:1">
      <c r="A155" s="43"/>
    </row>
    <row r="156" spans="1:1">
      <c r="A156" s="43"/>
    </row>
    <row r="157" spans="1:1">
      <c r="A157" s="43"/>
    </row>
    <row r="158" spans="1:1">
      <c r="A158" s="43"/>
    </row>
    <row r="159" spans="1:1">
      <c r="A159" s="43"/>
    </row>
    <row r="160" spans="1:1">
      <c r="A160" s="43"/>
    </row>
    <row r="161" spans="1:1">
      <c r="A161" s="43"/>
    </row>
    <row r="162" spans="1:1">
      <c r="A162" s="43"/>
    </row>
    <row r="163" spans="1:1">
      <c r="A163" s="43"/>
    </row>
    <row r="164" spans="1:1">
      <c r="A164" s="43"/>
    </row>
    <row r="165" spans="1:1">
      <c r="A165" s="43"/>
    </row>
    <row r="166" spans="1:1">
      <c r="A166" s="43"/>
    </row>
    <row r="167" spans="1:1">
      <c r="A167" s="43"/>
    </row>
    <row r="168" spans="1:1">
      <c r="A168" s="43"/>
    </row>
    <row r="169" spans="1:1">
      <c r="A169" s="43"/>
    </row>
    <row r="170" spans="1:1">
      <c r="A170" s="43"/>
    </row>
    <row r="171" spans="1:1">
      <c r="A171" s="43"/>
    </row>
    <row r="172" spans="1:1">
      <c r="A172" s="43"/>
    </row>
    <row r="173" spans="1:1">
      <c r="A173" s="43"/>
    </row>
    <row r="174" spans="1:1">
      <c r="A174" s="43"/>
    </row>
    <row r="175" spans="1:1">
      <c r="A175" s="43"/>
    </row>
    <row r="176" spans="1:1">
      <c r="A176" s="43"/>
    </row>
    <row r="177" spans="1:1">
      <c r="A177" s="43"/>
    </row>
    <row r="178" spans="1:1">
      <c r="A178" s="43"/>
    </row>
    <row r="179" spans="1:1">
      <c r="A179" s="43"/>
    </row>
    <row r="180" spans="1:1">
      <c r="A180" s="43"/>
    </row>
    <row r="181" spans="1:1">
      <c r="A181" s="43"/>
    </row>
    <row r="182" spans="1:1">
      <c r="A182" s="43"/>
    </row>
    <row r="183" spans="1:1">
      <c r="A183" s="43"/>
    </row>
    <row r="184" spans="1:1">
      <c r="A184" s="43"/>
    </row>
    <row r="185" spans="1:1">
      <c r="A185" s="43"/>
    </row>
    <row r="186" spans="1:1">
      <c r="A186" s="43"/>
    </row>
    <row r="187" spans="1:1">
      <c r="A187" s="43"/>
    </row>
    <row r="188" spans="1:1">
      <c r="A188" s="43"/>
    </row>
    <row r="189" spans="1:1">
      <c r="A189" s="43"/>
    </row>
    <row r="190" spans="1:1">
      <c r="A190" s="43"/>
    </row>
    <row r="191" spans="1:1">
      <c r="A191" s="43"/>
    </row>
    <row r="192" spans="1:1">
      <c r="A192" s="43"/>
    </row>
    <row r="193" spans="1:1">
      <c r="A193" s="43"/>
    </row>
    <row r="194" spans="1:1">
      <c r="A194" s="43"/>
    </row>
    <row r="195" spans="1:1">
      <c r="A195" s="43"/>
    </row>
    <row r="196" spans="1:1">
      <c r="A196" s="43"/>
    </row>
    <row r="197" spans="1:1">
      <c r="A197" s="43"/>
    </row>
    <row r="198" spans="1:1">
      <c r="A198" s="43"/>
    </row>
    <row r="199" spans="1:1">
      <c r="A199" s="43"/>
    </row>
    <row r="200" spans="1:1">
      <c r="A200" s="43"/>
    </row>
    <row r="201" spans="1:1">
      <c r="A201" s="43"/>
    </row>
    <row r="202" spans="1:1">
      <c r="A202" s="43"/>
    </row>
    <row r="203" spans="1:1">
      <c r="A203" s="43"/>
    </row>
    <row r="204" spans="1:1">
      <c r="A204" s="43"/>
    </row>
    <row r="205" spans="1:1">
      <c r="A205" s="43"/>
    </row>
    <row r="206" spans="1:1">
      <c r="A206" s="43"/>
    </row>
    <row r="207" spans="1:1">
      <c r="A207" s="43"/>
    </row>
    <row r="208" spans="1:1">
      <c r="A208" s="43"/>
    </row>
    <row r="209" spans="1:1">
      <c r="A209" s="43"/>
    </row>
    <row r="210" spans="1:1">
      <c r="A210" s="43"/>
    </row>
    <row r="211" spans="1:1">
      <c r="A211" s="43"/>
    </row>
    <row r="212" spans="1:1">
      <c r="A212" s="43"/>
    </row>
    <row r="213" spans="1:1">
      <c r="A213" s="43"/>
    </row>
    <row r="214" spans="1:1">
      <c r="A214" s="43"/>
    </row>
    <row r="215" spans="1:1">
      <c r="A215" s="43"/>
    </row>
    <row r="216" spans="1:1">
      <c r="A216" s="43"/>
    </row>
  </sheetData>
  <mergeCells count="27">
    <mergeCell ref="X11:Y11"/>
    <mergeCell ref="X9:Y9"/>
    <mergeCell ref="T9:U9"/>
    <mergeCell ref="V9:W9"/>
    <mergeCell ref="T11:U11"/>
    <mergeCell ref="V15:W15"/>
    <mergeCell ref="H10:W10"/>
    <mergeCell ref="P15:Q15"/>
    <mergeCell ref="R15:S15"/>
    <mergeCell ref="H11:I11"/>
    <mergeCell ref="T15:U15"/>
    <mergeCell ref="J11:K11"/>
    <mergeCell ref="L11:M11"/>
    <mergeCell ref="H15:I15"/>
    <mergeCell ref="J15:K15"/>
    <mergeCell ref="L15:M15"/>
    <mergeCell ref="N15:O15"/>
    <mergeCell ref="P9:Q9"/>
    <mergeCell ref="V11:W11"/>
    <mergeCell ref="H9:I9"/>
    <mergeCell ref="J9:K9"/>
    <mergeCell ref="L9:M9"/>
    <mergeCell ref="N9:O9"/>
    <mergeCell ref="R9:S9"/>
    <mergeCell ref="N11:O11"/>
    <mergeCell ref="P11:Q11"/>
    <mergeCell ref="R11:S11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74" orientation="landscape" r:id="rId1"/>
  <headerFooter alignWithMargins="0">
    <oddFooter>&amp;L&amp;1#&amp;"Arial"&amp;11&amp;K000000SW Internal Commercial</oddFooter>
  </headerFooter>
  <ignoredErrors>
    <ignoredError sqref="E16:E1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U223"/>
  <sheetViews>
    <sheetView topLeftCell="A29" zoomScale="85" zoomScaleNormal="85" workbookViewId="0">
      <selection activeCell="A70" sqref="A70"/>
    </sheetView>
  </sheetViews>
  <sheetFormatPr defaultColWidth="9.26953125" defaultRowHeight="13"/>
  <cols>
    <col min="1" max="1" width="8.7265625" style="24" customWidth="1"/>
    <col min="2" max="2" width="56.453125" style="24" customWidth="1"/>
    <col min="3" max="3" width="10.26953125" style="24" customWidth="1"/>
    <col min="4" max="4" width="15.7265625" style="24" customWidth="1"/>
    <col min="5" max="5" width="10.7265625" style="24" customWidth="1"/>
    <col min="6" max="6" width="7.7265625" style="24" customWidth="1"/>
    <col min="7" max="7" width="2.7265625" style="24" customWidth="1"/>
    <col min="8" max="8" width="10.54296875" style="24" customWidth="1"/>
    <col min="9" max="9" width="6.7265625" style="24" customWidth="1"/>
    <col min="10" max="10" width="10.7265625" style="24" customWidth="1"/>
    <col min="11" max="11" width="6.7265625" style="24" customWidth="1"/>
    <col min="12" max="12" width="8.81640625" style="24" customWidth="1"/>
    <col min="13" max="13" width="6.7265625" style="24" customWidth="1"/>
    <col min="14" max="14" width="8.453125" style="24" customWidth="1"/>
    <col min="15" max="15" width="6.7265625" style="24" customWidth="1"/>
    <col min="16" max="16" width="10.7265625" style="24" hidden="1" customWidth="1"/>
    <col min="17" max="17" width="6.7265625" style="24" hidden="1" customWidth="1"/>
    <col min="18" max="18" width="10.7265625" style="24" hidden="1" customWidth="1"/>
    <col min="19" max="19" width="6.7265625" style="24" hidden="1" customWidth="1"/>
    <col min="20" max="20" width="10.7265625" style="24" hidden="1" customWidth="1"/>
    <col min="21" max="21" width="6.7265625" style="24" hidden="1" customWidth="1"/>
    <col min="22" max="22" width="10.7265625" style="24" hidden="1" customWidth="1"/>
    <col min="23" max="23" width="6.7265625" style="24" hidden="1" customWidth="1"/>
    <col min="24" max="24" width="9.7265625" style="24" customWidth="1"/>
    <col min="25" max="25" width="6.7265625" style="24" customWidth="1"/>
    <col min="26" max="26" width="4.26953125" style="327" customWidth="1"/>
    <col min="27" max="27" width="27.7265625" style="24" customWidth="1"/>
    <col min="28" max="16384" width="9.26953125" style="24"/>
  </cols>
  <sheetData>
    <row r="1" spans="1:47" s="38" customFormat="1" ht="20">
      <c r="A1" s="36" t="s">
        <v>0</v>
      </c>
      <c r="B1" s="37"/>
      <c r="Z1" s="326"/>
    </row>
    <row r="2" spans="1:47" s="38" customFormat="1" ht="20">
      <c r="A2" s="338"/>
      <c r="B2" s="352"/>
      <c r="Z2" s="326"/>
    </row>
    <row r="3" spans="1:47" s="38" customFormat="1" ht="39" customHeight="1">
      <c r="A3" s="36" t="s">
        <v>1</v>
      </c>
      <c r="B3" s="37"/>
      <c r="Z3" s="326"/>
    </row>
    <row r="4" spans="1:47" s="38" customFormat="1" ht="20">
      <c r="A4" s="36"/>
      <c r="B4" s="37"/>
      <c r="Z4" s="326"/>
    </row>
    <row r="5" spans="1:47" s="13" customFormat="1" ht="23.5" thickBot="1">
      <c r="A5" s="60"/>
      <c r="B5" s="41"/>
      <c r="Z5" s="327"/>
    </row>
    <row r="6" spans="1:47" ht="20">
      <c r="A6" s="1164" t="s">
        <v>2</v>
      </c>
      <c r="B6" s="49"/>
      <c r="C6" s="31"/>
      <c r="D6" s="31"/>
      <c r="E6" s="31"/>
      <c r="F6" s="31"/>
      <c r="G6" s="31"/>
      <c r="H6" s="31"/>
      <c r="I6" s="80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M6" s="13"/>
      <c r="AN6" s="13"/>
      <c r="AO6" s="13"/>
      <c r="AP6" s="13"/>
      <c r="AQ6" s="13"/>
      <c r="AR6" s="13"/>
      <c r="AS6" s="13"/>
      <c r="AT6" s="13"/>
      <c r="AU6" s="13"/>
    </row>
    <row r="7" spans="1:47" ht="20.5" thickBot="1">
      <c r="A7" s="1165" t="s">
        <v>463</v>
      </c>
      <c r="B7" s="33"/>
      <c r="C7" s="34"/>
      <c r="D7" s="34"/>
      <c r="E7" s="34"/>
      <c r="F7" s="34"/>
      <c r="G7" s="34"/>
      <c r="H7" s="34"/>
      <c r="I7" s="80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M7" s="13"/>
      <c r="AN7" s="13"/>
      <c r="AO7" s="13"/>
      <c r="AP7" s="13"/>
      <c r="AQ7" s="13"/>
      <c r="AR7" s="13"/>
      <c r="AS7" s="13"/>
      <c r="AT7" s="13"/>
      <c r="AU7" s="13"/>
    </row>
    <row r="8" spans="1:47"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AA8" s="13"/>
      <c r="AB8" s="13"/>
      <c r="AC8" s="13"/>
      <c r="AD8" s="13"/>
      <c r="AE8" s="13"/>
      <c r="AF8" s="13"/>
      <c r="AG8" s="13"/>
    </row>
    <row r="9" spans="1:47" ht="13.5" thickBot="1">
      <c r="H9" s="1225">
        <v>10</v>
      </c>
      <c r="I9" s="1226"/>
      <c r="J9" s="1225">
        <v>20</v>
      </c>
      <c r="K9" s="1226"/>
      <c r="L9" s="1225">
        <v>30</v>
      </c>
      <c r="M9" s="1226"/>
      <c r="N9" s="1225">
        <v>40</v>
      </c>
      <c r="O9" s="1226"/>
      <c r="P9" s="1225">
        <v>50</v>
      </c>
      <c r="Q9" s="1226"/>
      <c r="R9" s="1225">
        <v>60</v>
      </c>
      <c r="S9" s="1226"/>
      <c r="T9" s="1225">
        <v>70</v>
      </c>
      <c r="U9" s="1226"/>
      <c r="V9" s="1225">
        <v>80</v>
      </c>
      <c r="W9" s="1226"/>
      <c r="X9" s="1225">
        <v>199</v>
      </c>
      <c r="Y9" s="1226"/>
      <c r="AA9" s="13"/>
      <c r="AB9" s="13"/>
      <c r="AC9" s="13"/>
      <c r="AD9" s="13"/>
      <c r="AE9" s="13"/>
      <c r="AF9" s="13"/>
      <c r="AG9" s="13"/>
    </row>
    <row r="10" spans="1:47" s="1" customFormat="1" ht="13.9" customHeight="1">
      <c r="A10" s="651" t="s">
        <v>4</v>
      </c>
      <c r="B10" s="652" t="s">
        <v>5</v>
      </c>
      <c r="C10" s="8" t="s">
        <v>6</v>
      </c>
      <c r="D10" s="104" t="s">
        <v>7</v>
      </c>
      <c r="E10" s="8" t="s">
        <v>8</v>
      </c>
      <c r="F10" s="9" t="s">
        <v>9</v>
      </c>
      <c r="G10" s="13"/>
      <c r="H10" s="1231" t="s">
        <v>384</v>
      </c>
      <c r="I10" s="1232"/>
      <c r="J10" s="1232"/>
      <c r="K10" s="1232"/>
      <c r="L10" s="1232"/>
      <c r="M10" s="1232"/>
      <c r="N10" s="1232"/>
      <c r="O10" s="1232"/>
      <c r="P10" s="1232"/>
      <c r="Q10" s="1232"/>
      <c r="R10" s="1232"/>
      <c r="S10" s="1232"/>
      <c r="T10" s="1232"/>
      <c r="U10" s="1232"/>
      <c r="V10" s="1232"/>
      <c r="W10" s="1233"/>
      <c r="X10" s="1167" t="s">
        <v>25</v>
      </c>
      <c r="Y10" s="656"/>
      <c r="Z10" s="327"/>
      <c r="AA10" s="24"/>
      <c r="AB10" s="24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</row>
    <row r="11" spans="1:47" s="1" customFormat="1" ht="15.5">
      <c r="A11" s="653" t="s">
        <v>20</v>
      </c>
      <c r="B11" s="654"/>
      <c r="C11" s="655" t="s">
        <v>21</v>
      </c>
      <c r="D11" s="105" t="s">
        <v>22</v>
      </c>
      <c r="E11" s="655"/>
      <c r="F11" s="656" t="s">
        <v>23</v>
      </c>
      <c r="G11" s="13"/>
      <c r="H11" s="1227" t="s">
        <v>245</v>
      </c>
      <c r="I11" s="1228"/>
      <c r="J11" s="1227" t="s">
        <v>246</v>
      </c>
      <c r="K11" s="1228"/>
      <c r="L11" s="1227" t="s">
        <v>247</v>
      </c>
      <c r="M11" s="1228"/>
      <c r="N11" s="1227" t="s">
        <v>248</v>
      </c>
      <c r="O11" s="1228"/>
      <c r="P11" s="1227" t="s">
        <v>385</v>
      </c>
      <c r="Q11" s="1228"/>
      <c r="R11" s="1227" t="s">
        <v>386</v>
      </c>
      <c r="S11" s="1228"/>
      <c r="T11" s="1227" t="s">
        <v>387</v>
      </c>
      <c r="U11" s="1228"/>
      <c r="V11" s="1227" t="s">
        <v>388</v>
      </c>
      <c r="W11" s="1228"/>
      <c r="X11" s="1227" t="s">
        <v>19</v>
      </c>
      <c r="Y11" s="1228"/>
      <c r="Z11" s="327"/>
      <c r="AA11" s="24"/>
      <c r="AB11" s="24"/>
      <c r="AC11" s="24"/>
      <c r="AD11" s="24"/>
      <c r="AE11" s="24"/>
      <c r="AF11" s="24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</row>
    <row r="12" spans="1:47" s="1" customFormat="1" ht="16" thickBot="1">
      <c r="A12" s="659"/>
      <c r="B12" s="5"/>
      <c r="C12" s="6" t="s">
        <v>26</v>
      </c>
      <c r="D12" s="106" t="s">
        <v>464</v>
      </c>
      <c r="E12" s="6"/>
      <c r="F12" s="7"/>
      <c r="G12" s="13"/>
      <c r="H12" s="848"/>
      <c r="I12" s="2" t="s">
        <v>24</v>
      </c>
      <c r="J12" s="848"/>
      <c r="K12" s="2" t="s">
        <v>24</v>
      </c>
      <c r="L12" s="848"/>
      <c r="M12" s="2" t="s">
        <v>24</v>
      </c>
      <c r="N12" s="848"/>
      <c r="O12" s="2" t="s">
        <v>24</v>
      </c>
      <c r="P12" s="848"/>
      <c r="Q12" s="2" t="s">
        <v>24</v>
      </c>
      <c r="R12" s="848"/>
      <c r="S12" s="2" t="s">
        <v>24</v>
      </c>
      <c r="T12" s="848"/>
      <c r="U12" s="2" t="s">
        <v>24</v>
      </c>
      <c r="V12" s="848"/>
      <c r="W12" s="2" t="s">
        <v>24</v>
      </c>
      <c r="X12" s="848" t="s">
        <v>25</v>
      </c>
      <c r="Y12" s="2" t="s">
        <v>24</v>
      </c>
      <c r="Z12" s="327"/>
      <c r="AA12" s="304"/>
      <c r="AB12" s="24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</row>
    <row r="13" spans="1:47" s="1" customFormat="1" ht="7.15" customHeight="1" thickBot="1">
      <c r="A13" s="13"/>
      <c r="B13" s="660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885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327"/>
      <c r="AA13" s="24"/>
      <c r="AB13" s="24"/>
      <c r="AC13" s="24"/>
      <c r="AD13" s="24"/>
      <c r="AE13" s="24"/>
      <c r="AF13" s="24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</row>
    <row r="14" spans="1:47" s="1" customFormat="1" ht="18.5" thickBot="1">
      <c r="A14" s="14"/>
      <c r="B14" s="351" t="s">
        <v>390</v>
      </c>
      <c r="C14" s="351"/>
      <c r="D14" s="351"/>
      <c r="E14" s="104"/>
      <c r="F14" s="10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327"/>
      <c r="AA14" s="24"/>
      <c r="AB14" s="24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</row>
    <row r="15" spans="1:47" s="1" customFormat="1" ht="13.5" thickBot="1">
      <c r="A15" s="20" t="s">
        <v>465</v>
      </c>
      <c r="B15" s="62" t="s">
        <v>30</v>
      </c>
      <c r="C15" s="63" t="s">
        <v>31</v>
      </c>
      <c r="D15" s="63" t="s">
        <v>465</v>
      </c>
      <c r="E15" s="63" t="s">
        <v>30</v>
      </c>
      <c r="F15" s="65" t="s">
        <v>32</v>
      </c>
      <c r="G15" s="13"/>
      <c r="H15" s="1242" t="s">
        <v>255</v>
      </c>
      <c r="I15" s="1243"/>
      <c r="J15" s="1244" t="s">
        <v>256</v>
      </c>
      <c r="K15" s="1243"/>
      <c r="L15" s="1244" t="s">
        <v>257</v>
      </c>
      <c r="M15" s="1243"/>
      <c r="N15" s="1244" t="s">
        <v>258</v>
      </c>
      <c r="O15" s="1245"/>
      <c r="P15" s="1246"/>
      <c r="Q15" s="1247"/>
      <c r="R15" s="1240"/>
      <c r="S15" s="1247"/>
      <c r="T15" s="1240"/>
      <c r="U15" s="1247"/>
      <c r="V15" s="1240"/>
      <c r="W15" s="1241"/>
      <c r="X15" s="152"/>
      <c r="Y15" s="886"/>
      <c r="Z15" s="331"/>
      <c r="AA15" s="24"/>
      <c r="AB15" s="24"/>
      <c r="AC15" s="24"/>
      <c r="AD15" s="24"/>
      <c r="AE15" s="24"/>
      <c r="AF15" s="24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</row>
    <row r="16" spans="1:47" s="1" customFormat="1">
      <c r="A16" s="21" t="s">
        <v>466</v>
      </c>
      <c r="B16" s="66" t="s">
        <v>52</v>
      </c>
      <c r="C16" s="67" t="s">
        <v>467</v>
      </c>
      <c r="D16" s="67" t="s">
        <v>466</v>
      </c>
      <c r="E16" s="790" t="s">
        <v>53</v>
      </c>
      <c r="F16" s="69" t="s">
        <v>54</v>
      </c>
      <c r="G16" s="13" t="s">
        <v>25</v>
      </c>
      <c r="H16" s="557">
        <v>219.75800000000001</v>
      </c>
      <c r="I16" s="510" t="s">
        <v>55</v>
      </c>
      <c r="J16" s="518">
        <v>1255.547</v>
      </c>
      <c r="K16" s="510" t="s">
        <v>55</v>
      </c>
      <c r="L16" s="518">
        <v>1632.2619999999999</v>
      </c>
      <c r="M16" s="510" t="s">
        <v>55</v>
      </c>
      <c r="N16" s="518">
        <v>1900.5609999999999</v>
      </c>
      <c r="O16" s="508" t="s">
        <v>55</v>
      </c>
      <c r="P16" s="887"/>
      <c r="Q16" s="506"/>
      <c r="R16" s="854"/>
      <c r="S16" s="506"/>
      <c r="T16" s="854"/>
      <c r="U16" s="506"/>
      <c r="V16" s="854"/>
      <c r="W16" s="320"/>
      <c r="X16" s="888">
        <f t="shared" ref="X16:X20" si="0">H16+J16+L16+N16+P16+R16+T16+V16</f>
        <v>5008.1279999999997</v>
      </c>
      <c r="Y16" s="619" t="s">
        <v>55</v>
      </c>
      <c r="Z16" s="332"/>
      <c r="AA16" s="24"/>
      <c r="AB16" s="24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</row>
    <row r="17" spans="1:31" s="1" customFormat="1">
      <c r="A17" s="21" t="s">
        <v>468</v>
      </c>
      <c r="B17" s="66" t="s">
        <v>469</v>
      </c>
      <c r="C17" s="67" t="s">
        <v>470</v>
      </c>
      <c r="D17" s="67" t="s">
        <v>468</v>
      </c>
      <c r="E17" s="790" t="s">
        <v>53</v>
      </c>
      <c r="F17" s="69" t="s">
        <v>54</v>
      </c>
      <c r="G17" s="13"/>
      <c r="H17" s="512">
        <v>25.486999999999998</v>
      </c>
      <c r="I17" s="619" t="s">
        <v>59</v>
      </c>
      <c r="J17" s="513">
        <v>22.231999999999999</v>
      </c>
      <c r="K17" s="619" t="s">
        <v>59</v>
      </c>
      <c r="L17" s="513">
        <v>14.137</v>
      </c>
      <c r="M17" s="619" t="s">
        <v>59</v>
      </c>
      <c r="N17" s="513">
        <v>14.48</v>
      </c>
      <c r="O17" s="619" t="s">
        <v>59</v>
      </c>
      <c r="P17" s="887"/>
      <c r="Q17" s="506"/>
      <c r="R17" s="854"/>
      <c r="S17" s="506"/>
      <c r="T17" s="854"/>
      <c r="U17" s="506"/>
      <c r="V17" s="854"/>
      <c r="W17" s="320"/>
      <c r="X17" s="888">
        <f t="shared" si="0"/>
        <v>76.335999999999999</v>
      </c>
      <c r="Y17" s="619" t="s">
        <v>59</v>
      </c>
      <c r="Z17" s="332"/>
      <c r="AA17" s="24"/>
      <c r="AB17" s="24"/>
      <c r="AC17" s="13"/>
      <c r="AD17" s="13"/>
      <c r="AE17" s="13"/>
    </row>
    <row r="18" spans="1:31" s="1" customFormat="1">
      <c r="A18" s="21" t="s">
        <v>471</v>
      </c>
      <c r="B18" s="66" t="s">
        <v>472</v>
      </c>
      <c r="C18" s="67" t="s">
        <v>473</v>
      </c>
      <c r="D18" s="67" t="s">
        <v>471</v>
      </c>
      <c r="E18" s="67" t="s">
        <v>252</v>
      </c>
      <c r="F18" s="69" t="s">
        <v>54</v>
      </c>
      <c r="G18" s="13"/>
      <c r="H18" s="512">
        <v>177.15700000000001</v>
      </c>
      <c r="I18" s="510" t="s">
        <v>287</v>
      </c>
      <c r="J18" s="513">
        <v>688.09199999999998</v>
      </c>
      <c r="K18" s="510" t="s">
        <v>287</v>
      </c>
      <c r="L18" s="513">
        <v>960.89800000000002</v>
      </c>
      <c r="M18" s="510" t="s">
        <v>287</v>
      </c>
      <c r="N18" s="513">
        <v>1094.6510000000001</v>
      </c>
      <c r="O18" s="508" t="s">
        <v>287</v>
      </c>
      <c r="P18" s="887"/>
      <c r="Q18" s="506"/>
      <c r="R18" s="854"/>
      <c r="S18" s="506"/>
      <c r="T18" s="854"/>
      <c r="U18" s="506"/>
      <c r="V18" s="854"/>
      <c r="W18" s="320"/>
      <c r="X18" s="888">
        <f t="shared" si="0"/>
        <v>2920.7979999999998</v>
      </c>
      <c r="Y18" s="619" t="s">
        <v>287</v>
      </c>
      <c r="Z18" s="332"/>
      <c r="AA18" s="24"/>
      <c r="AB18" s="24"/>
      <c r="AC18" s="13"/>
      <c r="AD18" s="13"/>
      <c r="AE18" s="13"/>
    </row>
    <row r="19" spans="1:31" s="1" customFormat="1">
      <c r="A19" s="21" t="s">
        <v>474</v>
      </c>
      <c r="B19" s="66" t="s">
        <v>394</v>
      </c>
      <c r="C19" s="67" t="s">
        <v>475</v>
      </c>
      <c r="D19" s="67" t="s">
        <v>474</v>
      </c>
      <c r="E19" s="67" t="s">
        <v>123</v>
      </c>
      <c r="F19" s="69" t="s">
        <v>54</v>
      </c>
      <c r="G19" s="13"/>
      <c r="H19" s="514">
        <v>130290</v>
      </c>
      <c r="I19" s="510" t="s">
        <v>59</v>
      </c>
      <c r="J19" s="516">
        <v>654424</v>
      </c>
      <c r="K19" s="510" t="s">
        <v>59</v>
      </c>
      <c r="L19" s="516">
        <v>868558</v>
      </c>
      <c r="M19" s="510" t="s">
        <v>59</v>
      </c>
      <c r="N19" s="516">
        <v>932217</v>
      </c>
      <c r="O19" s="510" t="s">
        <v>59</v>
      </c>
      <c r="P19" s="889"/>
      <c r="Q19" s="506"/>
      <c r="R19" s="890"/>
      <c r="S19" s="506"/>
      <c r="T19" s="890"/>
      <c r="U19" s="506"/>
      <c r="V19" s="890"/>
      <c r="W19" s="320"/>
      <c r="X19" s="888">
        <f t="shared" si="0"/>
        <v>2585489</v>
      </c>
      <c r="Y19" s="619" t="s">
        <v>59</v>
      </c>
      <c r="Z19" s="332"/>
      <c r="AA19" s="24"/>
      <c r="AB19" s="24"/>
      <c r="AC19" s="13"/>
      <c r="AD19" s="13"/>
      <c r="AE19" s="13"/>
    </row>
    <row r="20" spans="1:31" s="1" customFormat="1" ht="12" customHeight="1">
      <c r="A20" s="21" t="s">
        <v>476</v>
      </c>
      <c r="B20" s="66" t="s">
        <v>477</v>
      </c>
      <c r="C20" s="67" t="s">
        <v>478</v>
      </c>
      <c r="D20" s="67" t="s">
        <v>476</v>
      </c>
      <c r="E20" s="67" t="s">
        <v>479</v>
      </c>
      <c r="F20" s="69" t="s">
        <v>54</v>
      </c>
      <c r="G20" s="13"/>
      <c r="H20" s="514">
        <v>35208.129999999997</v>
      </c>
      <c r="I20" s="510" t="s">
        <v>56</v>
      </c>
      <c r="J20" s="516">
        <v>20371.400000000001</v>
      </c>
      <c r="K20" s="510" t="s">
        <v>56</v>
      </c>
      <c r="L20" s="516">
        <v>15475.466</v>
      </c>
      <c r="M20" s="510" t="s">
        <v>56</v>
      </c>
      <c r="N20" s="516">
        <v>8744.4069999999992</v>
      </c>
      <c r="O20" s="508" t="s">
        <v>56</v>
      </c>
      <c r="P20" s="889"/>
      <c r="Q20" s="506"/>
      <c r="R20" s="890"/>
      <c r="S20" s="506"/>
      <c r="T20" s="890"/>
      <c r="U20" s="506"/>
      <c r="V20" s="890"/>
      <c r="W20" s="320"/>
      <c r="X20" s="855">
        <f t="shared" si="0"/>
        <v>79799.402999999991</v>
      </c>
      <c r="Y20" s="619" t="s">
        <v>56</v>
      </c>
      <c r="Z20" s="332"/>
      <c r="AA20" s="24"/>
      <c r="AB20" s="24"/>
      <c r="AC20" s="13"/>
      <c r="AD20" s="13"/>
      <c r="AE20" s="13"/>
    </row>
    <row r="21" spans="1:31" s="1" customFormat="1">
      <c r="A21" s="114" t="s">
        <v>480</v>
      </c>
      <c r="B21" s="302" t="s">
        <v>481</v>
      </c>
      <c r="C21" s="122" t="s">
        <v>31</v>
      </c>
      <c r="D21" s="122" t="s">
        <v>480</v>
      </c>
      <c r="E21" s="122" t="s">
        <v>482</v>
      </c>
      <c r="F21" s="823" t="s">
        <v>54</v>
      </c>
      <c r="G21" s="13"/>
      <c r="H21" s="557">
        <v>157.68899999999999</v>
      </c>
      <c r="I21" s="510" t="s">
        <v>56</v>
      </c>
      <c r="J21" s="518">
        <v>527.45299999999997</v>
      </c>
      <c r="K21" s="510" t="s">
        <v>56</v>
      </c>
      <c r="L21" s="518">
        <v>625.19000000000005</v>
      </c>
      <c r="M21" s="510" t="s">
        <v>56</v>
      </c>
      <c r="N21" s="518">
        <v>646.21799999999996</v>
      </c>
      <c r="O21" s="508" t="s">
        <v>56</v>
      </c>
      <c r="P21" s="889"/>
      <c r="Q21" s="506"/>
      <c r="R21" s="890"/>
      <c r="S21" s="506"/>
      <c r="T21" s="890"/>
      <c r="U21" s="506"/>
      <c r="V21" s="890"/>
      <c r="W21" s="320"/>
      <c r="X21" s="855">
        <f>H21+J21+L21+N21+P21+R21+T21+V21</f>
        <v>1956.5499999999997</v>
      </c>
      <c r="Y21" s="619" t="s">
        <v>56</v>
      </c>
      <c r="Z21" s="332"/>
      <c r="AA21" s="24"/>
      <c r="AB21" s="24"/>
      <c r="AC21" s="13"/>
      <c r="AD21" s="13"/>
      <c r="AE21" s="13"/>
    </row>
    <row r="22" spans="1:31" s="1" customFormat="1">
      <c r="A22" s="1028" t="s">
        <v>483</v>
      </c>
      <c r="B22" s="1029" t="s">
        <v>484</v>
      </c>
      <c r="C22" s="1030" t="s">
        <v>31</v>
      </c>
      <c r="D22" s="1030" t="s">
        <v>483</v>
      </c>
      <c r="E22" s="1030" t="s">
        <v>485</v>
      </c>
      <c r="F22" s="1031" t="s">
        <v>32</v>
      </c>
      <c r="G22" s="1032"/>
      <c r="H22" s="1033">
        <v>2138</v>
      </c>
      <c r="I22" s="1034" t="s">
        <v>287</v>
      </c>
      <c r="J22" s="1035">
        <v>1396</v>
      </c>
      <c r="K22" s="1036" t="s">
        <v>287</v>
      </c>
      <c r="L22" s="1035">
        <v>1700</v>
      </c>
      <c r="M22" s="1036" t="s">
        <v>287</v>
      </c>
      <c r="N22" s="1035">
        <v>2193</v>
      </c>
      <c r="O22" s="1037" t="s">
        <v>287</v>
      </c>
      <c r="P22" s="1038"/>
      <c r="Q22" s="1039"/>
      <c r="R22" s="1040"/>
      <c r="S22" s="1039"/>
      <c r="T22" s="1040"/>
      <c r="U22" s="1039"/>
      <c r="V22" s="1040"/>
      <c r="W22" s="1041"/>
      <c r="X22" s="1042">
        <v>1803</v>
      </c>
      <c r="Y22" s="1043" t="s">
        <v>287</v>
      </c>
      <c r="Z22" s="332"/>
      <c r="AA22" s="24"/>
      <c r="AB22" s="24"/>
      <c r="AC22" s="13"/>
      <c r="AD22" s="13"/>
      <c r="AE22" s="13"/>
    </row>
    <row r="23" spans="1:31" s="1" customFormat="1">
      <c r="A23" s="700"/>
      <c r="B23" s="13"/>
      <c r="C23" s="12"/>
      <c r="D23" s="12"/>
      <c r="E23" s="13"/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24"/>
      <c r="Y23" s="24"/>
      <c r="Z23" s="332"/>
      <c r="AA23" s="24"/>
      <c r="AB23" s="24"/>
      <c r="AC23" s="13"/>
      <c r="AD23" s="13"/>
      <c r="AE23" s="13"/>
    </row>
    <row r="24" spans="1:31" s="1" customFormat="1" ht="18">
      <c r="A24" s="676"/>
      <c r="B24" s="891" t="s">
        <v>113</v>
      </c>
      <c r="C24" s="891"/>
      <c r="D24" s="891"/>
      <c r="E24" s="892" t="s">
        <v>25</v>
      </c>
      <c r="F24" s="11"/>
      <c r="G24" s="24"/>
      <c r="H24" s="337"/>
      <c r="I24" s="337"/>
      <c r="J24" s="337"/>
      <c r="K24" s="337"/>
      <c r="L24" s="337"/>
      <c r="M24" s="337"/>
      <c r="N24" s="337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332"/>
      <c r="AA24" s="24"/>
      <c r="AB24" s="24"/>
      <c r="AC24" s="13"/>
      <c r="AD24" s="13"/>
      <c r="AE24" s="13"/>
    </row>
    <row r="25" spans="1:31" s="1" customFormat="1">
      <c r="A25" s="677" t="s">
        <v>486</v>
      </c>
      <c r="B25" s="893" t="s">
        <v>114</v>
      </c>
      <c r="C25" s="894" t="s">
        <v>487</v>
      </c>
      <c r="D25" s="894" t="s">
        <v>486</v>
      </c>
      <c r="E25" s="679" t="s">
        <v>116</v>
      </c>
      <c r="F25" s="895" t="s">
        <v>54</v>
      </c>
      <c r="G25" s="24"/>
      <c r="H25" s="1075">
        <v>3933.69</v>
      </c>
      <c r="I25" s="1076" t="s">
        <v>55</v>
      </c>
      <c r="J25" s="1077">
        <v>14204.54</v>
      </c>
      <c r="K25" s="1076" t="s">
        <v>55</v>
      </c>
      <c r="L25" s="1077">
        <v>17989.59</v>
      </c>
      <c r="M25" s="1076" t="s">
        <v>55</v>
      </c>
      <c r="N25" s="1077">
        <v>16682.09</v>
      </c>
      <c r="O25" s="1076" t="s">
        <v>55</v>
      </c>
      <c r="P25" s="1078"/>
      <c r="Q25" s="1079"/>
      <c r="R25" s="1080"/>
      <c r="S25" s="1079"/>
      <c r="T25" s="1080"/>
      <c r="U25" s="1081"/>
      <c r="V25" s="1082"/>
      <c r="W25" s="1083"/>
      <c r="X25" s="1084">
        <f t="shared" ref="X25:X31" si="1">H25+J25+L25+N25+P25+R25+T25+V25</f>
        <v>52809.91</v>
      </c>
      <c r="Y25" s="1085" t="s">
        <v>55</v>
      </c>
      <c r="Z25" s="332"/>
      <c r="AA25" s="24"/>
      <c r="AB25" s="24"/>
      <c r="AC25" s="13"/>
      <c r="AD25" s="13"/>
      <c r="AE25" s="13"/>
    </row>
    <row r="26" spans="1:31" s="1" customFormat="1">
      <c r="A26" s="897" t="s">
        <v>488</v>
      </c>
      <c r="B26" s="898" t="s">
        <v>489</v>
      </c>
      <c r="C26" s="899" t="s">
        <v>31</v>
      </c>
      <c r="D26" s="899" t="s">
        <v>488</v>
      </c>
      <c r="E26" s="899" t="s">
        <v>116</v>
      </c>
      <c r="F26" s="900" t="s">
        <v>54</v>
      </c>
      <c r="G26" s="24"/>
      <c r="H26" s="1086">
        <v>1157.94</v>
      </c>
      <c r="I26" s="650" t="s">
        <v>55</v>
      </c>
      <c r="J26" s="636">
        <v>5073.0600000000004</v>
      </c>
      <c r="K26" s="650" t="s">
        <v>55</v>
      </c>
      <c r="L26" s="636">
        <v>6445.96</v>
      </c>
      <c r="M26" s="650" t="s">
        <v>55</v>
      </c>
      <c r="N26" s="636">
        <v>6609.5</v>
      </c>
      <c r="O26" s="650" t="s">
        <v>55</v>
      </c>
      <c r="P26" s="901"/>
      <c r="Q26" s="325"/>
      <c r="R26" s="866"/>
      <c r="S26" s="325"/>
      <c r="T26" s="866"/>
      <c r="U26" s="867"/>
      <c r="V26" s="902"/>
      <c r="W26" s="903"/>
      <c r="X26" s="904">
        <f t="shared" si="1"/>
        <v>19286.46</v>
      </c>
      <c r="Y26" s="1087" t="s">
        <v>55</v>
      </c>
      <c r="Z26" s="332"/>
      <c r="AA26" s="24"/>
      <c r="AB26" s="24"/>
      <c r="AC26" s="13"/>
      <c r="AD26" s="13"/>
      <c r="AE26" s="13"/>
    </row>
    <row r="27" spans="1:31" s="1" customFormat="1">
      <c r="A27" s="897" t="s">
        <v>490</v>
      </c>
      <c r="B27" s="898" t="s">
        <v>491</v>
      </c>
      <c r="C27" s="899" t="s">
        <v>31</v>
      </c>
      <c r="D27" s="899" t="s">
        <v>490</v>
      </c>
      <c r="E27" s="899" t="s">
        <v>116</v>
      </c>
      <c r="F27" s="900" t="s">
        <v>54</v>
      </c>
      <c r="G27" s="24"/>
      <c r="H27" s="1086">
        <v>1446.26</v>
      </c>
      <c r="I27" s="650" t="s">
        <v>55</v>
      </c>
      <c r="J27" s="636">
        <v>4419.22</v>
      </c>
      <c r="K27" s="650" t="s">
        <v>55</v>
      </c>
      <c r="L27" s="636">
        <v>5484.52</v>
      </c>
      <c r="M27" s="650" t="s">
        <v>55</v>
      </c>
      <c r="N27" s="636">
        <v>6184.16</v>
      </c>
      <c r="O27" s="650" t="s">
        <v>55</v>
      </c>
      <c r="P27" s="901"/>
      <c r="Q27" s="325"/>
      <c r="R27" s="866"/>
      <c r="S27" s="325"/>
      <c r="T27" s="866"/>
      <c r="U27" s="867"/>
      <c r="V27" s="902"/>
      <c r="W27" s="903"/>
      <c r="X27" s="904">
        <f>H27+J27+L27+N27+P27+R27+T27+V27</f>
        <v>17534.16</v>
      </c>
      <c r="Y27" s="1087" t="s">
        <v>55</v>
      </c>
      <c r="Z27" s="332"/>
      <c r="AA27" s="24"/>
      <c r="AB27" s="24"/>
      <c r="AC27" s="13"/>
      <c r="AD27" s="13"/>
      <c r="AE27" s="13"/>
    </row>
    <row r="28" spans="1:31" s="1" customFormat="1">
      <c r="A28" s="897" t="s">
        <v>492</v>
      </c>
      <c r="B28" s="898" t="s">
        <v>493</v>
      </c>
      <c r="C28" s="899" t="s">
        <v>31</v>
      </c>
      <c r="D28" s="899" t="s">
        <v>492</v>
      </c>
      <c r="E28" s="899" t="s">
        <v>116</v>
      </c>
      <c r="F28" s="900" t="s">
        <v>54</v>
      </c>
      <c r="G28" s="24"/>
      <c r="H28" s="1086">
        <v>553.65</v>
      </c>
      <c r="I28" s="650" t="s">
        <v>55</v>
      </c>
      <c r="J28" s="636">
        <v>2482.5500000000002</v>
      </c>
      <c r="K28" s="650" t="s">
        <v>55</v>
      </c>
      <c r="L28" s="636">
        <v>3267.14</v>
      </c>
      <c r="M28" s="650" t="s">
        <v>55</v>
      </c>
      <c r="N28" s="636">
        <v>2175.91</v>
      </c>
      <c r="O28" s="650" t="s">
        <v>55</v>
      </c>
      <c r="P28" s="901"/>
      <c r="Q28" s="325"/>
      <c r="R28" s="866"/>
      <c r="S28" s="325"/>
      <c r="T28" s="866"/>
      <c r="U28" s="867"/>
      <c r="V28" s="902"/>
      <c r="W28" s="903"/>
      <c r="X28" s="904">
        <f t="shared" si="1"/>
        <v>8479.25</v>
      </c>
      <c r="Y28" s="1087" t="s">
        <v>55</v>
      </c>
      <c r="Z28" s="332"/>
      <c r="AA28" s="24"/>
      <c r="AB28" s="24"/>
      <c r="AC28" s="13"/>
      <c r="AD28" s="13"/>
      <c r="AE28" s="13"/>
    </row>
    <row r="29" spans="1:31" s="1" customFormat="1">
      <c r="A29" s="897" t="s">
        <v>494</v>
      </c>
      <c r="B29" s="898" t="s">
        <v>495</v>
      </c>
      <c r="C29" s="899" t="s">
        <v>31</v>
      </c>
      <c r="D29" s="899" t="s">
        <v>494</v>
      </c>
      <c r="E29" s="899" t="s">
        <v>116</v>
      </c>
      <c r="F29" s="900" t="s">
        <v>54</v>
      </c>
      <c r="G29" s="24"/>
      <c r="H29" s="1086">
        <v>15.27</v>
      </c>
      <c r="I29" s="650" t="s">
        <v>55</v>
      </c>
      <c r="J29" s="636">
        <v>162.19999999999999</v>
      </c>
      <c r="K29" s="650" t="s">
        <v>55</v>
      </c>
      <c r="L29" s="636">
        <v>267.11</v>
      </c>
      <c r="M29" s="650" t="s">
        <v>55</v>
      </c>
      <c r="N29" s="636">
        <v>409.77</v>
      </c>
      <c r="O29" s="650" t="s">
        <v>55</v>
      </c>
      <c r="P29" s="901"/>
      <c r="Q29" s="325"/>
      <c r="R29" s="866"/>
      <c r="S29" s="325"/>
      <c r="T29" s="866"/>
      <c r="U29" s="867"/>
      <c r="V29" s="902"/>
      <c r="W29" s="903"/>
      <c r="X29" s="904">
        <f t="shared" si="1"/>
        <v>854.35</v>
      </c>
      <c r="Y29" s="1087" t="s">
        <v>55</v>
      </c>
      <c r="Z29" s="332"/>
      <c r="AA29" s="24"/>
      <c r="AB29" s="24"/>
      <c r="AC29" s="13"/>
      <c r="AD29" s="13"/>
      <c r="AE29" s="13"/>
    </row>
    <row r="30" spans="1:31" s="1" customFormat="1" ht="15" customHeight="1">
      <c r="A30" s="684"/>
      <c r="B30" s="954"/>
      <c r="C30" s="686"/>
      <c r="D30" s="686"/>
      <c r="E30" s="686"/>
      <c r="F30" s="955"/>
      <c r="G30" s="24"/>
      <c r="H30" s="1086"/>
      <c r="I30" s="650"/>
      <c r="J30" s="636"/>
      <c r="K30" s="650"/>
      <c r="L30" s="636"/>
      <c r="M30" s="650"/>
      <c r="N30" s="636"/>
      <c r="O30" s="650"/>
      <c r="P30" s="901"/>
      <c r="Q30" s="325"/>
      <c r="R30" s="866"/>
      <c r="S30" s="325"/>
      <c r="T30" s="866"/>
      <c r="U30" s="867"/>
      <c r="V30" s="902"/>
      <c r="W30" s="903"/>
      <c r="X30" s="904"/>
      <c r="Y30" s="1087"/>
      <c r="Z30" s="332"/>
      <c r="AA30" s="24"/>
      <c r="AB30" s="24"/>
      <c r="AC30" s="13"/>
      <c r="AD30" s="13"/>
      <c r="AE30" s="13"/>
    </row>
    <row r="31" spans="1:31" s="1" customFormat="1" ht="19.5" customHeight="1">
      <c r="A31" s="908" t="s">
        <v>496</v>
      </c>
      <c r="B31" s="909" t="s">
        <v>497</v>
      </c>
      <c r="C31" s="910" t="s">
        <v>31</v>
      </c>
      <c r="D31" s="910" t="s">
        <v>496</v>
      </c>
      <c r="E31" s="910" t="s">
        <v>123</v>
      </c>
      <c r="F31" s="911" t="s">
        <v>54</v>
      </c>
      <c r="G31" s="24"/>
      <c r="H31" s="1088">
        <v>44</v>
      </c>
      <c r="I31" s="1089" t="s">
        <v>151</v>
      </c>
      <c r="J31" s="1090">
        <v>353</v>
      </c>
      <c r="K31" s="1089" t="s">
        <v>151</v>
      </c>
      <c r="L31" s="1090">
        <v>513</v>
      </c>
      <c r="M31" s="1089" t="s">
        <v>151</v>
      </c>
      <c r="N31" s="1090">
        <v>448</v>
      </c>
      <c r="O31" s="1089" t="s">
        <v>151</v>
      </c>
      <c r="P31" s="1091"/>
      <c r="Q31" s="1092"/>
      <c r="R31" s="1093"/>
      <c r="S31" s="1092"/>
      <c r="T31" s="1093"/>
      <c r="U31" s="1094"/>
      <c r="V31" s="1095"/>
      <c r="W31" s="1096"/>
      <c r="X31" s="1097">
        <f t="shared" si="1"/>
        <v>1358</v>
      </c>
      <c r="Y31" s="1098" t="s">
        <v>151</v>
      </c>
      <c r="Z31" s="332"/>
      <c r="AA31" s="24"/>
      <c r="AB31" s="24"/>
      <c r="AC31" s="13"/>
      <c r="AD31" s="13"/>
      <c r="AE31" s="13"/>
    </row>
    <row r="32" spans="1:31" s="13" customFormat="1">
      <c r="A32" s="120"/>
      <c r="B32" s="121"/>
      <c r="C32" s="120"/>
      <c r="D32" s="120"/>
      <c r="E32" s="120"/>
      <c r="F32" s="120"/>
      <c r="G32" s="24"/>
      <c r="Z32" s="332"/>
      <c r="AA32" s="24"/>
      <c r="AB32" s="24"/>
    </row>
    <row r="33" spans="1:28" s="13" customFormat="1" ht="18.5" thickBot="1">
      <c r="A33" s="676"/>
      <c r="B33" s="891" t="s">
        <v>498</v>
      </c>
      <c r="C33" s="351"/>
      <c r="D33" s="351"/>
      <c r="E33" s="104" t="s">
        <v>25</v>
      </c>
      <c r="F33" s="10"/>
      <c r="G33" s="24"/>
      <c r="H33" s="24"/>
      <c r="Z33" s="332"/>
    </row>
    <row r="34" spans="1:28">
      <c r="A34" s="20" t="s">
        <v>499</v>
      </c>
      <c r="B34" s="893" t="s">
        <v>295</v>
      </c>
      <c r="C34" s="894" t="s">
        <v>500</v>
      </c>
      <c r="D34" s="894" t="s">
        <v>501</v>
      </c>
      <c r="E34" s="679" t="s">
        <v>180</v>
      </c>
      <c r="F34" s="895" t="s">
        <v>54</v>
      </c>
      <c r="G34" s="13"/>
      <c r="H34" s="1100">
        <v>1.147</v>
      </c>
      <c r="I34" s="1101" t="s">
        <v>187</v>
      </c>
      <c r="J34" s="1102">
        <v>2.427</v>
      </c>
      <c r="K34" s="1101" t="s">
        <v>187</v>
      </c>
      <c r="L34" s="1102">
        <v>2.3039999999999998</v>
      </c>
      <c r="M34" s="1101" t="s">
        <v>187</v>
      </c>
      <c r="N34" s="1102">
        <v>4.0949999999999998</v>
      </c>
      <c r="O34" s="1101" t="s">
        <v>187</v>
      </c>
      <c r="P34" s="1103"/>
      <c r="Q34" s="1104"/>
      <c r="R34" s="1103"/>
      <c r="S34" s="1104"/>
      <c r="T34" s="1103"/>
      <c r="U34" s="1105"/>
      <c r="V34" s="1106"/>
      <c r="W34" s="1107"/>
      <c r="X34" s="1108">
        <f>H34+J34+L34+N34+P34+R34+T34+V34</f>
        <v>9.972999999999999</v>
      </c>
      <c r="Y34" s="603" t="s">
        <v>187</v>
      </c>
      <c r="Z34" s="332"/>
    </row>
    <row r="35" spans="1:28">
      <c r="A35" s="21" t="s">
        <v>502</v>
      </c>
      <c r="B35" s="914" t="s">
        <v>299</v>
      </c>
      <c r="C35" s="899" t="s">
        <v>503</v>
      </c>
      <c r="D35" s="899" t="s">
        <v>504</v>
      </c>
      <c r="E35" s="899" t="s">
        <v>180</v>
      </c>
      <c r="F35" s="900" t="s">
        <v>54</v>
      </c>
      <c r="G35" s="13"/>
      <c r="H35" s="604">
        <v>0.307</v>
      </c>
      <c r="I35" s="1109" t="s">
        <v>187</v>
      </c>
      <c r="J35" s="570">
        <v>0.83099999999999996</v>
      </c>
      <c r="K35" s="1109" t="s">
        <v>187</v>
      </c>
      <c r="L35" s="570">
        <v>0.89300000000000002</v>
      </c>
      <c r="M35" s="1109" t="s">
        <v>187</v>
      </c>
      <c r="N35" s="570">
        <v>0.95099999999999996</v>
      </c>
      <c r="O35" s="1109" t="s">
        <v>187</v>
      </c>
      <c r="P35" s="1110"/>
      <c r="Q35" s="1111"/>
      <c r="R35" s="1110"/>
      <c r="S35" s="1111"/>
      <c r="T35" s="1110"/>
      <c r="U35" s="1112"/>
      <c r="V35" s="1113"/>
      <c r="W35" s="1114"/>
      <c r="X35" s="740">
        <f>H35+J35+L35+N35+P35+R35+T35+V35</f>
        <v>2.9819999999999998</v>
      </c>
      <c r="Y35" s="602" t="s">
        <v>187</v>
      </c>
      <c r="Z35" s="332"/>
    </row>
    <row r="36" spans="1:28">
      <c r="A36" s="21" t="s">
        <v>505</v>
      </c>
      <c r="B36" s="914" t="s">
        <v>303</v>
      </c>
      <c r="C36" s="899" t="s">
        <v>506</v>
      </c>
      <c r="D36" s="899" t="s">
        <v>507</v>
      </c>
      <c r="E36" s="899" t="s">
        <v>180</v>
      </c>
      <c r="F36" s="900" t="s">
        <v>190</v>
      </c>
      <c r="G36" s="13"/>
      <c r="H36" s="1115">
        <v>4.26</v>
      </c>
      <c r="I36" s="1116" t="s">
        <v>187</v>
      </c>
      <c r="J36" s="571">
        <v>8.4789999999999992</v>
      </c>
      <c r="K36" s="1116" t="s">
        <v>187</v>
      </c>
      <c r="L36" s="571">
        <v>9.3190000000000008</v>
      </c>
      <c r="M36" s="1116" t="s">
        <v>187</v>
      </c>
      <c r="N36" s="571">
        <v>13.223000000000001</v>
      </c>
      <c r="O36" s="1116" t="s">
        <v>187</v>
      </c>
      <c r="P36" s="1117"/>
      <c r="Q36" s="1118"/>
      <c r="R36" s="1117"/>
      <c r="S36" s="1118"/>
      <c r="T36" s="1117"/>
      <c r="U36" s="1119"/>
      <c r="V36" s="1120"/>
      <c r="W36" s="1121"/>
      <c r="X36" s="740">
        <f>H36+J36+L36+N36+P36+R36+T36+V36</f>
        <v>35.280999999999999</v>
      </c>
      <c r="Y36" s="601" t="s">
        <v>187</v>
      </c>
      <c r="Z36" s="332"/>
    </row>
    <row r="37" spans="1:28">
      <c r="A37" s="21" t="s">
        <v>508</v>
      </c>
      <c r="B37" s="915" t="s">
        <v>307</v>
      </c>
      <c r="C37" s="906" t="s">
        <v>509</v>
      </c>
      <c r="D37" s="906" t="s">
        <v>510</v>
      </c>
      <c r="E37" s="906" t="s">
        <v>180</v>
      </c>
      <c r="F37" s="907" t="s">
        <v>54</v>
      </c>
      <c r="G37" s="13"/>
      <c r="H37" s="1115">
        <v>2.5310000000000001</v>
      </c>
      <c r="I37" s="1116" t="s">
        <v>187</v>
      </c>
      <c r="J37" s="571">
        <v>4.0460000000000003</v>
      </c>
      <c r="K37" s="1116" t="s">
        <v>187</v>
      </c>
      <c r="L37" s="571">
        <v>2.9630000000000001</v>
      </c>
      <c r="M37" s="1116" t="s">
        <v>187</v>
      </c>
      <c r="N37" s="571">
        <v>3.2269999999999999</v>
      </c>
      <c r="O37" s="1116" t="s">
        <v>187</v>
      </c>
      <c r="P37" s="1117"/>
      <c r="Q37" s="1118"/>
      <c r="R37" s="1117"/>
      <c r="S37" s="1118"/>
      <c r="T37" s="1117"/>
      <c r="U37" s="1119"/>
      <c r="V37" s="1120"/>
      <c r="W37" s="1121"/>
      <c r="X37" s="740">
        <f>H37+J37+L37+N37+P37+R37+T37+V37</f>
        <v>12.766999999999999</v>
      </c>
      <c r="Y37" s="601" t="s">
        <v>187</v>
      </c>
      <c r="Z37" s="332"/>
    </row>
    <row r="38" spans="1:28">
      <c r="A38" s="21" t="s">
        <v>511</v>
      </c>
      <c r="B38" s="909" t="s">
        <v>311</v>
      </c>
      <c r="C38" s="910" t="s">
        <v>512</v>
      </c>
      <c r="D38" s="910" t="s">
        <v>513</v>
      </c>
      <c r="E38" s="910" t="s">
        <v>180</v>
      </c>
      <c r="F38" s="911" t="s">
        <v>190</v>
      </c>
      <c r="G38" s="13"/>
      <c r="H38" s="607">
        <v>6.7910000000000004</v>
      </c>
      <c r="I38" s="1130" t="s">
        <v>187</v>
      </c>
      <c r="J38" s="1123">
        <v>12.525</v>
      </c>
      <c r="K38" s="1122" t="s">
        <v>187</v>
      </c>
      <c r="L38" s="1123">
        <v>12.282</v>
      </c>
      <c r="M38" s="1122" t="s">
        <v>187</v>
      </c>
      <c r="N38" s="1123">
        <v>16.45</v>
      </c>
      <c r="O38" s="1122" t="s">
        <v>187</v>
      </c>
      <c r="P38" s="1124"/>
      <c r="Q38" s="1125"/>
      <c r="R38" s="1124"/>
      <c r="S38" s="1125"/>
      <c r="T38" s="1124"/>
      <c r="U38" s="1126"/>
      <c r="V38" s="1127"/>
      <c r="W38" s="1128"/>
      <c r="X38" s="1129">
        <f>H38+J38+L38+N38+P38+R38+T38+V38</f>
        <v>48.048000000000002</v>
      </c>
      <c r="Y38" s="360" t="s">
        <v>187</v>
      </c>
      <c r="Z38" s="332"/>
    </row>
    <row r="39" spans="1:28" s="1" customFormat="1">
      <c r="A39" s="43"/>
      <c r="B39" s="24"/>
      <c r="C39" s="24"/>
      <c r="D39" s="24"/>
      <c r="E39" s="27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332"/>
      <c r="AA39" s="24"/>
      <c r="AB39" s="24"/>
    </row>
    <row r="40" spans="1:28" s="1" customFormat="1" ht="18.5" thickBot="1">
      <c r="A40" s="14"/>
      <c r="B40" s="351" t="s">
        <v>435</v>
      </c>
      <c r="C40" s="351"/>
      <c r="D40" s="351"/>
      <c r="E40" s="104" t="s">
        <v>25</v>
      </c>
      <c r="F40" s="10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332"/>
      <c r="AA40" s="24"/>
      <c r="AB40" s="24"/>
    </row>
    <row r="41" spans="1:28" s="1" customFormat="1">
      <c r="A41" s="916" t="s">
        <v>514</v>
      </c>
      <c r="B41" s="917" t="s">
        <v>437</v>
      </c>
      <c r="C41" s="918" t="s">
        <v>31</v>
      </c>
      <c r="D41" s="918" t="s">
        <v>499</v>
      </c>
      <c r="E41" s="918" t="s">
        <v>123</v>
      </c>
      <c r="F41" s="919" t="s">
        <v>54</v>
      </c>
      <c r="G41" s="24"/>
      <c r="H41" s="634">
        <v>527</v>
      </c>
      <c r="I41" s="629" t="s">
        <v>214</v>
      </c>
      <c r="J41" s="639">
        <v>814</v>
      </c>
      <c r="K41" s="629" t="s">
        <v>214</v>
      </c>
      <c r="L41" s="639">
        <v>450</v>
      </c>
      <c r="M41" s="629" t="s">
        <v>214</v>
      </c>
      <c r="N41" s="639">
        <v>465</v>
      </c>
      <c r="O41" s="629" t="s">
        <v>214</v>
      </c>
      <c r="P41" s="507"/>
      <c r="Q41" s="427"/>
      <c r="R41" s="507"/>
      <c r="S41" s="427"/>
      <c r="T41" s="507"/>
      <c r="U41" s="505"/>
      <c r="V41" s="504"/>
      <c r="W41" s="503"/>
      <c r="X41" s="896">
        <f>H41+J41+L41+N41+P41+R41+T41+V41</f>
        <v>2256</v>
      </c>
      <c r="Y41" s="627" t="s">
        <v>214</v>
      </c>
      <c r="Z41" s="332"/>
      <c r="AA41" s="24"/>
      <c r="AB41" s="24"/>
    </row>
    <row r="42" spans="1:28" s="1" customFormat="1" ht="15">
      <c r="A42" s="920" t="s">
        <v>515</v>
      </c>
      <c r="B42" s="921" t="s">
        <v>516</v>
      </c>
      <c r="C42" s="906" t="s">
        <v>31</v>
      </c>
      <c r="D42" s="906" t="s">
        <v>502</v>
      </c>
      <c r="E42" s="906" t="s">
        <v>440</v>
      </c>
      <c r="F42" s="922" t="s">
        <v>54</v>
      </c>
      <c r="G42" s="24"/>
      <c r="H42" s="635">
        <v>1845801</v>
      </c>
      <c r="I42" s="628" t="s">
        <v>194</v>
      </c>
      <c r="J42" s="523">
        <v>3760214</v>
      </c>
      <c r="K42" s="628" t="s">
        <v>194</v>
      </c>
      <c r="L42" s="637">
        <v>3217981</v>
      </c>
      <c r="M42" s="628" t="s">
        <v>194</v>
      </c>
      <c r="N42" s="523">
        <v>5828754</v>
      </c>
      <c r="O42" s="628" t="s">
        <v>194</v>
      </c>
      <c r="P42" s="308"/>
      <c r="Q42" s="307"/>
      <c r="R42" s="308"/>
      <c r="S42" s="307"/>
      <c r="T42" s="308"/>
      <c r="U42" s="309"/>
      <c r="V42" s="310"/>
      <c r="W42" s="311"/>
      <c r="X42" s="877">
        <f>H42+J42+L42+N42+P42+R42+T42+V42</f>
        <v>14652750</v>
      </c>
      <c r="Y42" s="509" t="s">
        <v>194</v>
      </c>
      <c r="Z42" s="332"/>
      <c r="AA42" s="24"/>
      <c r="AB42" s="24"/>
    </row>
    <row r="43" spans="1:28" s="1" customFormat="1">
      <c r="A43" s="920" t="s">
        <v>517</v>
      </c>
      <c r="B43" s="921" t="s">
        <v>518</v>
      </c>
      <c r="C43" s="923" t="s">
        <v>31</v>
      </c>
      <c r="D43" s="923" t="s">
        <v>519</v>
      </c>
      <c r="E43" s="923" t="s">
        <v>445</v>
      </c>
      <c r="F43" s="924" t="s">
        <v>54</v>
      </c>
      <c r="G43" s="24"/>
      <c r="H43" s="502">
        <v>11384</v>
      </c>
      <c r="I43" s="631" t="s">
        <v>214</v>
      </c>
      <c r="J43" s="640">
        <v>26451</v>
      </c>
      <c r="K43" s="631" t="s">
        <v>214</v>
      </c>
      <c r="L43" s="640">
        <v>17359</v>
      </c>
      <c r="M43" s="631" t="s">
        <v>214</v>
      </c>
      <c r="N43" s="640">
        <v>42400</v>
      </c>
      <c r="O43" s="631" t="s">
        <v>214</v>
      </c>
      <c r="P43" s="313"/>
      <c r="Q43" s="312"/>
      <c r="R43" s="313"/>
      <c r="S43" s="312"/>
      <c r="T43" s="313"/>
      <c r="U43" s="314"/>
      <c r="V43" s="315"/>
      <c r="W43" s="316"/>
      <c r="X43" s="877">
        <f>H43+J43+L43+N43+P43+R43+T43+V43</f>
        <v>97594</v>
      </c>
      <c r="Y43" s="511" t="s">
        <v>214</v>
      </c>
      <c r="Z43" s="332"/>
      <c r="AA43" s="24"/>
      <c r="AB43" s="24"/>
    </row>
    <row r="44" spans="1:28" s="1" customFormat="1">
      <c r="A44" s="920" t="s">
        <v>520</v>
      </c>
      <c r="B44" s="921" t="s">
        <v>447</v>
      </c>
      <c r="C44" s="923" t="s">
        <v>31</v>
      </c>
      <c r="D44" s="923" t="s">
        <v>505</v>
      </c>
      <c r="E44" s="923" t="s">
        <v>521</v>
      </c>
      <c r="F44" s="924" t="s">
        <v>32</v>
      </c>
      <c r="G44" s="24"/>
      <c r="H44" s="642">
        <v>71.900000000000006</v>
      </c>
      <c r="I44" s="631" t="s">
        <v>522</v>
      </c>
      <c r="J44" s="638">
        <v>36.5</v>
      </c>
      <c r="K44" s="631" t="s">
        <v>522</v>
      </c>
      <c r="L44" s="638">
        <v>22.1</v>
      </c>
      <c r="M44" s="631" t="s">
        <v>522</v>
      </c>
      <c r="N44" s="638">
        <v>41</v>
      </c>
      <c r="O44" s="631" t="s">
        <v>522</v>
      </c>
      <c r="P44" s="317"/>
      <c r="Q44" s="312"/>
      <c r="R44" s="317"/>
      <c r="S44" s="312"/>
      <c r="T44" s="317"/>
      <c r="U44" s="314"/>
      <c r="V44" s="318"/>
      <c r="W44" s="316"/>
      <c r="X44" s="319">
        <v>33.64</v>
      </c>
      <c r="Y44" s="511" t="s">
        <v>522</v>
      </c>
      <c r="Z44" s="332"/>
      <c r="AA44" s="24"/>
      <c r="AB44" s="24"/>
    </row>
    <row r="45" spans="1:28" s="1" customFormat="1" ht="13.5" customHeight="1">
      <c r="A45" s="920" t="s">
        <v>523</v>
      </c>
      <c r="B45" s="925" t="s">
        <v>524</v>
      </c>
      <c r="C45" s="906" t="s">
        <v>31</v>
      </c>
      <c r="D45" s="906" t="s">
        <v>508</v>
      </c>
      <c r="E45" s="906" t="s">
        <v>123</v>
      </c>
      <c r="F45" s="922" t="s">
        <v>54</v>
      </c>
      <c r="G45" s="24"/>
      <c r="H45" s="635">
        <v>315</v>
      </c>
      <c r="I45" s="628" t="s">
        <v>214</v>
      </c>
      <c r="J45" s="523">
        <v>462</v>
      </c>
      <c r="K45" s="628" t="s">
        <v>214</v>
      </c>
      <c r="L45" s="637">
        <v>262</v>
      </c>
      <c r="M45" s="628" t="s">
        <v>214</v>
      </c>
      <c r="N45" s="523">
        <v>289</v>
      </c>
      <c r="O45" s="628" t="s">
        <v>214</v>
      </c>
      <c r="P45" s="308"/>
      <c r="Q45" s="307"/>
      <c r="R45" s="308"/>
      <c r="S45" s="307"/>
      <c r="T45" s="308"/>
      <c r="U45" s="309"/>
      <c r="V45" s="310"/>
      <c r="W45" s="311"/>
      <c r="X45" s="877">
        <f t="shared" ref="X45:X50" si="2">H45+J45+L45+N45+P45+R45+T45+V45</f>
        <v>1328</v>
      </c>
      <c r="Y45" s="509" t="s">
        <v>214</v>
      </c>
      <c r="Z45" s="332"/>
      <c r="AA45" s="24"/>
      <c r="AB45" s="24"/>
    </row>
    <row r="46" spans="1:28" s="1" customFormat="1">
      <c r="A46" s="920" t="s">
        <v>525</v>
      </c>
      <c r="B46" s="921" t="s">
        <v>526</v>
      </c>
      <c r="C46" s="906" t="s">
        <v>31</v>
      </c>
      <c r="D46" s="906" t="s">
        <v>511</v>
      </c>
      <c r="E46" s="906" t="s">
        <v>527</v>
      </c>
      <c r="F46" s="922" t="s">
        <v>54</v>
      </c>
      <c r="G46" s="24"/>
      <c r="H46" s="635">
        <v>1307800</v>
      </c>
      <c r="I46" s="628" t="s">
        <v>194</v>
      </c>
      <c r="J46" s="523">
        <v>2804556</v>
      </c>
      <c r="K46" s="628" t="s">
        <v>194</v>
      </c>
      <c r="L46" s="637">
        <v>2462606</v>
      </c>
      <c r="M46" s="628" t="s">
        <v>194</v>
      </c>
      <c r="N46" s="523">
        <v>4166452</v>
      </c>
      <c r="O46" s="628" t="s">
        <v>194</v>
      </c>
      <c r="P46" s="308"/>
      <c r="Q46" s="307"/>
      <c r="R46" s="308"/>
      <c r="S46" s="307"/>
      <c r="T46" s="308"/>
      <c r="U46" s="309"/>
      <c r="V46" s="310"/>
      <c r="W46" s="311"/>
      <c r="X46" s="877">
        <f t="shared" si="2"/>
        <v>10741414</v>
      </c>
      <c r="Y46" s="509" t="s">
        <v>194</v>
      </c>
      <c r="Z46" s="332"/>
      <c r="AA46" s="24"/>
      <c r="AB46" s="24"/>
    </row>
    <row r="47" spans="1:28" s="1" customFormat="1">
      <c r="A47" s="920" t="s">
        <v>528</v>
      </c>
      <c r="B47" s="905" t="s">
        <v>529</v>
      </c>
      <c r="C47" s="906" t="s">
        <v>31</v>
      </c>
      <c r="D47" s="906" t="s">
        <v>514</v>
      </c>
      <c r="E47" s="906" t="s">
        <v>123</v>
      </c>
      <c r="F47" s="922" t="s">
        <v>54</v>
      </c>
      <c r="G47" s="24"/>
      <c r="H47" s="635">
        <v>16</v>
      </c>
      <c r="I47" s="628" t="s">
        <v>214</v>
      </c>
      <c r="J47" s="637">
        <v>17</v>
      </c>
      <c r="K47" s="628" t="s">
        <v>214</v>
      </c>
      <c r="L47" s="637">
        <v>6</v>
      </c>
      <c r="M47" s="628" t="s">
        <v>214</v>
      </c>
      <c r="N47" s="637">
        <v>10</v>
      </c>
      <c r="O47" s="628" t="s">
        <v>214</v>
      </c>
      <c r="P47" s="308"/>
      <c r="Q47" s="307"/>
      <c r="R47" s="308"/>
      <c r="S47" s="307"/>
      <c r="T47" s="308"/>
      <c r="U47" s="309"/>
      <c r="V47" s="310"/>
      <c r="W47" s="311"/>
      <c r="X47" s="877">
        <f t="shared" si="2"/>
        <v>49</v>
      </c>
      <c r="Y47" s="628" t="s">
        <v>214</v>
      </c>
      <c r="Z47" s="332"/>
      <c r="AA47" s="24"/>
      <c r="AB47" s="24"/>
    </row>
    <row r="48" spans="1:28" s="1" customFormat="1">
      <c r="A48" s="920" t="s">
        <v>530</v>
      </c>
      <c r="B48" s="921" t="s">
        <v>531</v>
      </c>
      <c r="C48" s="906" t="s">
        <v>31</v>
      </c>
      <c r="D48" s="906" t="s">
        <v>515</v>
      </c>
      <c r="E48" s="906" t="s">
        <v>527</v>
      </c>
      <c r="F48" s="922" t="s">
        <v>54</v>
      </c>
      <c r="G48" s="24"/>
      <c r="H48" s="635">
        <v>145637</v>
      </c>
      <c r="I48" s="628" t="s">
        <v>194</v>
      </c>
      <c r="J48" s="523">
        <v>173833</v>
      </c>
      <c r="K48" s="628" t="s">
        <v>194</v>
      </c>
      <c r="L48" s="637">
        <v>26210</v>
      </c>
      <c r="M48" s="628" t="s">
        <v>194</v>
      </c>
      <c r="N48" s="523">
        <v>309683</v>
      </c>
      <c r="O48" s="628" t="s">
        <v>194</v>
      </c>
      <c r="P48" s="308"/>
      <c r="Q48" s="307"/>
      <c r="R48" s="308"/>
      <c r="S48" s="307"/>
      <c r="T48" s="308"/>
      <c r="U48" s="309"/>
      <c r="V48" s="310"/>
      <c r="W48" s="311"/>
      <c r="X48" s="877">
        <f t="shared" si="2"/>
        <v>655363</v>
      </c>
      <c r="Y48" s="509" t="s">
        <v>194</v>
      </c>
      <c r="Z48" s="332"/>
      <c r="AA48" s="24"/>
      <c r="AB48" s="24"/>
    </row>
    <row r="49" spans="1:31" s="1" customFormat="1" ht="15" customHeight="1">
      <c r="A49" s="926" t="s">
        <v>532</v>
      </c>
      <c r="B49" s="921" t="s">
        <v>533</v>
      </c>
      <c r="C49" s="906" t="s">
        <v>31</v>
      </c>
      <c r="D49" s="906" t="s">
        <v>517</v>
      </c>
      <c r="E49" s="906" t="s">
        <v>123</v>
      </c>
      <c r="F49" s="922" t="s">
        <v>54</v>
      </c>
      <c r="G49" s="24"/>
      <c r="H49" s="635">
        <v>365</v>
      </c>
      <c r="I49" s="628" t="s">
        <v>214</v>
      </c>
      <c r="J49" s="637">
        <v>772</v>
      </c>
      <c r="K49" s="628" t="s">
        <v>214</v>
      </c>
      <c r="L49" s="637">
        <v>928</v>
      </c>
      <c r="M49" s="628" t="s">
        <v>214</v>
      </c>
      <c r="N49" s="637">
        <v>1007</v>
      </c>
      <c r="O49" s="628" t="s">
        <v>214</v>
      </c>
      <c r="P49" s="308"/>
      <c r="Q49" s="307"/>
      <c r="R49" s="308"/>
      <c r="S49" s="307"/>
      <c r="T49" s="308"/>
      <c r="U49" s="309"/>
      <c r="V49" s="310"/>
      <c r="W49" s="311"/>
      <c r="X49" s="877">
        <f t="shared" si="2"/>
        <v>3072</v>
      </c>
      <c r="Y49" s="522" t="s">
        <v>214</v>
      </c>
      <c r="Z49" s="332"/>
      <c r="AA49" s="24"/>
      <c r="AB49" s="24"/>
      <c r="AC49" s="13"/>
      <c r="AD49" s="13"/>
      <c r="AE49" s="13"/>
    </row>
    <row r="50" spans="1:31" ht="13.5" thickBot="1">
      <c r="A50" s="927" t="s">
        <v>534</v>
      </c>
      <c r="B50" s="928" t="s">
        <v>141</v>
      </c>
      <c r="C50" s="929" t="s">
        <v>31</v>
      </c>
      <c r="D50" s="929" t="s">
        <v>520</v>
      </c>
      <c r="E50" s="929" t="s">
        <v>123</v>
      </c>
      <c r="F50" s="930" t="s">
        <v>54</v>
      </c>
      <c r="H50" s="519">
        <v>186</v>
      </c>
      <c r="I50" s="630" t="s">
        <v>214</v>
      </c>
      <c r="J50" s="520">
        <v>228</v>
      </c>
      <c r="K50" s="630" t="s">
        <v>214</v>
      </c>
      <c r="L50" s="520">
        <v>329</v>
      </c>
      <c r="M50" s="630" t="s">
        <v>214</v>
      </c>
      <c r="N50" s="520">
        <v>476</v>
      </c>
      <c r="O50" s="630" t="s">
        <v>214</v>
      </c>
      <c r="P50" s="870"/>
      <c r="Q50" s="871"/>
      <c r="R50" s="870"/>
      <c r="S50" s="871"/>
      <c r="T50" s="870"/>
      <c r="U50" s="871"/>
      <c r="V50" s="870"/>
      <c r="W50" s="912"/>
      <c r="X50" s="913">
        <f t="shared" si="2"/>
        <v>1219</v>
      </c>
      <c r="Y50" s="521" t="s">
        <v>214</v>
      </c>
      <c r="Z50" s="332"/>
      <c r="AC50" s="13"/>
      <c r="AD50" s="13"/>
      <c r="AE50" s="13"/>
    </row>
    <row r="51" spans="1:31" s="13" customFormat="1" ht="13.5" thickBot="1">
      <c r="A51" s="43"/>
      <c r="B51" s="24"/>
      <c r="C51" s="24"/>
      <c r="D51" s="24"/>
      <c r="E51" s="27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332"/>
      <c r="AA51" s="24"/>
      <c r="AB51" s="24"/>
    </row>
    <row r="52" spans="1:31" s="13" customFormat="1" ht="18.5" thickBot="1">
      <c r="A52" s="14"/>
      <c r="B52" s="351" t="s">
        <v>535</v>
      </c>
      <c r="C52" s="351"/>
      <c r="D52" s="351"/>
      <c r="E52" s="104" t="s">
        <v>25</v>
      </c>
      <c r="F52" s="10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332"/>
      <c r="AA52" s="24"/>
      <c r="AB52" s="24"/>
    </row>
    <row r="53" spans="1:31" s="13" customFormat="1">
      <c r="A53" s="931" t="s">
        <v>536</v>
      </c>
      <c r="B53" s="833" t="s">
        <v>537</v>
      </c>
      <c r="C53" s="820" t="s">
        <v>31</v>
      </c>
      <c r="D53" s="820" t="s">
        <v>31</v>
      </c>
      <c r="E53" s="820" t="s">
        <v>123</v>
      </c>
      <c r="F53" s="821" t="s">
        <v>54</v>
      </c>
      <c r="G53" s="24"/>
      <c r="H53" s="634">
        <v>564</v>
      </c>
      <c r="I53" s="629" t="s">
        <v>187</v>
      </c>
      <c r="J53" s="639">
        <v>584</v>
      </c>
      <c r="K53" s="629" t="s">
        <v>187</v>
      </c>
      <c r="L53" s="639">
        <v>487</v>
      </c>
      <c r="M53" s="629" t="s">
        <v>187</v>
      </c>
      <c r="N53" s="639">
        <v>202</v>
      </c>
      <c r="O53" s="627" t="s">
        <v>187</v>
      </c>
      <c r="P53" s="932"/>
      <c r="Q53" s="933"/>
      <c r="R53" s="934"/>
      <c r="S53" s="933"/>
      <c r="T53" s="934"/>
      <c r="U53" s="933"/>
      <c r="V53" s="934"/>
      <c r="W53" s="933"/>
      <c r="X53" s="935">
        <f>H53+J53+L53+N53+P53+R53+T53+V53</f>
        <v>1837</v>
      </c>
      <c r="Y53" s="324" t="s">
        <v>187</v>
      </c>
      <c r="Z53" s="332"/>
      <c r="AA53" s="24"/>
      <c r="AB53" s="24"/>
    </row>
    <row r="54" spans="1:31" s="13" customFormat="1" ht="13.5" thickBot="1">
      <c r="A54" s="22" t="s">
        <v>538</v>
      </c>
      <c r="B54" s="75" t="s">
        <v>539</v>
      </c>
      <c r="C54" s="119" t="s">
        <v>31</v>
      </c>
      <c r="D54" s="119" t="s">
        <v>31</v>
      </c>
      <c r="E54" s="119" t="s">
        <v>540</v>
      </c>
      <c r="F54" s="825" t="s">
        <v>54</v>
      </c>
      <c r="G54" s="24"/>
      <c r="H54" s="643">
        <v>12752</v>
      </c>
      <c r="I54" s="632" t="s">
        <v>59</v>
      </c>
      <c r="J54" s="644">
        <v>46403</v>
      </c>
      <c r="K54" s="632" t="s">
        <v>59</v>
      </c>
      <c r="L54" s="644">
        <v>68358</v>
      </c>
      <c r="M54" s="632" t="s">
        <v>59</v>
      </c>
      <c r="N54" s="644">
        <v>98699</v>
      </c>
      <c r="O54" s="626" t="s">
        <v>59</v>
      </c>
      <c r="P54" s="936"/>
      <c r="Q54" s="937"/>
      <c r="R54" s="938"/>
      <c r="S54" s="937"/>
      <c r="T54" s="938"/>
      <c r="U54" s="937"/>
      <c r="V54" s="938"/>
      <c r="W54" s="937"/>
      <c r="X54" s="939">
        <f>H54+J54+L54+N54+P54+R54+T54+V54</f>
        <v>226212</v>
      </c>
      <c r="Y54" s="521" t="s">
        <v>59</v>
      </c>
      <c r="Z54" s="332"/>
      <c r="AA54" s="24"/>
      <c r="AB54" s="24"/>
    </row>
    <row r="55" spans="1:31" s="13" customFormat="1" ht="13.5" thickBot="1">
      <c r="A55" s="120"/>
      <c r="B55" s="121"/>
      <c r="C55" s="120"/>
      <c r="D55" s="120"/>
      <c r="E55" s="120"/>
      <c r="F55" s="120"/>
      <c r="G55" s="24"/>
      <c r="Z55" s="332"/>
      <c r="AA55" s="24"/>
      <c r="AB55" s="24"/>
    </row>
    <row r="56" spans="1:31" s="13" customFormat="1" ht="18.5" thickBot="1">
      <c r="A56" s="714"/>
      <c r="B56" s="940" t="s">
        <v>541</v>
      </c>
      <c r="C56" s="941"/>
      <c r="D56" s="351"/>
      <c r="E56" s="104" t="s">
        <v>25</v>
      </c>
      <c r="F56" s="10"/>
      <c r="G56" s="24"/>
      <c r="H56" s="24"/>
      <c r="Z56" s="332"/>
      <c r="AA56" s="24"/>
    </row>
    <row r="57" spans="1:31">
      <c r="A57" s="72" t="s">
        <v>542</v>
      </c>
      <c r="B57" s="942" t="s">
        <v>295</v>
      </c>
      <c r="C57" s="899" t="s">
        <v>500</v>
      </c>
      <c r="D57" s="894" t="s">
        <v>501</v>
      </c>
      <c r="E57" s="943" t="s">
        <v>180</v>
      </c>
      <c r="F57" s="895" t="s">
        <v>54</v>
      </c>
      <c r="G57" s="13"/>
      <c r="H57" s="1100">
        <v>1.804</v>
      </c>
      <c r="I57" s="1101" t="s">
        <v>187</v>
      </c>
      <c r="J57" s="1102">
        <v>4.43</v>
      </c>
      <c r="K57" s="1101" t="s">
        <v>187</v>
      </c>
      <c r="L57" s="1102">
        <v>7.1470000000000002</v>
      </c>
      <c r="M57" s="1101" t="s">
        <v>187</v>
      </c>
      <c r="N57" s="1102">
        <v>6.66</v>
      </c>
      <c r="O57" s="1101" t="s">
        <v>187</v>
      </c>
      <c r="P57" s="1103"/>
      <c r="Q57" s="1104"/>
      <c r="R57" s="1103"/>
      <c r="S57" s="1104"/>
      <c r="T57" s="1103"/>
      <c r="U57" s="1105"/>
      <c r="V57" s="1106"/>
      <c r="W57" s="1107"/>
      <c r="X57" s="1108">
        <f>H57+J57+L57+N57+P57+R57+T57+V57</f>
        <v>20.041</v>
      </c>
      <c r="Y57" s="603" t="s">
        <v>187</v>
      </c>
      <c r="Z57" s="332"/>
      <c r="AA57" s="43"/>
    </row>
    <row r="58" spans="1:31">
      <c r="A58" s="898" t="s">
        <v>543</v>
      </c>
      <c r="B58" s="914" t="s">
        <v>299</v>
      </c>
      <c r="C58" s="899" t="s">
        <v>503</v>
      </c>
      <c r="D58" s="944" t="s">
        <v>504</v>
      </c>
      <c r="E58" s="67" t="s">
        <v>180</v>
      </c>
      <c r="F58" s="922" t="s">
        <v>54</v>
      </c>
      <c r="G58" s="13"/>
      <c r="H58" s="604">
        <v>1.012</v>
      </c>
      <c r="I58" s="1109" t="s">
        <v>187</v>
      </c>
      <c r="J58" s="570">
        <v>1.742</v>
      </c>
      <c r="K58" s="1109" t="s">
        <v>187</v>
      </c>
      <c r="L58" s="570">
        <v>2.0939999999999999</v>
      </c>
      <c r="M58" s="1109" t="s">
        <v>187</v>
      </c>
      <c r="N58" s="570">
        <v>1.4770000000000001</v>
      </c>
      <c r="O58" s="1109" t="s">
        <v>187</v>
      </c>
      <c r="P58" s="1110"/>
      <c r="Q58" s="1111"/>
      <c r="R58" s="1110"/>
      <c r="S58" s="1111"/>
      <c r="T58" s="1110"/>
      <c r="U58" s="1112"/>
      <c r="V58" s="1113"/>
      <c r="W58" s="1114"/>
      <c r="X58" s="740">
        <f>H58+J58+L58+N58+P58+R58+T58+V58</f>
        <v>6.3250000000000002</v>
      </c>
      <c r="Y58" s="602" t="s">
        <v>187</v>
      </c>
      <c r="Z58" s="332"/>
      <c r="AA58" s="43"/>
    </row>
    <row r="59" spans="1:31">
      <c r="A59" s="898" t="s">
        <v>544</v>
      </c>
      <c r="B59" s="914" t="s">
        <v>303</v>
      </c>
      <c r="C59" s="899" t="s">
        <v>506</v>
      </c>
      <c r="D59" s="944" t="s">
        <v>507</v>
      </c>
      <c r="E59" s="67" t="s">
        <v>180</v>
      </c>
      <c r="F59" s="922" t="s">
        <v>54</v>
      </c>
      <c r="G59" s="13"/>
      <c r="H59" s="1115">
        <v>6.9480000000000004</v>
      </c>
      <c r="I59" s="1116" t="s">
        <v>187</v>
      </c>
      <c r="J59" s="571">
        <v>13.297000000000001</v>
      </c>
      <c r="K59" s="1116" t="s">
        <v>187</v>
      </c>
      <c r="L59" s="571">
        <v>18.803999999999998</v>
      </c>
      <c r="M59" s="1116" t="s">
        <v>187</v>
      </c>
      <c r="N59" s="571">
        <v>16.338999999999999</v>
      </c>
      <c r="O59" s="1116" t="s">
        <v>187</v>
      </c>
      <c r="P59" s="1117"/>
      <c r="Q59" s="1118"/>
      <c r="R59" s="1117"/>
      <c r="S59" s="1118"/>
      <c r="T59" s="1117"/>
      <c r="U59" s="1119"/>
      <c r="V59" s="1120"/>
      <c r="W59" s="1121"/>
      <c r="X59" s="740">
        <f>H59+J59+L59+N59+P59+R59+T59+V59</f>
        <v>55.387999999999998</v>
      </c>
      <c r="Y59" s="601" t="s">
        <v>187</v>
      </c>
      <c r="Z59" s="332"/>
      <c r="AA59" s="43"/>
    </row>
    <row r="60" spans="1:31">
      <c r="A60" s="945" t="s">
        <v>545</v>
      </c>
      <c r="B60" s="915" t="s">
        <v>307</v>
      </c>
      <c r="C60" s="906" t="s">
        <v>509</v>
      </c>
      <c r="D60" s="946" t="s">
        <v>510</v>
      </c>
      <c r="E60" s="67" t="s">
        <v>180</v>
      </c>
      <c r="F60" s="922" t="s">
        <v>54</v>
      </c>
      <c r="G60" s="13"/>
      <c r="H60" s="1115">
        <v>1.4730000000000001</v>
      </c>
      <c r="I60" s="1116" t="s">
        <v>187</v>
      </c>
      <c r="J60" s="571">
        <v>2.5350000000000001</v>
      </c>
      <c r="K60" s="1116" t="s">
        <v>187</v>
      </c>
      <c r="L60" s="571">
        <v>3.093</v>
      </c>
      <c r="M60" s="1116" t="s">
        <v>187</v>
      </c>
      <c r="N60" s="571">
        <v>3.8610000000000002</v>
      </c>
      <c r="O60" s="1116" t="s">
        <v>187</v>
      </c>
      <c r="P60" s="1117"/>
      <c r="Q60" s="1118"/>
      <c r="R60" s="1117"/>
      <c r="S60" s="1118"/>
      <c r="T60" s="1117"/>
      <c r="U60" s="1119"/>
      <c r="V60" s="1120"/>
      <c r="W60" s="1121"/>
      <c r="X60" s="740">
        <f>H60+J60+L60+N60+P60+R60+T60+V60</f>
        <v>10.962</v>
      </c>
      <c r="Y60" s="601" t="s">
        <v>187</v>
      </c>
      <c r="Z60" s="332"/>
      <c r="AA60" s="43"/>
    </row>
    <row r="61" spans="1:31" ht="13.5" thickBot="1">
      <c r="A61" s="947" t="s">
        <v>546</v>
      </c>
      <c r="B61" s="909" t="s">
        <v>311</v>
      </c>
      <c r="C61" s="910" t="s">
        <v>512</v>
      </c>
      <c r="D61" s="910" t="s">
        <v>513</v>
      </c>
      <c r="E61" s="948" t="s">
        <v>180</v>
      </c>
      <c r="F61" s="911" t="s">
        <v>54</v>
      </c>
      <c r="G61" s="13"/>
      <c r="H61" s="607">
        <v>8.4209999999999994</v>
      </c>
      <c r="I61" s="1122" t="s">
        <v>187</v>
      </c>
      <c r="J61" s="1123">
        <v>15.832000000000001</v>
      </c>
      <c r="K61" s="1122" t="s">
        <v>187</v>
      </c>
      <c r="L61" s="1123">
        <v>21.896999999999998</v>
      </c>
      <c r="M61" s="1122" t="s">
        <v>187</v>
      </c>
      <c r="N61" s="1123">
        <v>20.2</v>
      </c>
      <c r="O61" s="1122" t="s">
        <v>187</v>
      </c>
      <c r="P61" s="1124"/>
      <c r="Q61" s="1125"/>
      <c r="R61" s="1124"/>
      <c r="S61" s="1125"/>
      <c r="T61" s="1124"/>
      <c r="U61" s="1126"/>
      <c r="V61" s="1127"/>
      <c r="W61" s="1128"/>
      <c r="X61" s="1129">
        <f>H61+J61+L61+N61+P61+R61+T61+V61</f>
        <v>66.349999999999994</v>
      </c>
      <c r="Y61" s="360" t="s">
        <v>187</v>
      </c>
      <c r="Z61" s="332"/>
      <c r="AA61" s="43"/>
    </row>
    <row r="62" spans="1:31">
      <c r="A62" s="43"/>
    </row>
    <row r="63" spans="1:31" ht="13.5" thickBot="1">
      <c r="A63" s="43"/>
    </row>
    <row r="64" spans="1:31">
      <c r="A64" s="339"/>
      <c r="B64" s="340"/>
      <c r="C64" s="340"/>
      <c r="D64" s="341"/>
      <c r="E64" s="341"/>
      <c r="F64" s="342"/>
    </row>
    <row r="65" spans="1:6">
      <c r="A65" s="647" t="s">
        <v>170</v>
      </c>
      <c r="B65" s="648"/>
      <c r="C65" s="648"/>
      <c r="D65" s="649" t="s">
        <v>173</v>
      </c>
      <c r="E65"/>
      <c r="F65" s="343"/>
    </row>
    <row r="66" spans="1:6">
      <c r="A66" s="344"/>
      <c r="B66" s="648"/>
      <c r="C66" s="648"/>
      <c r="D66" s="345"/>
      <c r="E66"/>
      <c r="F66" s="343"/>
    </row>
    <row r="67" spans="1:6">
      <c r="A67" s="647" t="s">
        <v>172</v>
      </c>
      <c r="B67" s="648"/>
      <c r="C67" s="648"/>
      <c r="D67" s="649" t="s">
        <v>173</v>
      </c>
      <c r="E67"/>
      <c r="F67" s="343"/>
    </row>
    <row r="68" spans="1:6">
      <c r="A68" s="344"/>
      <c r="B68" s="648"/>
      <c r="C68" s="648"/>
      <c r="D68" s="345"/>
      <c r="E68"/>
      <c r="F68" s="343"/>
    </row>
    <row r="69" spans="1:6">
      <c r="A69" s="647" t="s">
        <v>796</v>
      </c>
      <c r="B69" s="648"/>
      <c r="C69" s="648"/>
      <c r="D69" s="649"/>
      <c r="E69"/>
      <c r="F69" s="346"/>
    </row>
    <row r="70" spans="1:6" ht="13.5" thickBot="1">
      <c r="A70" s="347"/>
      <c r="B70" s="348"/>
      <c r="C70" s="348"/>
      <c r="D70" s="349"/>
      <c r="E70" s="349"/>
      <c r="F70" s="350"/>
    </row>
    <row r="71" spans="1:6">
      <c r="A71" s="43"/>
      <c r="B71" s="84"/>
      <c r="C71" s="85"/>
      <c r="D71" s="85"/>
      <c r="E71" s="27"/>
      <c r="F71" s="27"/>
    </row>
    <row r="72" spans="1:6">
      <c r="A72" s="43"/>
      <c r="B72" s="84"/>
      <c r="E72" s="27"/>
      <c r="F72" s="27"/>
    </row>
    <row r="73" spans="1:6">
      <c r="A73" s="43"/>
    </row>
    <row r="74" spans="1:6">
      <c r="A74" s="43"/>
    </row>
    <row r="75" spans="1:6">
      <c r="A75" s="43"/>
    </row>
    <row r="76" spans="1:6">
      <c r="A76" s="43"/>
    </row>
    <row r="77" spans="1:6">
      <c r="A77" s="43"/>
    </row>
    <row r="78" spans="1:6">
      <c r="A78" s="43"/>
    </row>
    <row r="79" spans="1:6">
      <c r="A79" s="43"/>
    </row>
    <row r="80" spans="1:6">
      <c r="A80" s="43"/>
    </row>
    <row r="81" spans="1:1">
      <c r="A81" s="43"/>
    </row>
    <row r="82" spans="1:1">
      <c r="A82" s="43"/>
    </row>
    <row r="83" spans="1:1">
      <c r="A83" s="43"/>
    </row>
    <row r="84" spans="1:1">
      <c r="A84" s="43"/>
    </row>
    <row r="85" spans="1:1">
      <c r="A85" s="43"/>
    </row>
    <row r="86" spans="1:1">
      <c r="A86" s="43"/>
    </row>
    <row r="87" spans="1:1">
      <c r="A87" s="43"/>
    </row>
    <row r="88" spans="1:1">
      <c r="A88" s="43"/>
    </row>
    <row r="89" spans="1:1">
      <c r="A89" s="43"/>
    </row>
    <row r="90" spans="1:1">
      <c r="A90" s="43"/>
    </row>
    <row r="91" spans="1:1">
      <c r="A91" s="43"/>
    </row>
    <row r="92" spans="1:1">
      <c r="A92" s="43"/>
    </row>
    <row r="93" spans="1:1">
      <c r="A93" s="43"/>
    </row>
    <row r="94" spans="1:1">
      <c r="A94" s="43"/>
    </row>
    <row r="95" spans="1:1">
      <c r="A95" s="43"/>
    </row>
    <row r="96" spans="1:1">
      <c r="A96" s="43"/>
    </row>
    <row r="97" spans="1:1">
      <c r="A97" s="43"/>
    </row>
    <row r="98" spans="1:1">
      <c r="A98" s="43"/>
    </row>
    <row r="99" spans="1:1">
      <c r="A99" s="43"/>
    </row>
    <row r="100" spans="1:1">
      <c r="A100" s="43"/>
    </row>
    <row r="101" spans="1:1">
      <c r="A101" s="43"/>
    </row>
    <row r="102" spans="1:1">
      <c r="A102" s="43"/>
    </row>
    <row r="103" spans="1:1">
      <c r="A103" s="43"/>
    </row>
    <row r="104" spans="1:1">
      <c r="A104" s="43"/>
    </row>
    <row r="105" spans="1:1">
      <c r="A105" s="43"/>
    </row>
    <row r="106" spans="1:1">
      <c r="A106" s="43"/>
    </row>
    <row r="107" spans="1:1">
      <c r="A107" s="43"/>
    </row>
    <row r="108" spans="1:1">
      <c r="A108" s="43"/>
    </row>
    <row r="109" spans="1:1">
      <c r="A109" s="43"/>
    </row>
    <row r="110" spans="1:1">
      <c r="A110" s="43"/>
    </row>
    <row r="111" spans="1:1">
      <c r="A111" s="43"/>
    </row>
    <row r="112" spans="1:1">
      <c r="A112" s="43"/>
    </row>
    <row r="113" spans="1:1">
      <c r="A113" s="43"/>
    </row>
    <row r="114" spans="1:1">
      <c r="A114" s="43"/>
    </row>
    <row r="115" spans="1:1">
      <c r="A115" s="43"/>
    </row>
    <row r="116" spans="1:1">
      <c r="A116" s="43"/>
    </row>
    <row r="117" spans="1:1">
      <c r="A117" s="43"/>
    </row>
    <row r="118" spans="1:1">
      <c r="A118" s="43"/>
    </row>
    <row r="119" spans="1:1">
      <c r="A119" s="43"/>
    </row>
    <row r="120" spans="1:1">
      <c r="A120" s="43"/>
    </row>
    <row r="121" spans="1:1">
      <c r="A121" s="43"/>
    </row>
    <row r="122" spans="1:1">
      <c r="A122" s="43"/>
    </row>
    <row r="123" spans="1:1">
      <c r="A123" s="43"/>
    </row>
    <row r="124" spans="1:1">
      <c r="A124" s="43"/>
    </row>
    <row r="125" spans="1:1">
      <c r="A125" s="43"/>
    </row>
    <row r="126" spans="1:1">
      <c r="A126" s="43"/>
    </row>
    <row r="127" spans="1:1">
      <c r="A127" s="43"/>
    </row>
    <row r="128" spans="1:1">
      <c r="A128" s="43"/>
    </row>
    <row r="129" spans="1:1">
      <c r="A129" s="43"/>
    </row>
    <row r="130" spans="1:1">
      <c r="A130" s="43"/>
    </row>
    <row r="131" spans="1:1">
      <c r="A131" s="43"/>
    </row>
    <row r="132" spans="1:1">
      <c r="A132" s="43"/>
    </row>
    <row r="133" spans="1:1">
      <c r="A133" s="43"/>
    </row>
    <row r="134" spans="1:1">
      <c r="A134" s="43"/>
    </row>
    <row r="135" spans="1:1">
      <c r="A135" s="43"/>
    </row>
    <row r="136" spans="1:1">
      <c r="A136" s="43"/>
    </row>
    <row r="137" spans="1:1">
      <c r="A137" s="43"/>
    </row>
    <row r="138" spans="1:1">
      <c r="A138" s="43"/>
    </row>
    <row r="139" spans="1:1">
      <c r="A139" s="43"/>
    </row>
    <row r="140" spans="1:1">
      <c r="A140" s="43"/>
    </row>
    <row r="141" spans="1:1">
      <c r="A141" s="43"/>
    </row>
    <row r="142" spans="1:1">
      <c r="A142" s="43"/>
    </row>
    <row r="143" spans="1:1">
      <c r="A143" s="43"/>
    </row>
    <row r="144" spans="1:1">
      <c r="A144" s="43"/>
    </row>
    <row r="145" spans="1:1">
      <c r="A145" s="43"/>
    </row>
    <row r="146" spans="1:1">
      <c r="A146" s="43"/>
    </row>
    <row r="147" spans="1:1">
      <c r="A147" s="43"/>
    </row>
    <row r="148" spans="1:1">
      <c r="A148" s="43"/>
    </row>
    <row r="149" spans="1:1">
      <c r="A149" s="43"/>
    </row>
    <row r="150" spans="1:1">
      <c r="A150" s="43"/>
    </row>
    <row r="151" spans="1:1">
      <c r="A151" s="43"/>
    </row>
    <row r="152" spans="1:1">
      <c r="A152" s="43"/>
    </row>
    <row r="153" spans="1:1">
      <c r="A153" s="43"/>
    </row>
    <row r="154" spans="1:1">
      <c r="A154" s="43"/>
    </row>
    <row r="155" spans="1:1">
      <c r="A155" s="43"/>
    </row>
    <row r="156" spans="1:1">
      <c r="A156" s="43"/>
    </row>
    <row r="157" spans="1:1">
      <c r="A157" s="43"/>
    </row>
    <row r="158" spans="1:1">
      <c r="A158" s="43"/>
    </row>
    <row r="159" spans="1:1">
      <c r="A159" s="43"/>
    </row>
    <row r="160" spans="1:1">
      <c r="A160" s="43"/>
    </row>
    <row r="161" spans="1:1">
      <c r="A161" s="43"/>
    </row>
    <row r="162" spans="1:1">
      <c r="A162" s="43"/>
    </row>
    <row r="163" spans="1:1">
      <c r="A163" s="43"/>
    </row>
    <row r="164" spans="1:1">
      <c r="A164" s="43"/>
    </row>
    <row r="165" spans="1:1">
      <c r="A165" s="43"/>
    </row>
    <row r="166" spans="1:1">
      <c r="A166" s="43"/>
    </row>
    <row r="167" spans="1:1">
      <c r="A167" s="43"/>
    </row>
    <row r="168" spans="1:1">
      <c r="A168" s="43"/>
    </row>
    <row r="169" spans="1:1">
      <c r="A169" s="43"/>
    </row>
    <row r="170" spans="1:1">
      <c r="A170" s="43"/>
    </row>
    <row r="171" spans="1:1">
      <c r="A171" s="43"/>
    </row>
    <row r="172" spans="1:1">
      <c r="A172" s="43"/>
    </row>
    <row r="173" spans="1:1">
      <c r="A173" s="43"/>
    </row>
    <row r="174" spans="1:1">
      <c r="A174" s="43"/>
    </row>
    <row r="175" spans="1:1">
      <c r="A175" s="43"/>
    </row>
    <row r="176" spans="1:1">
      <c r="A176" s="43"/>
    </row>
    <row r="177" spans="1:1">
      <c r="A177" s="43"/>
    </row>
    <row r="178" spans="1:1">
      <c r="A178" s="43"/>
    </row>
    <row r="179" spans="1:1">
      <c r="A179" s="43"/>
    </row>
    <row r="180" spans="1:1">
      <c r="A180" s="43"/>
    </row>
    <row r="181" spans="1:1">
      <c r="A181" s="43"/>
    </row>
    <row r="182" spans="1:1">
      <c r="A182" s="43"/>
    </row>
    <row r="183" spans="1:1">
      <c r="A183" s="43"/>
    </row>
    <row r="184" spans="1:1">
      <c r="A184" s="43"/>
    </row>
    <row r="185" spans="1:1">
      <c r="A185" s="43"/>
    </row>
    <row r="186" spans="1:1">
      <c r="A186" s="43"/>
    </row>
    <row r="187" spans="1:1">
      <c r="A187" s="43"/>
    </row>
    <row r="188" spans="1:1">
      <c r="A188" s="43"/>
    </row>
    <row r="189" spans="1:1">
      <c r="A189" s="43"/>
    </row>
    <row r="190" spans="1:1">
      <c r="A190" s="43"/>
    </row>
    <row r="191" spans="1:1">
      <c r="A191" s="43"/>
    </row>
    <row r="192" spans="1:1">
      <c r="A192" s="43"/>
    </row>
    <row r="193" spans="1:1">
      <c r="A193" s="43"/>
    </row>
    <row r="194" spans="1:1">
      <c r="A194" s="43"/>
    </row>
    <row r="195" spans="1:1">
      <c r="A195" s="43"/>
    </row>
    <row r="196" spans="1:1">
      <c r="A196" s="43"/>
    </row>
    <row r="197" spans="1:1">
      <c r="A197" s="43"/>
    </row>
    <row r="198" spans="1:1">
      <c r="A198" s="43"/>
    </row>
    <row r="199" spans="1:1">
      <c r="A199" s="43"/>
    </row>
    <row r="200" spans="1:1">
      <c r="A200" s="43"/>
    </row>
    <row r="201" spans="1:1">
      <c r="A201" s="43"/>
    </row>
    <row r="202" spans="1:1">
      <c r="A202" s="43"/>
    </row>
    <row r="203" spans="1:1">
      <c r="A203" s="43"/>
    </row>
    <row r="204" spans="1:1">
      <c r="A204" s="43"/>
    </row>
    <row r="205" spans="1:1">
      <c r="A205" s="43"/>
    </row>
    <row r="206" spans="1:1">
      <c r="A206" s="43"/>
    </row>
    <row r="207" spans="1:1">
      <c r="A207" s="43"/>
    </row>
    <row r="208" spans="1:1">
      <c r="A208" s="43"/>
    </row>
    <row r="209" spans="1:1">
      <c r="A209" s="43"/>
    </row>
    <row r="210" spans="1:1">
      <c r="A210" s="43"/>
    </row>
    <row r="211" spans="1:1">
      <c r="A211" s="43"/>
    </row>
    <row r="212" spans="1:1">
      <c r="A212" s="43"/>
    </row>
    <row r="213" spans="1:1">
      <c r="A213" s="43"/>
    </row>
    <row r="214" spans="1:1">
      <c r="A214" s="43"/>
    </row>
    <row r="215" spans="1:1">
      <c r="A215" s="43"/>
    </row>
    <row r="216" spans="1:1">
      <c r="A216" s="43"/>
    </row>
    <row r="217" spans="1:1">
      <c r="A217" s="43"/>
    </row>
    <row r="218" spans="1:1">
      <c r="A218" s="43"/>
    </row>
    <row r="219" spans="1:1">
      <c r="A219" s="43"/>
    </row>
    <row r="220" spans="1:1">
      <c r="A220" s="43"/>
    </row>
    <row r="221" spans="1:1">
      <c r="A221" s="43"/>
    </row>
    <row r="222" spans="1:1">
      <c r="A222" s="43"/>
    </row>
    <row r="223" spans="1:1">
      <c r="A223" s="43"/>
    </row>
  </sheetData>
  <customSheetViews>
    <customSheetView guid="{63252C20-BB08-11D4-B6B1-F59BE5D29623}" scale="75" showPageBreaks="1" fitToPage="1" printArea="1" showRuler="0" topLeftCell="G1">
      <selection activeCell="I5" sqref="I5"/>
      <pageMargins left="0" right="0" top="0" bottom="0" header="0" footer="0"/>
      <pageSetup paperSize="9" scale="45" orientation="portrait" r:id="rId1"/>
      <headerFooter alignWithMargins="0">
        <oddFooter>&amp;L&amp;"CG Omega,Regular"Table 5 of 9&amp;R&amp;"CG Omega,Regular"Printed Date: &amp;D
Version: 1.1</oddFooter>
      </headerFooter>
    </customSheetView>
  </customSheetViews>
  <mergeCells count="27">
    <mergeCell ref="H10:W10"/>
    <mergeCell ref="X9:Y9"/>
    <mergeCell ref="P9:Q9"/>
    <mergeCell ref="R9:S9"/>
    <mergeCell ref="T9:U9"/>
    <mergeCell ref="V9:W9"/>
    <mergeCell ref="H9:I9"/>
    <mergeCell ref="J9:K9"/>
    <mergeCell ref="L9:M9"/>
    <mergeCell ref="N9:O9"/>
    <mergeCell ref="H11:I11"/>
    <mergeCell ref="J11:K11"/>
    <mergeCell ref="L11:M11"/>
    <mergeCell ref="N11:O11"/>
    <mergeCell ref="X11:Y11"/>
    <mergeCell ref="P11:Q11"/>
    <mergeCell ref="R11:S11"/>
    <mergeCell ref="T11:U11"/>
    <mergeCell ref="V11:W11"/>
    <mergeCell ref="V15:W15"/>
    <mergeCell ref="H15:I15"/>
    <mergeCell ref="J15:K15"/>
    <mergeCell ref="L15:M15"/>
    <mergeCell ref="N15:O15"/>
    <mergeCell ref="P15:Q15"/>
    <mergeCell ref="R15:S15"/>
    <mergeCell ref="T15:U15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66" orientation="landscape" r:id="rId2"/>
  <headerFooter alignWithMargins="0">
    <oddFooter>&amp;L&amp;1#&amp;"Arial"&amp;11&amp;K000000SW Internal Commercial</oddFooter>
  </headerFooter>
  <ignoredErrors>
    <ignoredError sqref="E16:E17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255"/>
  <sheetViews>
    <sheetView topLeftCell="A42" zoomScale="88" zoomScaleNormal="88" workbookViewId="0">
      <selection activeCell="A74" sqref="A74"/>
    </sheetView>
  </sheetViews>
  <sheetFormatPr defaultColWidth="9.26953125" defaultRowHeight="13"/>
  <cols>
    <col min="1" max="1" width="8.7265625" style="24" customWidth="1"/>
    <col min="2" max="2" width="52.453125" style="24" customWidth="1"/>
    <col min="3" max="3" width="9.453125" style="24" customWidth="1"/>
    <col min="4" max="4" width="12" style="24" customWidth="1"/>
    <col min="5" max="5" width="11.453125" style="24" customWidth="1"/>
    <col min="6" max="6" width="6.54296875" style="24" customWidth="1"/>
    <col min="7" max="7" width="1.7265625" style="24" customWidth="1"/>
    <col min="8" max="8" width="12.7265625" style="24" customWidth="1"/>
    <col min="9" max="9" width="6.7265625" style="24" customWidth="1"/>
    <col min="10" max="10" width="12.7265625" style="24" customWidth="1"/>
    <col min="11" max="11" width="6.7265625" style="24" customWidth="1"/>
    <col min="12" max="12" width="12.7265625" style="24" customWidth="1"/>
    <col min="13" max="13" width="6.7265625" style="24" customWidth="1"/>
    <col min="14" max="14" width="12.7265625" style="24" customWidth="1"/>
    <col min="15" max="15" width="6.7265625" style="24" customWidth="1"/>
    <col min="16" max="16" width="11.7265625" style="24" customWidth="1"/>
    <col min="17" max="17" width="6.7265625" style="24" customWidth="1"/>
    <col min="18" max="18" width="12.7265625" style="24" customWidth="1"/>
    <col min="19" max="19" width="11.7265625" style="24" customWidth="1"/>
    <col min="20" max="20" width="12.7265625" style="24" customWidth="1"/>
    <col min="21" max="21" width="6.7265625" style="24" customWidth="1"/>
    <col min="22" max="22" width="13.54296875" style="24" customWidth="1"/>
    <col min="23" max="23" width="6.7265625" style="24" customWidth="1"/>
    <col min="24" max="24" width="12.7265625" style="24" customWidth="1"/>
    <col min="25" max="25" width="6.7265625" style="24" customWidth="1"/>
    <col min="26" max="26" width="12.7265625" style="24" customWidth="1"/>
    <col min="27" max="27" width="6.7265625" style="24" customWidth="1"/>
    <col min="28" max="28" width="12.7265625" style="24" customWidth="1"/>
    <col min="29" max="29" width="6.7265625" style="24" customWidth="1"/>
    <col min="30" max="30" width="13.7265625" style="24" customWidth="1"/>
    <col min="31" max="31" width="6.7265625" style="24" customWidth="1"/>
    <col min="32" max="32" width="5" style="327" customWidth="1"/>
    <col min="33" max="33" width="24.26953125" style="24" bestFit="1" customWidth="1"/>
    <col min="34" max="16384" width="9.26953125" style="24"/>
  </cols>
  <sheetData>
    <row r="1" spans="1:53" s="38" customFormat="1" ht="20">
      <c r="A1" s="36" t="s">
        <v>0</v>
      </c>
      <c r="B1" s="37"/>
      <c r="AF1" s="326"/>
    </row>
    <row r="2" spans="1:53" s="38" customFormat="1" ht="20">
      <c r="A2" s="338"/>
      <c r="B2" s="352"/>
      <c r="AF2" s="326"/>
    </row>
    <row r="3" spans="1:53" s="38" customFormat="1" ht="38.25" customHeight="1">
      <c r="A3" s="36" t="s">
        <v>1</v>
      </c>
      <c r="B3" s="37"/>
      <c r="AF3" s="326"/>
    </row>
    <row r="4" spans="1:53" s="38" customFormat="1" ht="20">
      <c r="A4" s="36"/>
      <c r="B4" s="37"/>
      <c r="AF4" s="326"/>
    </row>
    <row r="5" spans="1:53" s="13" customFormat="1" ht="23.5" thickBot="1">
      <c r="A5" s="60"/>
      <c r="B5" s="41"/>
      <c r="P5" s="38"/>
      <c r="Q5" s="38"/>
      <c r="R5" s="38"/>
      <c r="S5" s="38"/>
      <c r="T5" s="38"/>
      <c r="U5" s="38"/>
      <c r="AF5" s="327"/>
    </row>
    <row r="6" spans="1:53" ht="20">
      <c r="A6" s="1164" t="s">
        <v>2</v>
      </c>
      <c r="B6" s="49"/>
      <c r="C6" s="31"/>
      <c r="D6" s="31"/>
      <c r="E6" s="31"/>
      <c r="F6" s="31"/>
      <c r="G6" s="31"/>
      <c r="H6" s="31"/>
      <c r="I6" s="31"/>
      <c r="J6" s="31"/>
      <c r="K6" s="31"/>
      <c r="L6" s="32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K6" s="13"/>
      <c r="AL6" s="13"/>
      <c r="AM6" s="13"/>
      <c r="AN6" s="13"/>
      <c r="AO6" s="13"/>
      <c r="AP6" s="13"/>
      <c r="AQ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20.5" thickBot="1">
      <c r="A7" s="1165" t="s">
        <v>547</v>
      </c>
      <c r="B7" s="33"/>
      <c r="C7" s="34"/>
      <c r="D7" s="34"/>
      <c r="E7" s="34"/>
      <c r="F7" s="34"/>
      <c r="G7" s="34"/>
      <c r="H7" s="34"/>
      <c r="I7" s="34"/>
      <c r="J7" s="34"/>
      <c r="K7" s="34"/>
      <c r="L7" s="35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K7" s="13"/>
      <c r="AL7" s="13"/>
      <c r="AM7" s="13"/>
      <c r="AN7" s="13"/>
      <c r="AO7" s="13"/>
      <c r="AP7" s="13"/>
      <c r="AQ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>
      <c r="AK8" s="13"/>
    </row>
    <row r="9" spans="1:53" ht="13.5" thickBot="1">
      <c r="H9" s="1225">
        <v>10</v>
      </c>
      <c r="I9" s="1226"/>
      <c r="J9" s="1225">
        <v>20</v>
      </c>
      <c r="K9" s="1226"/>
      <c r="L9" s="1225">
        <v>30</v>
      </c>
      <c r="M9" s="1226"/>
      <c r="N9" s="1225">
        <v>40</v>
      </c>
      <c r="O9" s="1226"/>
      <c r="P9" s="1225">
        <v>50</v>
      </c>
      <c r="Q9" s="1226"/>
      <c r="R9" s="1225">
        <v>60</v>
      </c>
      <c r="S9" s="1226"/>
      <c r="T9" s="1225">
        <v>70</v>
      </c>
      <c r="U9" s="1226"/>
      <c r="V9" s="1225">
        <v>80</v>
      </c>
      <c r="W9" s="1226"/>
      <c r="X9" s="1225">
        <v>90</v>
      </c>
      <c r="Y9" s="1226"/>
      <c r="Z9" s="1225">
        <v>100</v>
      </c>
      <c r="AA9" s="1226"/>
      <c r="AB9" s="1225">
        <v>110</v>
      </c>
      <c r="AC9" s="1226"/>
      <c r="AD9" s="1225">
        <v>199</v>
      </c>
      <c r="AE9" s="1226"/>
      <c r="AK9" s="13"/>
    </row>
    <row r="10" spans="1:53" s="1" customFormat="1" ht="44.25" customHeight="1">
      <c r="A10" s="651" t="s">
        <v>4</v>
      </c>
      <c r="B10" s="652" t="s">
        <v>5</v>
      </c>
      <c r="C10" s="8" t="s">
        <v>6</v>
      </c>
      <c r="D10" s="104" t="s">
        <v>7</v>
      </c>
      <c r="E10" s="8" t="s">
        <v>8</v>
      </c>
      <c r="F10" s="9" t="s">
        <v>9</v>
      </c>
      <c r="G10" s="13"/>
      <c r="H10" s="1248" t="s">
        <v>548</v>
      </c>
      <c r="I10" s="1249"/>
      <c r="J10" s="1249"/>
      <c r="K10" s="1249"/>
      <c r="L10" s="1249"/>
      <c r="M10" s="1249"/>
      <c r="N10" s="1249"/>
      <c r="O10" s="1249"/>
      <c r="P10" s="1249"/>
      <c r="Q10" s="1249"/>
      <c r="R10" s="1249"/>
      <c r="S10" s="1249"/>
      <c r="T10" s="1249"/>
      <c r="U10" s="1249"/>
      <c r="V10" s="1249"/>
      <c r="W10" s="1249"/>
      <c r="X10" s="1249"/>
      <c r="Y10" s="1249"/>
      <c r="Z10" s="1249"/>
      <c r="AA10" s="1249"/>
      <c r="AB10" s="1249"/>
      <c r="AC10" s="1250"/>
      <c r="AD10" s="1167" t="s">
        <v>19</v>
      </c>
      <c r="AE10" s="656"/>
      <c r="AF10" s="327"/>
      <c r="AG10" s="24"/>
      <c r="AH10" s="24"/>
      <c r="AI10" s="24"/>
      <c r="AJ10" s="24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s="1" customFormat="1" ht="15.5">
      <c r="A11" s="653" t="s">
        <v>20</v>
      </c>
      <c r="B11" s="654"/>
      <c r="C11" s="655" t="s">
        <v>21</v>
      </c>
      <c r="D11" s="105" t="s">
        <v>22</v>
      </c>
      <c r="E11" s="655"/>
      <c r="F11" s="656" t="s">
        <v>23</v>
      </c>
      <c r="G11" s="13"/>
      <c r="H11" s="1227" t="s">
        <v>549</v>
      </c>
      <c r="I11" s="1228"/>
      <c r="J11" s="1227" t="s">
        <v>98</v>
      </c>
      <c r="K11" s="1228"/>
      <c r="L11" s="1253" t="s">
        <v>550</v>
      </c>
      <c r="M11" s="81"/>
      <c r="N11" s="1255" t="s">
        <v>551</v>
      </c>
      <c r="O11" s="82"/>
      <c r="P11" s="1166"/>
      <c r="Q11" s="81"/>
      <c r="R11" s="81"/>
      <c r="S11" s="81"/>
      <c r="T11" s="81"/>
      <c r="U11" s="81"/>
      <c r="V11" s="81"/>
      <c r="W11" s="82"/>
      <c r="X11" s="1166"/>
      <c r="Y11" s="81"/>
      <c r="Z11" s="81"/>
      <c r="AA11" s="81"/>
      <c r="AB11" s="81"/>
      <c r="AC11" s="82"/>
      <c r="AD11" s="1251"/>
      <c r="AE11" s="1252"/>
      <c r="AF11" s="327"/>
      <c r="AG11" s="24"/>
      <c r="AH11" s="24"/>
      <c r="AI11" s="24"/>
      <c r="AJ11" s="24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s="1" customFormat="1" ht="31.5" customHeight="1" thickBot="1">
      <c r="A12" s="659"/>
      <c r="B12" s="5"/>
      <c r="C12" s="147" t="s">
        <v>26</v>
      </c>
      <c r="D12" s="106" t="s">
        <v>27</v>
      </c>
      <c r="E12" s="6"/>
      <c r="F12" s="7"/>
      <c r="G12" s="13"/>
      <c r="H12" s="848" t="s">
        <v>25</v>
      </c>
      <c r="I12" s="2" t="s">
        <v>24</v>
      </c>
      <c r="J12" s="848" t="s">
        <v>25</v>
      </c>
      <c r="K12" s="2" t="s">
        <v>24</v>
      </c>
      <c r="L12" s="1254"/>
      <c r="M12" s="2" t="s">
        <v>24</v>
      </c>
      <c r="N12" s="1256"/>
      <c r="O12" s="2" t="s">
        <v>24</v>
      </c>
      <c r="P12" s="949" t="s">
        <v>552</v>
      </c>
      <c r="Q12" s="2" t="s">
        <v>24</v>
      </c>
      <c r="R12" s="949" t="s">
        <v>107</v>
      </c>
      <c r="S12" s="2" t="s">
        <v>24</v>
      </c>
      <c r="T12" s="949" t="s">
        <v>109</v>
      </c>
      <c r="U12" s="2" t="s">
        <v>24</v>
      </c>
      <c r="V12" s="950" t="s">
        <v>111</v>
      </c>
      <c r="W12" s="2" t="s">
        <v>24</v>
      </c>
      <c r="X12" s="79" t="s">
        <v>553</v>
      </c>
      <c r="Y12" s="2" t="s">
        <v>24</v>
      </c>
      <c r="Z12" s="26" t="s">
        <v>554</v>
      </c>
      <c r="AA12" s="2" t="s">
        <v>24</v>
      </c>
      <c r="AB12" s="79" t="s">
        <v>555</v>
      </c>
      <c r="AC12" s="2" t="s">
        <v>24</v>
      </c>
      <c r="AD12" s="83"/>
      <c r="AE12" s="2" t="s">
        <v>24</v>
      </c>
      <c r="AF12" s="327"/>
      <c r="AG12" s="304"/>
      <c r="AH12" s="24"/>
      <c r="AI12" s="24"/>
      <c r="AJ12" s="24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s="1" customFormat="1" ht="7.15" customHeight="1" thickBot="1">
      <c r="A13" s="13"/>
      <c r="B13" s="660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327"/>
      <c r="AG13" s="24"/>
      <c r="AH13" s="24"/>
      <c r="AI13" s="24"/>
      <c r="AJ13" s="24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s="1" customFormat="1" ht="18.5" thickBot="1">
      <c r="A14" s="676"/>
      <c r="B14" s="891" t="s">
        <v>556</v>
      </c>
      <c r="C14" s="891"/>
      <c r="D14" s="891"/>
      <c r="E14" s="892" t="s">
        <v>25</v>
      </c>
      <c r="F14" s="11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331"/>
      <c r="AG14" s="24"/>
      <c r="AH14" s="24"/>
      <c r="AI14" s="24"/>
      <c r="AJ14" s="24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1" customFormat="1">
      <c r="A15" s="684" t="s">
        <v>557</v>
      </c>
      <c r="B15" s="893" t="s">
        <v>558</v>
      </c>
      <c r="C15" s="679" t="s">
        <v>31</v>
      </c>
      <c r="D15" s="679" t="s">
        <v>557</v>
      </c>
      <c r="E15" s="679" t="s">
        <v>123</v>
      </c>
      <c r="F15" s="895" t="s">
        <v>54</v>
      </c>
      <c r="G15" s="13" t="s">
        <v>25</v>
      </c>
      <c r="H15" s="615">
        <v>973</v>
      </c>
      <c r="I15" s="610" t="s">
        <v>59</v>
      </c>
      <c r="J15" s="615">
        <v>4</v>
      </c>
      <c r="K15" s="610" t="s">
        <v>59</v>
      </c>
      <c r="L15" s="615">
        <v>11</v>
      </c>
      <c r="M15" s="612" t="s">
        <v>59</v>
      </c>
      <c r="N15" s="617">
        <v>100</v>
      </c>
      <c r="O15" s="610" t="s">
        <v>59</v>
      </c>
      <c r="P15" s="615">
        <v>8</v>
      </c>
      <c r="Q15" s="612" t="s">
        <v>59</v>
      </c>
      <c r="R15" s="617">
        <v>1</v>
      </c>
      <c r="S15" s="612" t="s">
        <v>59</v>
      </c>
      <c r="T15" s="617">
        <v>9</v>
      </c>
      <c r="U15" s="612" t="s">
        <v>59</v>
      </c>
      <c r="V15" s="617">
        <v>2</v>
      </c>
      <c r="W15" s="609" t="s">
        <v>59</v>
      </c>
      <c r="X15" s="615">
        <v>0</v>
      </c>
      <c r="Y15" s="612" t="s">
        <v>274</v>
      </c>
      <c r="Z15" s="617">
        <v>0</v>
      </c>
      <c r="AA15" s="612" t="s">
        <v>274</v>
      </c>
      <c r="AB15" s="617">
        <v>7</v>
      </c>
      <c r="AC15" s="610" t="s">
        <v>59</v>
      </c>
      <c r="AD15" s="951">
        <f>H15+J15+L15+N15+P15+R15+T15+V15+X15+Z15+AB15</f>
        <v>1115</v>
      </c>
      <c r="AE15" s="1018" t="s">
        <v>59</v>
      </c>
      <c r="AF15" s="333"/>
      <c r="AG15" s="43"/>
      <c r="AH15" s="24"/>
      <c r="AI15" s="24"/>
      <c r="AJ15" s="24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s="1" customFormat="1">
      <c r="A16" s="684" t="s">
        <v>559</v>
      </c>
      <c r="B16" s="942" t="s">
        <v>560</v>
      </c>
      <c r="C16" s="667" t="s">
        <v>561</v>
      </c>
      <c r="D16" s="667" t="s">
        <v>559</v>
      </c>
      <c r="E16" s="667" t="s">
        <v>123</v>
      </c>
      <c r="F16" s="952" t="s">
        <v>54</v>
      </c>
      <c r="G16" s="13"/>
      <c r="H16" s="616">
        <v>113</v>
      </c>
      <c r="I16" s="611" t="s">
        <v>59</v>
      </c>
      <c r="J16" s="616">
        <v>8</v>
      </c>
      <c r="K16" s="611" t="s">
        <v>59</v>
      </c>
      <c r="L16" s="616">
        <v>19</v>
      </c>
      <c r="M16" s="613" t="s">
        <v>59</v>
      </c>
      <c r="N16" s="636">
        <v>47</v>
      </c>
      <c r="O16" s="611" t="s">
        <v>59</v>
      </c>
      <c r="P16" s="616">
        <v>5</v>
      </c>
      <c r="Q16" s="613" t="s">
        <v>59</v>
      </c>
      <c r="R16" s="636">
        <v>5</v>
      </c>
      <c r="S16" s="613" t="s">
        <v>59</v>
      </c>
      <c r="T16" s="636">
        <v>9</v>
      </c>
      <c r="U16" s="613" t="s">
        <v>59</v>
      </c>
      <c r="V16" s="636">
        <v>2</v>
      </c>
      <c r="W16" s="614" t="s">
        <v>59</v>
      </c>
      <c r="X16" s="616">
        <v>0</v>
      </c>
      <c r="Y16" s="613" t="s">
        <v>274</v>
      </c>
      <c r="Z16" s="636">
        <v>0</v>
      </c>
      <c r="AA16" s="613" t="s">
        <v>274</v>
      </c>
      <c r="AB16" s="636">
        <v>1</v>
      </c>
      <c r="AC16" s="611" t="s">
        <v>59</v>
      </c>
      <c r="AD16" s="953">
        <f>H16+J16+L16+N16+P16+R16+T16+V16+X16+Z16+AB16</f>
        <v>209</v>
      </c>
      <c r="AE16" s="1019" t="s">
        <v>59</v>
      </c>
      <c r="AF16" s="333"/>
      <c r="AG16" s="43"/>
      <c r="AH16" s="24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</row>
    <row r="17" spans="1:34" s="1" customFormat="1">
      <c r="A17" s="684" t="s">
        <v>562</v>
      </c>
      <c r="B17" s="954" t="s">
        <v>563</v>
      </c>
      <c r="C17" s="686" t="s">
        <v>564</v>
      </c>
      <c r="D17" s="686" t="s">
        <v>562</v>
      </c>
      <c r="E17" s="686" t="s">
        <v>123</v>
      </c>
      <c r="F17" s="955" t="s">
        <v>54</v>
      </c>
      <c r="G17" s="13"/>
      <c r="H17" s="623">
        <v>62</v>
      </c>
      <c r="I17" s="620" t="s">
        <v>59</v>
      </c>
      <c r="J17" s="623">
        <v>7</v>
      </c>
      <c r="K17" s="620" t="s">
        <v>59</v>
      </c>
      <c r="L17" s="623">
        <v>21</v>
      </c>
      <c r="M17" s="628" t="s">
        <v>59</v>
      </c>
      <c r="N17" s="637">
        <v>44</v>
      </c>
      <c r="O17" s="620" t="s">
        <v>59</v>
      </c>
      <c r="P17" s="623">
        <v>2</v>
      </c>
      <c r="Q17" s="628" t="s">
        <v>59</v>
      </c>
      <c r="R17" s="637">
        <v>2</v>
      </c>
      <c r="S17" s="628" t="s">
        <v>59</v>
      </c>
      <c r="T17" s="637">
        <v>10</v>
      </c>
      <c r="U17" s="628" t="s">
        <v>59</v>
      </c>
      <c r="V17" s="637">
        <v>2</v>
      </c>
      <c r="W17" s="619" t="s">
        <v>59</v>
      </c>
      <c r="X17" s="623">
        <v>0</v>
      </c>
      <c r="Y17" s="613" t="s">
        <v>274</v>
      </c>
      <c r="Z17" s="637">
        <v>0</v>
      </c>
      <c r="AA17" s="628" t="s">
        <v>274</v>
      </c>
      <c r="AB17" s="637">
        <v>0</v>
      </c>
      <c r="AC17" s="620" t="s">
        <v>274</v>
      </c>
      <c r="AD17" s="953">
        <f t="shared" ref="AD17:AD24" si="0">H17+J17+L17+N17+P17+R17+T17+V17+X17+Z17+AB17</f>
        <v>150</v>
      </c>
      <c r="AE17" s="1020" t="s">
        <v>59</v>
      </c>
      <c r="AF17" s="333"/>
      <c r="AG17" s="43"/>
      <c r="AH17" s="24"/>
    </row>
    <row r="18" spans="1:34" s="1" customFormat="1">
      <c r="A18" s="684" t="s">
        <v>565</v>
      </c>
      <c r="B18" s="954" t="s">
        <v>566</v>
      </c>
      <c r="C18" s="686" t="s">
        <v>567</v>
      </c>
      <c r="D18" s="686" t="s">
        <v>565</v>
      </c>
      <c r="E18" s="686" t="s">
        <v>123</v>
      </c>
      <c r="F18" s="955" t="s">
        <v>54</v>
      </c>
      <c r="G18" s="13"/>
      <c r="H18" s="623">
        <v>30</v>
      </c>
      <c r="I18" s="620" t="s">
        <v>59</v>
      </c>
      <c r="J18" s="623">
        <v>12</v>
      </c>
      <c r="K18" s="620" t="s">
        <v>59</v>
      </c>
      <c r="L18" s="623">
        <v>39</v>
      </c>
      <c r="M18" s="628" t="s">
        <v>59</v>
      </c>
      <c r="N18" s="637">
        <v>65</v>
      </c>
      <c r="O18" s="620" t="s">
        <v>59</v>
      </c>
      <c r="P18" s="623">
        <v>7</v>
      </c>
      <c r="Q18" s="628" t="s">
        <v>59</v>
      </c>
      <c r="R18" s="637">
        <v>4</v>
      </c>
      <c r="S18" s="628" t="s">
        <v>59</v>
      </c>
      <c r="T18" s="637">
        <v>18</v>
      </c>
      <c r="U18" s="628" t="s">
        <v>59</v>
      </c>
      <c r="V18" s="637">
        <v>5</v>
      </c>
      <c r="W18" s="619" t="s">
        <v>59</v>
      </c>
      <c r="X18" s="623">
        <v>0</v>
      </c>
      <c r="Y18" s="613" t="s">
        <v>274</v>
      </c>
      <c r="Z18" s="637">
        <v>3</v>
      </c>
      <c r="AA18" s="628" t="s">
        <v>59</v>
      </c>
      <c r="AB18" s="637">
        <v>0</v>
      </c>
      <c r="AC18" s="620" t="s">
        <v>274</v>
      </c>
      <c r="AD18" s="953">
        <f t="shared" si="0"/>
        <v>183</v>
      </c>
      <c r="AE18" s="1020" t="s">
        <v>59</v>
      </c>
      <c r="AF18" s="333"/>
      <c r="AG18" s="43"/>
      <c r="AH18" s="24"/>
    </row>
    <row r="19" spans="1:34" s="1" customFormat="1">
      <c r="A19" s="684" t="s">
        <v>568</v>
      </c>
      <c r="B19" s="954" t="s">
        <v>569</v>
      </c>
      <c r="C19" s="686" t="s">
        <v>570</v>
      </c>
      <c r="D19" s="686" t="s">
        <v>568</v>
      </c>
      <c r="E19" s="686" t="s">
        <v>123</v>
      </c>
      <c r="F19" s="955" t="s">
        <v>54</v>
      </c>
      <c r="G19" s="13"/>
      <c r="H19" s="623">
        <v>0</v>
      </c>
      <c r="I19" s="620" t="s">
        <v>274</v>
      </c>
      <c r="J19" s="623">
        <v>8</v>
      </c>
      <c r="K19" s="620" t="s">
        <v>59</v>
      </c>
      <c r="L19" s="623">
        <v>47</v>
      </c>
      <c r="M19" s="628" t="s">
        <v>59</v>
      </c>
      <c r="N19" s="637">
        <v>36</v>
      </c>
      <c r="O19" s="620" t="s">
        <v>59</v>
      </c>
      <c r="P19" s="623">
        <v>8</v>
      </c>
      <c r="Q19" s="628" t="s">
        <v>59</v>
      </c>
      <c r="R19" s="637">
        <v>3</v>
      </c>
      <c r="S19" s="628" t="s">
        <v>59</v>
      </c>
      <c r="T19" s="637">
        <v>9</v>
      </c>
      <c r="U19" s="628" t="s">
        <v>59</v>
      </c>
      <c r="V19" s="637">
        <v>2</v>
      </c>
      <c r="W19" s="619" t="s">
        <v>59</v>
      </c>
      <c r="X19" s="623">
        <v>8</v>
      </c>
      <c r="Y19" s="628" t="s">
        <v>59</v>
      </c>
      <c r="Z19" s="637">
        <v>0</v>
      </c>
      <c r="AA19" s="628" t="s">
        <v>274</v>
      </c>
      <c r="AB19" s="637">
        <v>0</v>
      </c>
      <c r="AC19" s="620" t="s">
        <v>274</v>
      </c>
      <c r="AD19" s="953">
        <f t="shared" si="0"/>
        <v>121</v>
      </c>
      <c r="AE19" s="1020" t="s">
        <v>59</v>
      </c>
      <c r="AF19" s="333"/>
      <c r="AG19" s="43"/>
      <c r="AH19" s="24"/>
    </row>
    <row r="20" spans="1:34" s="1" customFormat="1" ht="15" customHeight="1">
      <c r="A20" s="684" t="s">
        <v>571</v>
      </c>
      <c r="B20" s="954" t="s">
        <v>572</v>
      </c>
      <c r="C20" s="686" t="s">
        <v>573</v>
      </c>
      <c r="D20" s="686" t="s">
        <v>571</v>
      </c>
      <c r="E20" s="686" t="s">
        <v>123</v>
      </c>
      <c r="F20" s="955" t="s">
        <v>54</v>
      </c>
      <c r="G20" s="13"/>
      <c r="H20" s="623">
        <v>0</v>
      </c>
      <c r="I20" s="620" t="s">
        <v>274</v>
      </c>
      <c r="J20" s="623">
        <v>1</v>
      </c>
      <c r="K20" s="620" t="s">
        <v>59</v>
      </c>
      <c r="L20" s="623">
        <v>20</v>
      </c>
      <c r="M20" s="628" t="s">
        <v>59</v>
      </c>
      <c r="N20" s="637">
        <v>3</v>
      </c>
      <c r="O20" s="620" t="s">
        <v>59</v>
      </c>
      <c r="P20" s="623">
        <v>5</v>
      </c>
      <c r="Q20" s="628" t="s">
        <v>59</v>
      </c>
      <c r="R20" s="637">
        <v>3</v>
      </c>
      <c r="S20" s="628" t="s">
        <v>59</v>
      </c>
      <c r="T20" s="637">
        <v>3</v>
      </c>
      <c r="U20" s="628" t="s">
        <v>59</v>
      </c>
      <c r="V20" s="637">
        <v>1</v>
      </c>
      <c r="W20" s="619" t="s">
        <v>59</v>
      </c>
      <c r="X20" s="623">
        <v>0</v>
      </c>
      <c r="Y20" s="628" t="s">
        <v>274</v>
      </c>
      <c r="Z20" s="637">
        <v>0</v>
      </c>
      <c r="AA20" s="628" t="s">
        <v>274</v>
      </c>
      <c r="AB20" s="637">
        <v>0</v>
      </c>
      <c r="AC20" s="620" t="s">
        <v>274</v>
      </c>
      <c r="AD20" s="953">
        <f t="shared" si="0"/>
        <v>36</v>
      </c>
      <c r="AE20" s="1020" t="s">
        <v>59</v>
      </c>
      <c r="AF20" s="333"/>
      <c r="AG20" s="43"/>
      <c r="AH20" s="24"/>
    </row>
    <row r="21" spans="1:34" s="1" customFormat="1">
      <c r="A21" s="956" t="s">
        <v>574</v>
      </c>
      <c r="B21" s="957" t="s">
        <v>575</v>
      </c>
      <c r="C21" s="958" t="s">
        <v>576</v>
      </c>
      <c r="D21" s="958" t="s">
        <v>574</v>
      </c>
      <c r="E21" s="958" t="s">
        <v>123</v>
      </c>
      <c r="F21" s="959" t="s">
        <v>54</v>
      </c>
      <c r="G21" s="13"/>
      <c r="H21" s="623">
        <v>0</v>
      </c>
      <c r="I21" s="620" t="s">
        <v>274</v>
      </c>
      <c r="J21" s="623">
        <v>0</v>
      </c>
      <c r="K21" s="620" t="s">
        <v>274</v>
      </c>
      <c r="L21" s="623">
        <v>19</v>
      </c>
      <c r="M21" s="628" t="s">
        <v>59</v>
      </c>
      <c r="N21" s="640">
        <v>1</v>
      </c>
      <c r="O21" s="620" t="s">
        <v>59</v>
      </c>
      <c r="P21" s="623">
        <v>1</v>
      </c>
      <c r="Q21" s="631" t="s">
        <v>59</v>
      </c>
      <c r="R21" s="640">
        <v>1</v>
      </c>
      <c r="S21" s="631" t="s">
        <v>59</v>
      </c>
      <c r="T21" s="640">
        <v>1</v>
      </c>
      <c r="U21" s="631" t="s">
        <v>59</v>
      </c>
      <c r="V21" s="640">
        <v>0</v>
      </c>
      <c r="W21" s="374" t="s">
        <v>274</v>
      </c>
      <c r="X21" s="623">
        <v>0</v>
      </c>
      <c r="Y21" s="628" t="s">
        <v>274</v>
      </c>
      <c r="Z21" s="640">
        <v>0</v>
      </c>
      <c r="AA21" s="631" t="s">
        <v>274</v>
      </c>
      <c r="AB21" s="640">
        <v>0</v>
      </c>
      <c r="AC21" s="581" t="s">
        <v>274</v>
      </c>
      <c r="AD21" s="960">
        <f t="shared" si="0"/>
        <v>23</v>
      </c>
      <c r="AE21" s="1021" t="s">
        <v>59</v>
      </c>
      <c r="AF21" s="333"/>
      <c r="AG21" s="43"/>
      <c r="AH21" s="24"/>
    </row>
    <row r="22" spans="1:34" s="1" customFormat="1" ht="13.5" thickBot="1">
      <c r="A22" s="684" t="s">
        <v>577</v>
      </c>
      <c r="B22" s="954" t="s">
        <v>578</v>
      </c>
      <c r="C22" s="686" t="s">
        <v>579</v>
      </c>
      <c r="D22" s="686" t="s">
        <v>577</v>
      </c>
      <c r="E22" s="686" t="s">
        <v>123</v>
      </c>
      <c r="F22" s="955" t="s">
        <v>190</v>
      </c>
      <c r="G22" s="13"/>
      <c r="H22" s="961">
        <f>SUM(H15:H21)</f>
        <v>1178</v>
      </c>
      <c r="I22" s="1022" t="s">
        <v>187</v>
      </c>
      <c r="J22" s="961">
        <f>SUM(J15:J21)</f>
        <v>40</v>
      </c>
      <c r="K22" s="1022" t="s">
        <v>187</v>
      </c>
      <c r="L22" s="961">
        <f>SUM(L15:L21)</f>
        <v>176</v>
      </c>
      <c r="M22" s="1022" t="s">
        <v>187</v>
      </c>
      <c r="N22" s="1017">
        <f>SUM(N15:N21)</f>
        <v>296</v>
      </c>
      <c r="O22" s="1022" t="s">
        <v>187</v>
      </c>
      <c r="P22" s="961">
        <f>SUM(P15:P21)</f>
        <v>36</v>
      </c>
      <c r="Q22" s="1022" t="s">
        <v>187</v>
      </c>
      <c r="R22" s="1017">
        <f>SUM(R15:R21)</f>
        <v>19</v>
      </c>
      <c r="S22" s="1022" t="s">
        <v>187</v>
      </c>
      <c r="T22" s="1017">
        <f>SUM(T15:T21)</f>
        <v>59</v>
      </c>
      <c r="U22" s="1022" t="s">
        <v>187</v>
      </c>
      <c r="V22" s="1017">
        <f>SUM(V15:V21)</f>
        <v>14</v>
      </c>
      <c r="W22" s="1022" t="s">
        <v>187</v>
      </c>
      <c r="X22" s="1015">
        <f>SUM(X15:X21)</f>
        <v>8</v>
      </c>
      <c r="Y22" s="1022" t="s">
        <v>187</v>
      </c>
      <c r="Z22" s="1016">
        <f>SUM(Z15:Z21)</f>
        <v>3</v>
      </c>
      <c r="AA22" s="1022" t="s">
        <v>187</v>
      </c>
      <c r="AB22" s="1015">
        <f>SUM(AB15:AB21)</f>
        <v>8</v>
      </c>
      <c r="AC22" s="1022" t="s">
        <v>187</v>
      </c>
      <c r="AD22" s="962">
        <f>SUM(AD15:AD21)</f>
        <v>1837</v>
      </c>
      <c r="AE22" s="1022" t="s">
        <v>187</v>
      </c>
      <c r="AF22" s="333"/>
      <c r="AG22" s="43"/>
      <c r="AH22" s="24"/>
    </row>
    <row r="23" spans="1:34" s="1" customFormat="1">
      <c r="A23" s="684" t="s">
        <v>580</v>
      </c>
      <c r="B23" s="954" t="s">
        <v>581</v>
      </c>
      <c r="C23" s="686" t="s">
        <v>582</v>
      </c>
      <c r="D23" s="686" t="s">
        <v>580</v>
      </c>
      <c r="E23" s="686" t="s">
        <v>123</v>
      </c>
      <c r="F23" s="955" t="s">
        <v>54</v>
      </c>
      <c r="G23" s="13"/>
      <c r="H23" s="634">
        <v>0</v>
      </c>
      <c r="I23" s="375" t="s">
        <v>274</v>
      </c>
      <c r="J23" s="379">
        <v>0</v>
      </c>
      <c r="K23" s="375" t="s">
        <v>274</v>
      </c>
      <c r="L23" s="379">
        <v>12</v>
      </c>
      <c r="M23" s="629" t="s">
        <v>56</v>
      </c>
      <c r="N23" s="639">
        <v>23</v>
      </c>
      <c r="O23" s="375" t="s">
        <v>56</v>
      </c>
      <c r="P23" s="379">
        <v>4</v>
      </c>
      <c r="Q23" s="629" t="s">
        <v>56</v>
      </c>
      <c r="R23" s="639">
        <v>1</v>
      </c>
      <c r="S23" s="629" t="s">
        <v>56</v>
      </c>
      <c r="T23" s="639">
        <v>4</v>
      </c>
      <c r="U23" s="629" t="s">
        <v>56</v>
      </c>
      <c r="V23" s="639">
        <v>1</v>
      </c>
      <c r="W23" s="377" t="s">
        <v>56</v>
      </c>
      <c r="X23" s="379">
        <v>0</v>
      </c>
      <c r="Y23" s="629" t="s">
        <v>274</v>
      </c>
      <c r="Z23" s="639">
        <v>0</v>
      </c>
      <c r="AA23" s="629" t="s">
        <v>274</v>
      </c>
      <c r="AB23" s="639">
        <v>0</v>
      </c>
      <c r="AC23" s="375" t="s">
        <v>274</v>
      </c>
      <c r="AD23" s="951">
        <f t="shared" si="0"/>
        <v>45</v>
      </c>
      <c r="AE23" s="1023" t="s">
        <v>56</v>
      </c>
      <c r="AF23" s="333"/>
      <c r="AG23" s="43"/>
      <c r="AH23" s="24"/>
    </row>
    <row r="24" spans="1:34" s="1" customFormat="1" ht="13.5" thickBot="1">
      <c r="A24" s="963" t="s">
        <v>583</v>
      </c>
      <c r="B24" s="964" t="s">
        <v>584</v>
      </c>
      <c r="C24" s="965" t="s">
        <v>585</v>
      </c>
      <c r="D24" s="965" t="s">
        <v>583</v>
      </c>
      <c r="E24" s="965" t="s">
        <v>123</v>
      </c>
      <c r="F24" s="966" t="s">
        <v>54</v>
      </c>
      <c r="G24" s="13"/>
      <c r="H24" s="633">
        <v>0</v>
      </c>
      <c r="I24" s="376" t="s">
        <v>274</v>
      </c>
      <c r="J24" s="380">
        <v>0</v>
      </c>
      <c r="K24" s="376" t="s">
        <v>274</v>
      </c>
      <c r="L24" s="380">
        <v>18</v>
      </c>
      <c r="M24" s="630" t="s">
        <v>56</v>
      </c>
      <c r="N24" s="641">
        <v>16</v>
      </c>
      <c r="O24" s="376" t="s">
        <v>56</v>
      </c>
      <c r="P24" s="380">
        <v>12</v>
      </c>
      <c r="Q24" s="630" t="s">
        <v>56</v>
      </c>
      <c r="R24" s="641">
        <v>4</v>
      </c>
      <c r="S24" s="630" t="s">
        <v>56</v>
      </c>
      <c r="T24" s="641">
        <v>13</v>
      </c>
      <c r="U24" s="630" t="s">
        <v>56</v>
      </c>
      <c r="V24" s="641">
        <v>5</v>
      </c>
      <c r="W24" s="378" t="s">
        <v>56</v>
      </c>
      <c r="X24" s="380">
        <v>0</v>
      </c>
      <c r="Y24" s="630" t="s">
        <v>274</v>
      </c>
      <c r="Z24" s="641">
        <v>0</v>
      </c>
      <c r="AA24" s="630" t="s">
        <v>274</v>
      </c>
      <c r="AB24" s="641">
        <v>0</v>
      </c>
      <c r="AC24" s="376" t="s">
        <v>274</v>
      </c>
      <c r="AD24" s="967">
        <f t="shared" si="0"/>
        <v>68</v>
      </c>
      <c r="AE24" s="1024" t="s">
        <v>56</v>
      </c>
      <c r="AF24" s="333"/>
      <c r="AG24" s="43"/>
      <c r="AH24" s="24"/>
    </row>
    <row r="25" spans="1:34" s="1" customFormat="1">
      <c r="A25" s="12"/>
      <c r="B25" s="13"/>
      <c r="C25" s="12"/>
      <c r="D25" s="12"/>
      <c r="E25" s="12"/>
      <c r="F25" s="12"/>
      <c r="G25" s="13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333"/>
      <c r="AG25" s="24"/>
      <c r="AH25" s="24"/>
    </row>
    <row r="26" spans="1:34" s="1" customFormat="1" ht="13.5" thickBot="1">
      <c r="A26" s="12"/>
      <c r="B26" s="13"/>
      <c r="C26" s="13"/>
      <c r="D26" s="13"/>
      <c r="E26" s="12"/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24"/>
      <c r="AE26" s="24"/>
      <c r="AF26" s="333"/>
      <c r="AG26" s="24"/>
      <c r="AH26" s="24"/>
    </row>
    <row r="27" spans="1:34" s="1" customFormat="1" ht="33.75" customHeight="1" thickBot="1">
      <c r="A27" s="676"/>
      <c r="B27" s="891" t="s">
        <v>586</v>
      </c>
      <c r="C27" s="891"/>
      <c r="D27" s="891"/>
      <c r="E27" s="892" t="s">
        <v>25</v>
      </c>
      <c r="F27" s="11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257" t="s">
        <v>587</v>
      </c>
      <c r="AE27" s="1258"/>
      <c r="AF27" s="333"/>
      <c r="AG27" s="24"/>
      <c r="AH27" s="24"/>
    </row>
    <row r="28" spans="1:34" s="1" customFormat="1">
      <c r="A28" s="684" t="s">
        <v>588</v>
      </c>
      <c r="B28" s="893" t="s">
        <v>558</v>
      </c>
      <c r="C28" s="679" t="s">
        <v>31</v>
      </c>
      <c r="D28" s="679" t="s">
        <v>588</v>
      </c>
      <c r="E28" s="679" t="s">
        <v>540</v>
      </c>
      <c r="F28" s="895" t="s">
        <v>54</v>
      </c>
      <c r="G28" s="13" t="s">
        <v>25</v>
      </c>
      <c r="H28" s="615">
        <v>1581</v>
      </c>
      <c r="I28" s="610" t="s">
        <v>59</v>
      </c>
      <c r="J28" s="615">
        <v>12</v>
      </c>
      <c r="K28" s="610" t="s">
        <v>59</v>
      </c>
      <c r="L28" s="615">
        <v>49</v>
      </c>
      <c r="M28" s="612" t="s">
        <v>59</v>
      </c>
      <c r="N28" s="617">
        <v>260</v>
      </c>
      <c r="O28" s="610" t="s">
        <v>59</v>
      </c>
      <c r="P28" s="615">
        <v>37</v>
      </c>
      <c r="Q28" s="612" t="s">
        <v>59</v>
      </c>
      <c r="R28" s="617">
        <v>3</v>
      </c>
      <c r="S28" s="612" t="s">
        <v>59</v>
      </c>
      <c r="T28" s="617">
        <v>33</v>
      </c>
      <c r="U28" s="612" t="s">
        <v>59</v>
      </c>
      <c r="V28" s="617">
        <v>8</v>
      </c>
      <c r="W28" s="609" t="s">
        <v>59</v>
      </c>
      <c r="X28" s="615">
        <v>0</v>
      </c>
      <c r="Y28" s="612" t="s">
        <v>274</v>
      </c>
      <c r="Z28" s="617">
        <v>0</v>
      </c>
      <c r="AA28" s="612" t="s">
        <v>274</v>
      </c>
      <c r="AB28" s="617">
        <v>17</v>
      </c>
      <c r="AC28" s="609" t="s">
        <v>59</v>
      </c>
      <c r="AD28" s="968">
        <f>J28+L28+N28+P28+R28+T28+V28+X28+Z28+AB28</f>
        <v>419</v>
      </c>
      <c r="AE28" s="526" t="s">
        <v>59</v>
      </c>
      <c r="AF28" s="333"/>
      <c r="AG28" s="43"/>
      <c r="AH28" s="24"/>
    </row>
    <row r="29" spans="1:34" s="1" customFormat="1">
      <c r="A29" s="684" t="s">
        <v>589</v>
      </c>
      <c r="B29" s="942" t="s">
        <v>560</v>
      </c>
      <c r="C29" s="667" t="s">
        <v>590</v>
      </c>
      <c r="D29" s="667" t="s">
        <v>589</v>
      </c>
      <c r="E29" s="667" t="s">
        <v>540</v>
      </c>
      <c r="F29" s="952" t="s">
        <v>54</v>
      </c>
      <c r="G29" s="13"/>
      <c r="H29" s="616">
        <v>1172</v>
      </c>
      <c r="I29" s="611" t="s">
        <v>59</v>
      </c>
      <c r="J29" s="616">
        <v>81</v>
      </c>
      <c r="K29" s="611" t="s">
        <v>59</v>
      </c>
      <c r="L29" s="616">
        <v>200</v>
      </c>
      <c r="M29" s="613" t="s">
        <v>59</v>
      </c>
      <c r="N29" s="636">
        <v>528</v>
      </c>
      <c r="O29" s="611" t="s">
        <v>59</v>
      </c>
      <c r="P29" s="616">
        <v>53</v>
      </c>
      <c r="Q29" s="613" t="s">
        <v>59</v>
      </c>
      <c r="R29" s="636">
        <v>58</v>
      </c>
      <c r="S29" s="613" t="s">
        <v>59</v>
      </c>
      <c r="T29" s="636">
        <v>96</v>
      </c>
      <c r="U29" s="613" t="s">
        <v>59</v>
      </c>
      <c r="V29" s="636">
        <v>22</v>
      </c>
      <c r="W29" s="614" t="s">
        <v>59</v>
      </c>
      <c r="X29" s="616">
        <v>0</v>
      </c>
      <c r="Y29" s="613" t="s">
        <v>274</v>
      </c>
      <c r="Z29" s="636">
        <v>0</v>
      </c>
      <c r="AA29" s="613" t="s">
        <v>274</v>
      </c>
      <c r="AB29" s="636">
        <v>7</v>
      </c>
      <c r="AC29" s="614" t="s">
        <v>59</v>
      </c>
      <c r="AD29" s="969">
        <f t="shared" ref="AD29:AD37" si="1">J29+L29+N29+P29+R29+T29+V29+X29+Z29+AB29</f>
        <v>1045</v>
      </c>
      <c r="AE29" s="527" t="s">
        <v>59</v>
      </c>
      <c r="AF29" s="333"/>
      <c r="AG29" s="43"/>
      <c r="AH29" s="24"/>
    </row>
    <row r="30" spans="1:34" s="1" customFormat="1">
      <c r="A30" s="684" t="s">
        <v>591</v>
      </c>
      <c r="B30" s="954" t="s">
        <v>563</v>
      </c>
      <c r="C30" s="686" t="s">
        <v>592</v>
      </c>
      <c r="D30" s="686" t="s">
        <v>591</v>
      </c>
      <c r="E30" s="686" t="s">
        <v>540</v>
      </c>
      <c r="F30" s="955" t="s">
        <v>54</v>
      </c>
      <c r="G30" s="13"/>
      <c r="H30" s="623">
        <v>1344</v>
      </c>
      <c r="I30" s="620" t="s">
        <v>59</v>
      </c>
      <c r="J30" s="623">
        <v>185</v>
      </c>
      <c r="K30" s="620" t="s">
        <v>59</v>
      </c>
      <c r="L30" s="623">
        <v>499</v>
      </c>
      <c r="M30" s="628" t="s">
        <v>59</v>
      </c>
      <c r="N30" s="637">
        <v>1019</v>
      </c>
      <c r="O30" s="620" t="s">
        <v>59</v>
      </c>
      <c r="P30" s="623">
        <v>53</v>
      </c>
      <c r="Q30" s="628" t="s">
        <v>59</v>
      </c>
      <c r="R30" s="637">
        <v>47</v>
      </c>
      <c r="S30" s="628" t="s">
        <v>59</v>
      </c>
      <c r="T30" s="637">
        <v>215</v>
      </c>
      <c r="U30" s="628" t="s">
        <v>59</v>
      </c>
      <c r="V30" s="637">
        <v>41</v>
      </c>
      <c r="W30" s="619" t="s">
        <v>59</v>
      </c>
      <c r="X30" s="623">
        <v>0</v>
      </c>
      <c r="Y30" s="613" t="s">
        <v>274</v>
      </c>
      <c r="Z30" s="637">
        <v>0</v>
      </c>
      <c r="AA30" s="628" t="s">
        <v>274</v>
      </c>
      <c r="AB30" s="637">
        <v>0</v>
      </c>
      <c r="AC30" s="619" t="s">
        <v>274</v>
      </c>
      <c r="AD30" s="970">
        <f t="shared" si="1"/>
        <v>2059</v>
      </c>
      <c r="AE30" s="528" t="s">
        <v>59</v>
      </c>
      <c r="AF30" s="333"/>
      <c r="AG30" s="43"/>
      <c r="AH30" s="24"/>
    </row>
    <row r="31" spans="1:34" s="1" customFormat="1">
      <c r="A31" s="684" t="s">
        <v>593</v>
      </c>
      <c r="B31" s="954" t="s">
        <v>566</v>
      </c>
      <c r="C31" s="686" t="s">
        <v>594</v>
      </c>
      <c r="D31" s="686" t="s">
        <v>593</v>
      </c>
      <c r="E31" s="686" t="s">
        <v>540</v>
      </c>
      <c r="F31" s="955" t="s">
        <v>54</v>
      </c>
      <c r="G31" s="13"/>
      <c r="H31" s="623">
        <v>1683</v>
      </c>
      <c r="I31" s="620" t="s">
        <v>59</v>
      </c>
      <c r="J31" s="623">
        <v>732</v>
      </c>
      <c r="K31" s="620" t="s">
        <v>59</v>
      </c>
      <c r="L31" s="623">
        <v>2856</v>
      </c>
      <c r="M31" s="628" t="s">
        <v>59</v>
      </c>
      <c r="N31" s="637">
        <v>4559</v>
      </c>
      <c r="O31" s="620" t="s">
        <v>59</v>
      </c>
      <c r="P31" s="623">
        <v>554</v>
      </c>
      <c r="Q31" s="628" t="s">
        <v>59</v>
      </c>
      <c r="R31" s="637">
        <v>270</v>
      </c>
      <c r="S31" s="628" t="s">
        <v>59</v>
      </c>
      <c r="T31" s="637">
        <v>1074</v>
      </c>
      <c r="U31" s="628" t="s">
        <v>59</v>
      </c>
      <c r="V31" s="637">
        <v>359</v>
      </c>
      <c r="W31" s="619" t="s">
        <v>59</v>
      </c>
      <c r="X31" s="623">
        <v>0</v>
      </c>
      <c r="Y31" s="613" t="s">
        <v>274</v>
      </c>
      <c r="Z31" s="637">
        <v>227</v>
      </c>
      <c r="AA31" s="628" t="s">
        <v>59</v>
      </c>
      <c r="AB31" s="637">
        <v>0</v>
      </c>
      <c r="AC31" s="619" t="s">
        <v>274</v>
      </c>
      <c r="AD31" s="970">
        <f t="shared" si="1"/>
        <v>10631</v>
      </c>
      <c r="AE31" s="528" t="s">
        <v>59</v>
      </c>
      <c r="AF31" s="333"/>
      <c r="AG31" s="43"/>
      <c r="AH31" s="24"/>
    </row>
    <row r="32" spans="1:34" s="1" customFormat="1">
      <c r="A32" s="684" t="s">
        <v>595</v>
      </c>
      <c r="B32" s="954" t="s">
        <v>569</v>
      </c>
      <c r="C32" s="686" t="s">
        <v>596</v>
      </c>
      <c r="D32" s="686" t="s">
        <v>595</v>
      </c>
      <c r="E32" s="686" t="s">
        <v>540</v>
      </c>
      <c r="F32" s="955" t="s">
        <v>54</v>
      </c>
      <c r="G32" s="13"/>
      <c r="H32" s="623">
        <v>0</v>
      </c>
      <c r="I32" s="620" t="s">
        <v>274</v>
      </c>
      <c r="J32" s="623">
        <v>1812</v>
      </c>
      <c r="K32" s="620" t="s">
        <v>59</v>
      </c>
      <c r="L32" s="623">
        <v>15450</v>
      </c>
      <c r="M32" s="628" t="s">
        <v>59</v>
      </c>
      <c r="N32" s="637">
        <v>10644</v>
      </c>
      <c r="O32" s="620" t="s">
        <v>59</v>
      </c>
      <c r="P32" s="623">
        <v>2163</v>
      </c>
      <c r="Q32" s="628" t="s">
        <v>59</v>
      </c>
      <c r="R32" s="637">
        <v>586</v>
      </c>
      <c r="S32" s="628" t="s">
        <v>59</v>
      </c>
      <c r="T32" s="637">
        <v>2484</v>
      </c>
      <c r="U32" s="628" t="s">
        <v>59</v>
      </c>
      <c r="V32" s="637">
        <v>427</v>
      </c>
      <c r="W32" s="619" t="s">
        <v>59</v>
      </c>
      <c r="X32" s="623">
        <v>1819</v>
      </c>
      <c r="Y32" s="628" t="s">
        <v>59</v>
      </c>
      <c r="Z32" s="637">
        <v>0</v>
      </c>
      <c r="AA32" s="628" t="s">
        <v>274</v>
      </c>
      <c r="AB32" s="637">
        <v>0</v>
      </c>
      <c r="AC32" s="619" t="s">
        <v>274</v>
      </c>
      <c r="AD32" s="971">
        <f t="shared" si="1"/>
        <v>35385</v>
      </c>
      <c r="AE32" s="528" t="s">
        <v>59</v>
      </c>
      <c r="AF32" s="333"/>
      <c r="AG32" s="43"/>
      <c r="AH32" s="24"/>
    </row>
    <row r="33" spans="1:36" s="1" customFormat="1">
      <c r="A33" s="684" t="s">
        <v>597</v>
      </c>
      <c r="B33" s="954" t="s">
        <v>572</v>
      </c>
      <c r="C33" s="686" t="s">
        <v>598</v>
      </c>
      <c r="D33" s="686" t="s">
        <v>597</v>
      </c>
      <c r="E33" s="686" t="s">
        <v>540</v>
      </c>
      <c r="F33" s="955" t="s">
        <v>54</v>
      </c>
      <c r="G33" s="13"/>
      <c r="H33" s="623">
        <v>0</v>
      </c>
      <c r="I33" s="620" t="s">
        <v>274</v>
      </c>
      <c r="J33" s="623">
        <v>667</v>
      </c>
      <c r="K33" s="620" t="s">
        <v>59</v>
      </c>
      <c r="L33" s="623">
        <v>17469</v>
      </c>
      <c r="M33" s="628" t="s">
        <v>59</v>
      </c>
      <c r="N33" s="637">
        <v>2475</v>
      </c>
      <c r="O33" s="620" t="s">
        <v>59</v>
      </c>
      <c r="P33" s="623">
        <v>4845</v>
      </c>
      <c r="Q33" s="628" t="s">
        <v>59</v>
      </c>
      <c r="R33" s="637">
        <v>2238</v>
      </c>
      <c r="S33" s="628" t="s">
        <v>59</v>
      </c>
      <c r="T33" s="637">
        <v>2759</v>
      </c>
      <c r="U33" s="628" t="s">
        <v>59</v>
      </c>
      <c r="V33" s="637">
        <v>802</v>
      </c>
      <c r="W33" s="619" t="s">
        <v>59</v>
      </c>
      <c r="X33" s="623">
        <v>0</v>
      </c>
      <c r="Y33" s="628" t="s">
        <v>274</v>
      </c>
      <c r="Z33" s="637">
        <v>0</v>
      </c>
      <c r="AA33" s="628" t="s">
        <v>274</v>
      </c>
      <c r="AB33" s="637">
        <v>0</v>
      </c>
      <c r="AC33" s="619" t="s">
        <v>274</v>
      </c>
      <c r="AD33" s="971">
        <f t="shared" si="1"/>
        <v>31255</v>
      </c>
      <c r="AE33" s="528" t="s">
        <v>59</v>
      </c>
      <c r="AF33" s="333"/>
      <c r="AG33" s="43"/>
      <c r="AH33" s="24"/>
      <c r="AI33" s="13"/>
      <c r="AJ33" s="13"/>
    </row>
    <row r="34" spans="1:36" s="1" customFormat="1">
      <c r="A34" s="684" t="s">
        <v>599</v>
      </c>
      <c r="B34" s="954" t="s">
        <v>600</v>
      </c>
      <c r="C34" s="686" t="s">
        <v>601</v>
      </c>
      <c r="D34" s="686" t="s">
        <v>599</v>
      </c>
      <c r="E34" s="686" t="s">
        <v>540</v>
      </c>
      <c r="F34" s="955" t="s">
        <v>54</v>
      </c>
      <c r="G34" s="13"/>
      <c r="H34" s="623">
        <v>0</v>
      </c>
      <c r="I34" s="620" t="s">
        <v>81</v>
      </c>
      <c r="J34" s="623">
        <v>0</v>
      </c>
      <c r="K34" s="620" t="s">
        <v>274</v>
      </c>
      <c r="L34" s="623">
        <v>115495</v>
      </c>
      <c r="M34" s="628" t="s">
        <v>59</v>
      </c>
      <c r="N34" s="637">
        <v>3610</v>
      </c>
      <c r="O34" s="620" t="s">
        <v>59</v>
      </c>
      <c r="P34" s="623">
        <v>17127</v>
      </c>
      <c r="Q34" s="628" t="s">
        <v>59</v>
      </c>
      <c r="R34" s="637">
        <v>1800</v>
      </c>
      <c r="S34" s="628" t="s">
        <v>59</v>
      </c>
      <c r="T34" s="637">
        <v>1604</v>
      </c>
      <c r="U34" s="628" t="s">
        <v>59</v>
      </c>
      <c r="V34" s="637">
        <v>0</v>
      </c>
      <c r="W34" s="619" t="s">
        <v>274</v>
      </c>
      <c r="X34" s="623">
        <v>0</v>
      </c>
      <c r="Y34" s="628" t="s">
        <v>274</v>
      </c>
      <c r="Z34" s="637">
        <v>0</v>
      </c>
      <c r="AA34" s="628" t="s">
        <v>274</v>
      </c>
      <c r="AB34" s="637">
        <v>0</v>
      </c>
      <c r="AC34" s="619" t="s">
        <v>274</v>
      </c>
      <c r="AD34" s="972">
        <f t="shared" si="1"/>
        <v>139636</v>
      </c>
      <c r="AE34" s="529" t="s">
        <v>59</v>
      </c>
      <c r="AF34" s="333"/>
      <c r="AG34" s="43"/>
      <c r="AH34" s="24"/>
      <c r="AI34" s="13"/>
      <c r="AJ34" s="13"/>
    </row>
    <row r="35" spans="1:36" s="1" customFormat="1" ht="13.5" thickBot="1">
      <c r="A35" s="963" t="s">
        <v>602</v>
      </c>
      <c r="B35" s="973" t="s">
        <v>603</v>
      </c>
      <c r="C35" s="693" t="s">
        <v>604</v>
      </c>
      <c r="D35" s="693" t="s">
        <v>602</v>
      </c>
      <c r="E35" s="693" t="s">
        <v>540</v>
      </c>
      <c r="F35" s="974" t="s">
        <v>190</v>
      </c>
      <c r="G35" s="13"/>
      <c r="H35" s="975">
        <f>SUM(H28:H34)</f>
        <v>5780</v>
      </c>
      <c r="I35" s="361" t="s">
        <v>59</v>
      </c>
      <c r="J35" s="975">
        <f>SUM(J28:J34)</f>
        <v>3489</v>
      </c>
      <c r="K35" s="361" t="s">
        <v>59</v>
      </c>
      <c r="L35" s="975">
        <f>SUM(L28:L34)</f>
        <v>152018</v>
      </c>
      <c r="M35" s="361" t="s">
        <v>59</v>
      </c>
      <c r="N35" s="975">
        <f>SUM(N28:N34)</f>
        <v>23095</v>
      </c>
      <c r="O35" s="361" t="s">
        <v>59</v>
      </c>
      <c r="P35" s="975">
        <f>SUM(P28:P34)</f>
        <v>24832</v>
      </c>
      <c r="Q35" s="361" t="s">
        <v>59</v>
      </c>
      <c r="R35" s="975">
        <f>SUM(R28:R34)</f>
        <v>5002</v>
      </c>
      <c r="S35" s="361" t="s">
        <v>59</v>
      </c>
      <c r="T35" s="975">
        <f>SUM(T28:T34)</f>
        <v>8265</v>
      </c>
      <c r="U35" s="361" t="s">
        <v>59</v>
      </c>
      <c r="V35" s="975">
        <f>SUM(V28:V34)</f>
        <v>1659</v>
      </c>
      <c r="W35" s="361" t="s">
        <v>59</v>
      </c>
      <c r="X35" s="975">
        <f>SUM(X28:X34)</f>
        <v>1819</v>
      </c>
      <c r="Y35" s="361" t="s">
        <v>59</v>
      </c>
      <c r="Z35" s="975">
        <f>SUM(Z28:Z34)</f>
        <v>227</v>
      </c>
      <c r="AA35" s="361" t="s">
        <v>59</v>
      </c>
      <c r="AB35" s="975">
        <f>SUM(AB28:AB34)</f>
        <v>24</v>
      </c>
      <c r="AC35" s="361" t="s">
        <v>59</v>
      </c>
      <c r="AD35" s="961">
        <f>SUM(AD28:AD34)</f>
        <v>220430</v>
      </c>
      <c r="AE35" s="530" t="s">
        <v>59</v>
      </c>
      <c r="AF35" s="333"/>
      <c r="AG35" s="43"/>
      <c r="AH35" s="24"/>
      <c r="AI35" s="13"/>
      <c r="AJ35" s="13"/>
    </row>
    <row r="36" spans="1:36" s="1" customFormat="1">
      <c r="A36" s="684" t="s">
        <v>605</v>
      </c>
      <c r="B36" s="954" t="s">
        <v>581</v>
      </c>
      <c r="C36" s="686" t="s">
        <v>606</v>
      </c>
      <c r="D36" s="686" t="s">
        <v>605</v>
      </c>
      <c r="E36" s="686" t="s">
        <v>540</v>
      </c>
      <c r="F36" s="955" t="s">
        <v>54</v>
      </c>
      <c r="G36" s="13"/>
      <c r="H36" s="623">
        <v>0</v>
      </c>
      <c r="I36" s="620" t="s">
        <v>274</v>
      </c>
      <c r="J36" s="623">
        <v>0</v>
      </c>
      <c r="K36" s="620" t="s">
        <v>274</v>
      </c>
      <c r="L36" s="623">
        <v>3715</v>
      </c>
      <c r="M36" s="628" t="s">
        <v>56</v>
      </c>
      <c r="N36" s="637">
        <v>1699</v>
      </c>
      <c r="O36" s="620" t="s">
        <v>56</v>
      </c>
      <c r="P36" s="623">
        <v>2062</v>
      </c>
      <c r="Q36" s="628" t="s">
        <v>56</v>
      </c>
      <c r="R36" s="637">
        <v>0</v>
      </c>
      <c r="S36" s="628" t="s">
        <v>274</v>
      </c>
      <c r="T36" s="637">
        <v>243</v>
      </c>
      <c r="U36" s="628" t="s">
        <v>56</v>
      </c>
      <c r="V36" s="637">
        <v>245</v>
      </c>
      <c r="W36" s="619" t="s">
        <v>56</v>
      </c>
      <c r="X36" s="623">
        <v>0</v>
      </c>
      <c r="Y36" s="628" t="s">
        <v>274</v>
      </c>
      <c r="Z36" s="637">
        <v>0</v>
      </c>
      <c r="AA36" s="628" t="s">
        <v>274</v>
      </c>
      <c r="AB36" s="637">
        <v>0</v>
      </c>
      <c r="AC36" s="620" t="s">
        <v>274</v>
      </c>
      <c r="AD36" s="976">
        <f t="shared" si="1"/>
        <v>7964</v>
      </c>
      <c r="AE36" s="525" t="s">
        <v>56</v>
      </c>
      <c r="AF36" s="333"/>
      <c r="AG36" s="43"/>
      <c r="AH36" s="24"/>
      <c r="AI36" s="13"/>
      <c r="AJ36" s="13"/>
    </row>
    <row r="37" spans="1:36" s="1" customFormat="1" ht="13.5" thickBot="1">
      <c r="A37" s="691" t="s">
        <v>607</v>
      </c>
      <c r="B37" s="973" t="s">
        <v>584</v>
      </c>
      <c r="C37" s="693" t="s">
        <v>608</v>
      </c>
      <c r="D37" s="693" t="s">
        <v>607</v>
      </c>
      <c r="E37" s="693" t="s">
        <v>540</v>
      </c>
      <c r="F37" s="974" t="s">
        <v>54</v>
      </c>
      <c r="G37" s="13"/>
      <c r="H37" s="624">
        <v>0</v>
      </c>
      <c r="I37" s="621" t="s">
        <v>274</v>
      </c>
      <c r="J37" s="624">
        <v>0</v>
      </c>
      <c r="K37" s="621" t="s">
        <v>274</v>
      </c>
      <c r="L37" s="624">
        <v>15238</v>
      </c>
      <c r="M37" s="622" t="s">
        <v>56</v>
      </c>
      <c r="N37" s="625">
        <v>2159</v>
      </c>
      <c r="O37" s="621" t="s">
        <v>56</v>
      </c>
      <c r="P37" s="624">
        <v>18439</v>
      </c>
      <c r="Q37" s="622" t="s">
        <v>56</v>
      </c>
      <c r="R37" s="625">
        <v>3192</v>
      </c>
      <c r="S37" s="622" t="s">
        <v>56</v>
      </c>
      <c r="T37" s="625">
        <v>2467</v>
      </c>
      <c r="U37" s="622" t="s">
        <v>56</v>
      </c>
      <c r="V37" s="625">
        <v>1156</v>
      </c>
      <c r="W37" s="618" t="s">
        <v>56</v>
      </c>
      <c r="X37" s="624">
        <v>0</v>
      </c>
      <c r="Y37" s="622" t="s">
        <v>274</v>
      </c>
      <c r="Z37" s="625">
        <v>0</v>
      </c>
      <c r="AA37" s="622" t="s">
        <v>274</v>
      </c>
      <c r="AB37" s="625">
        <v>0</v>
      </c>
      <c r="AC37" s="621" t="s">
        <v>274</v>
      </c>
      <c r="AD37" s="977">
        <f t="shared" si="1"/>
        <v>42651</v>
      </c>
      <c r="AE37" s="524" t="s">
        <v>56</v>
      </c>
      <c r="AF37" s="333"/>
      <c r="AG37" s="43"/>
      <c r="AH37" s="24"/>
      <c r="AI37" s="13"/>
      <c r="AJ37" s="13"/>
    </row>
    <row r="38" spans="1:36" s="1" customFormat="1" ht="13.5" customHeight="1">
      <c r="A38" s="12"/>
      <c r="B38" s="13"/>
      <c r="C38" s="12"/>
      <c r="D38" s="12"/>
      <c r="E38" s="12"/>
      <c r="F38" s="12"/>
      <c r="G38" s="13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333"/>
      <c r="AG38" s="43"/>
      <c r="AH38" s="24"/>
      <c r="AI38" s="13"/>
      <c r="AJ38" s="13"/>
    </row>
    <row r="39" spans="1:36" ht="15" customHeight="1" thickBot="1">
      <c r="A39" s="43"/>
      <c r="E39" s="27"/>
      <c r="AF39" s="333"/>
      <c r="AG39" s="43"/>
      <c r="AI39" s="13"/>
      <c r="AJ39" s="13"/>
    </row>
    <row r="40" spans="1:36" s="1" customFormat="1" ht="18.5" thickBot="1">
      <c r="A40" s="676"/>
      <c r="B40" s="891" t="s">
        <v>609</v>
      </c>
      <c r="C40" s="891"/>
      <c r="D40" s="891"/>
      <c r="E40" s="892" t="s">
        <v>25</v>
      </c>
      <c r="F40" s="11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24"/>
      <c r="AE40" s="24"/>
      <c r="AF40" s="333"/>
      <c r="AG40" s="43"/>
      <c r="AH40" s="24"/>
      <c r="AI40" s="13"/>
      <c r="AJ40" s="13"/>
    </row>
    <row r="41" spans="1:36" s="1" customFormat="1">
      <c r="A41" s="684" t="s">
        <v>610</v>
      </c>
      <c r="B41" s="893" t="s">
        <v>558</v>
      </c>
      <c r="C41" s="679" t="s">
        <v>31</v>
      </c>
      <c r="D41" s="679" t="s">
        <v>610</v>
      </c>
      <c r="E41" s="679" t="s">
        <v>95</v>
      </c>
      <c r="F41" s="895" t="s">
        <v>32</v>
      </c>
      <c r="G41" s="13" t="s">
        <v>25</v>
      </c>
      <c r="H41" s="13"/>
      <c r="I41" s="660"/>
      <c r="J41" s="1044">
        <v>1</v>
      </c>
      <c r="K41" s="627" t="s">
        <v>55</v>
      </c>
      <c r="L41" s="1048">
        <v>1</v>
      </c>
      <c r="M41" s="612" t="s">
        <v>55</v>
      </c>
      <c r="N41" s="1052">
        <v>1</v>
      </c>
      <c r="O41" s="610" t="s">
        <v>55</v>
      </c>
      <c r="P41" s="1056">
        <v>1</v>
      </c>
      <c r="Q41" s="612" t="s">
        <v>55</v>
      </c>
      <c r="R41" s="1052">
        <v>1</v>
      </c>
      <c r="S41" s="612" t="s">
        <v>55</v>
      </c>
      <c r="T41" s="1052">
        <v>1</v>
      </c>
      <c r="U41" s="612" t="s">
        <v>55</v>
      </c>
      <c r="V41" s="1052">
        <v>1</v>
      </c>
      <c r="W41" s="609" t="s">
        <v>55</v>
      </c>
      <c r="X41" s="1056">
        <v>0</v>
      </c>
      <c r="Y41" s="612" t="s">
        <v>274</v>
      </c>
      <c r="Z41" s="1052">
        <v>0</v>
      </c>
      <c r="AA41" s="612" t="s">
        <v>274</v>
      </c>
      <c r="AB41" s="1052">
        <v>1</v>
      </c>
      <c r="AC41" s="609" t="s">
        <v>55</v>
      </c>
      <c r="AD41" s="24"/>
      <c r="AE41" s="24"/>
      <c r="AF41" s="333"/>
      <c r="AG41" s="43"/>
      <c r="AH41" s="24"/>
      <c r="AI41" s="13"/>
      <c r="AJ41" s="13"/>
    </row>
    <row r="42" spans="1:36" s="1" customFormat="1">
      <c r="A42" s="684" t="s">
        <v>611</v>
      </c>
      <c r="B42" s="942" t="s">
        <v>560</v>
      </c>
      <c r="C42" s="667" t="s">
        <v>31</v>
      </c>
      <c r="D42" s="667" t="s">
        <v>611</v>
      </c>
      <c r="E42" s="667" t="s">
        <v>95</v>
      </c>
      <c r="F42" s="952" t="s">
        <v>54</v>
      </c>
      <c r="G42" s="13"/>
      <c r="H42" s="13"/>
      <c r="I42" s="660"/>
      <c r="J42" s="1045">
        <v>1</v>
      </c>
      <c r="K42" s="382" t="s">
        <v>55</v>
      </c>
      <c r="L42" s="1049">
        <v>1</v>
      </c>
      <c r="M42" s="613" t="s">
        <v>55</v>
      </c>
      <c r="N42" s="1053">
        <v>1</v>
      </c>
      <c r="O42" s="611" t="s">
        <v>55</v>
      </c>
      <c r="P42" s="1057">
        <v>1</v>
      </c>
      <c r="Q42" s="613" t="s">
        <v>55</v>
      </c>
      <c r="R42" s="1053">
        <v>1</v>
      </c>
      <c r="S42" s="613" t="s">
        <v>55</v>
      </c>
      <c r="T42" s="1053">
        <v>0.92307692299999999</v>
      </c>
      <c r="U42" s="613" t="s">
        <v>55</v>
      </c>
      <c r="V42" s="1053">
        <v>1</v>
      </c>
      <c r="W42" s="614" t="s">
        <v>55</v>
      </c>
      <c r="X42" s="1057">
        <v>0</v>
      </c>
      <c r="Y42" s="613" t="s">
        <v>274</v>
      </c>
      <c r="Z42" s="1053">
        <v>0</v>
      </c>
      <c r="AA42" s="613" t="s">
        <v>274</v>
      </c>
      <c r="AB42" s="1053">
        <v>0</v>
      </c>
      <c r="AC42" s="614" t="s">
        <v>274</v>
      </c>
      <c r="AD42" s="24"/>
      <c r="AE42" s="24"/>
      <c r="AF42" s="333"/>
      <c r="AG42" s="43"/>
      <c r="AH42" s="24"/>
      <c r="AI42" s="13"/>
      <c r="AJ42" s="13"/>
    </row>
    <row r="43" spans="1:36" s="1" customFormat="1">
      <c r="A43" s="684" t="s">
        <v>612</v>
      </c>
      <c r="B43" s="954" t="s">
        <v>563</v>
      </c>
      <c r="C43" s="686" t="s">
        <v>31</v>
      </c>
      <c r="D43" s="686" t="s">
        <v>612</v>
      </c>
      <c r="E43" s="686" t="s">
        <v>95</v>
      </c>
      <c r="F43" s="955" t="s">
        <v>54</v>
      </c>
      <c r="G43" s="13"/>
      <c r="H43" s="13"/>
      <c r="I43" s="660"/>
      <c r="J43" s="1046">
        <v>0.875</v>
      </c>
      <c r="K43" s="509" t="s">
        <v>55</v>
      </c>
      <c r="L43" s="1050">
        <v>1</v>
      </c>
      <c r="M43" s="628" t="s">
        <v>55</v>
      </c>
      <c r="N43" s="1054">
        <v>0.97727272700000001</v>
      </c>
      <c r="O43" s="620" t="s">
        <v>55</v>
      </c>
      <c r="P43" s="1058">
        <v>1</v>
      </c>
      <c r="Q43" s="628" t="s">
        <v>55</v>
      </c>
      <c r="R43" s="1054">
        <v>1</v>
      </c>
      <c r="S43" s="628" t="s">
        <v>55</v>
      </c>
      <c r="T43" s="1054">
        <v>1</v>
      </c>
      <c r="U43" s="628" t="s">
        <v>55</v>
      </c>
      <c r="V43" s="1054">
        <v>1</v>
      </c>
      <c r="W43" s="619" t="s">
        <v>55</v>
      </c>
      <c r="X43" s="1058">
        <v>0</v>
      </c>
      <c r="Y43" s="613" t="s">
        <v>274</v>
      </c>
      <c r="Z43" s="1054">
        <v>0</v>
      </c>
      <c r="AA43" s="628" t="s">
        <v>274</v>
      </c>
      <c r="AB43" s="1054">
        <v>0</v>
      </c>
      <c r="AC43" s="619" t="s">
        <v>274</v>
      </c>
      <c r="AD43" s="24"/>
      <c r="AE43" s="24"/>
      <c r="AF43" s="333"/>
      <c r="AG43" s="43"/>
      <c r="AH43" s="24"/>
      <c r="AI43" s="13"/>
      <c r="AJ43" s="13"/>
    </row>
    <row r="44" spans="1:36" s="1" customFormat="1">
      <c r="A44" s="684" t="s">
        <v>613</v>
      </c>
      <c r="B44" s="954" t="s">
        <v>566</v>
      </c>
      <c r="C44" s="686" t="s">
        <v>31</v>
      </c>
      <c r="D44" s="686" t="s">
        <v>613</v>
      </c>
      <c r="E44" s="686" t="s">
        <v>95</v>
      </c>
      <c r="F44" s="955" t="s">
        <v>54</v>
      </c>
      <c r="G44" s="13"/>
      <c r="H44" s="13"/>
      <c r="I44" s="660"/>
      <c r="J44" s="1046">
        <v>1</v>
      </c>
      <c r="K44" s="509" t="s">
        <v>55</v>
      </c>
      <c r="L44" s="1050">
        <v>1</v>
      </c>
      <c r="M44" s="628" t="s">
        <v>55</v>
      </c>
      <c r="N44" s="1054">
        <v>1</v>
      </c>
      <c r="O44" s="620" t="s">
        <v>55</v>
      </c>
      <c r="P44" s="1058">
        <v>1</v>
      </c>
      <c r="Q44" s="628" t="s">
        <v>55</v>
      </c>
      <c r="R44" s="1054">
        <v>1</v>
      </c>
      <c r="S44" s="628" t="s">
        <v>55</v>
      </c>
      <c r="T44" s="1054">
        <v>1</v>
      </c>
      <c r="U44" s="628" t="s">
        <v>55</v>
      </c>
      <c r="V44" s="1054">
        <v>1</v>
      </c>
      <c r="W44" s="619" t="s">
        <v>55</v>
      </c>
      <c r="X44" s="1058">
        <v>1</v>
      </c>
      <c r="Y44" s="613" t="s">
        <v>55</v>
      </c>
      <c r="Z44" s="1054">
        <v>1</v>
      </c>
      <c r="AA44" s="628" t="s">
        <v>55</v>
      </c>
      <c r="AB44" s="1054">
        <v>0</v>
      </c>
      <c r="AC44" s="619" t="s">
        <v>274</v>
      </c>
      <c r="AD44" s="24"/>
      <c r="AE44" s="24"/>
      <c r="AF44" s="333"/>
      <c r="AG44" s="43"/>
      <c r="AH44" s="24"/>
      <c r="AI44" s="13"/>
      <c r="AJ44" s="13"/>
    </row>
    <row r="45" spans="1:36" s="1" customFormat="1">
      <c r="A45" s="684" t="s">
        <v>614</v>
      </c>
      <c r="B45" s="954" t="s">
        <v>569</v>
      </c>
      <c r="C45" s="686" t="s">
        <v>31</v>
      </c>
      <c r="D45" s="686" t="s">
        <v>614</v>
      </c>
      <c r="E45" s="686" t="s">
        <v>95</v>
      </c>
      <c r="F45" s="955" t="s">
        <v>54</v>
      </c>
      <c r="G45" s="13"/>
      <c r="H45" s="13"/>
      <c r="I45" s="660"/>
      <c r="J45" s="1046">
        <v>1</v>
      </c>
      <c r="K45" s="509" t="s">
        <v>55</v>
      </c>
      <c r="L45" s="1050">
        <v>1</v>
      </c>
      <c r="M45" s="628" t="s">
        <v>55</v>
      </c>
      <c r="N45" s="1054">
        <v>1</v>
      </c>
      <c r="O45" s="620" t="s">
        <v>55</v>
      </c>
      <c r="P45" s="1058">
        <v>1</v>
      </c>
      <c r="Q45" s="628" t="s">
        <v>55</v>
      </c>
      <c r="R45" s="1054">
        <v>1</v>
      </c>
      <c r="S45" s="628" t="s">
        <v>55</v>
      </c>
      <c r="T45" s="1054">
        <v>1</v>
      </c>
      <c r="U45" s="628" t="s">
        <v>55</v>
      </c>
      <c r="V45" s="1054">
        <v>1</v>
      </c>
      <c r="W45" s="619" t="s">
        <v>55</v>
      </c>
      <c r="X45" s="1058">
        <v>1</v>
      </c>
      <c r="Y45" s="628" t="s">
        <v>55</v>
      </c>
      <c r="Z45" s="1054">
        <v>0</v>
      </c>
      <c r="AA45" s="628" t="s">
        <v>274</v>
      </c>
      <c r="AB45" s="1054">
        <v>0</v>
      </c>
      <c r="AC45" s="619" t="s">
        <v>274</v>
      </c>
      <c r="AD45" s="24"/>
      <c r="AE45" s="24"/>
      <c r="AF45" s="333"/>
      <c r="AG45" s="43"/>
      <c r="AH45" s="24"/>
      <c r="AI45" s="13"/>
      <c r="AJ45" s="13"/>
    </row>
    <row r="46" spans="1:36" s="1" customFormat="1">
      <c r="A46" s="684" t="s">
        <v>615</v>
      </c>
      <c r="B46" s="954" t="s">
        <v>572</v>
      </c>
      <c r="C46" s="686" t="s">
        <v>31</v>
      </c>
      <c r="D46" s="686" t="s">
        <v>615</v>
      </c>
      <c r="E46" s="686" t="s">
        <v>95</v>
      </c>
      <c r="F46" s="955" t="s">
        <v>54</v>
      </c>
      <c r="G46" s="13"/>
      <c r="H46" s="13"/>
      <c r="I46" s="660"/>
      <c r="J46" s="1046">
        <v>1</v>
      </c>
      <c r="K46" s="509" t="s">
        <v>55</v>
      </c>
      <c r="L46" s="1050">
        <v>1</v>
      </c>
      <c r="M46" s="628" t="s">
        <v>55</v>
      </c>
      <c r="N46" s="1054">
        <v>1</v>
      </c>
      <c r="O46" s="620" t="s">
        <v>55</v>
      </c>
      <c r="P46" s="1058">
        <v>1</v>
      </c>
      <c r="Q46" s="628" t="s">
        <v>55</v>
      </c>
      <c r="R46" s="1054">
        <v>1</v>
      </c>
      <c r="S46" s="628" t="s">
        <v>55</v>
      </c>
      <c r="T46" s="1054">
        <v>1</v>
      </c>
      <c r="U46" s="628" t="s">
        <v>55</v>
      </c>
      <c r="V46" s="1054">
        <v>1</v>
      </c>
      <c r="W46" s="619" t="s">
        <v>55</v>
      </c>
      <c r="X46" s="1058">
        <v>0</v>
      </c>
      <c r="Y46" s="628" t="s">
        <v>274</v>
      </c>
      <c r="Z46" s="1054">
        <v>0</v>
      </c>
      <c r="AA46" s="628" t="s">
        <v>274</v>
      </c>
      <c r="AB46" s="1054">
        <v>0</v>
      </c>
      <c r="AC46" s="619" t="s">
        <v>274</v>
      </c>
      <c r="AD46" s="24"/>
      <c r="AE46" s="24"/>
      <c r="AF46" s="333"/>
      <c r="AG46" s="43"/>
      <c r="AH46" s="24"/>
      <c r="AI46" s="13"/>
      <c r="AJ46" s="13"/>
    </row>
    <row r="47" spans="1:36" s="1" customFormat="1">
      <c r="A47" s="956" t="s">
        <v>616</v>
      </c>
      <c r="B47" s="957" t="s">
        <v>600</v>
      </c>
      <c r="C47" s="958" t="s">
        <v>31</v>
      </c>
      <c r="D47" s="958" t="s">
        <v>616</v>
      </c>
      <c r="E47" s="958" t="s">
        <v>95</v>
      </c>
      <c r="F47" s="959" t="s">
        <v>54</v>
      </c>
      <c r="G47" s="13"/>
      <c r="H47" s="13"/>
      <c r="I47" s="660"/>
      <c r="J47" s="1046">
        <v>0</v>
      </c>
      <c r="K47" s="509" t="s">
        <v>274</v>
      </c>
      <c r="L47" s="1050">
        <v>1</v>
      </c>
      <c r="M47" s="631" t="s">
        <v>55</v>
      </c>
      <c r="N47" s="1054">
        <v>1</v>
      </c>
      <c r="O47" s="620" t="s">
        <v>55</v>
      </c>
      <c r="P47" s="1058">
        <v>1</v>
      </c>
      <c r="Q47" s="631" t="s">
        <v>55</v>
      </c>
      <c r="R47" s="1054">
        <v>1</v>
      </c>
      <c r="S47" s="631" t="s">
        <v>55</v>
      </c>
      <c r="T47" s="1054">
        <v>0</v>
      </c>
      <c r="U47" s="631" t="s">
        <v>274</v>
      </c>
      <c r="V47" s="1054">
        <v>0</v>
      </c>
      <c r="W47" s="619" t="s">
        <v>274</v>
      </c>
      <c r="X47" s="1058">
        <v>0</v>
      </c>
      <c r="Y47" s="631" t="s">
        <v>274</v>
      </c>
      <c r="Z47" s="1054">
        <v>0</v>
      </c>
      <c r="AA47" s="631" t="s">
        <v>274</v>
      </c>
      <c r="AB47" s="1054">
        <v>0</v>
      </c>
      <c r="AC47" s="619" t="s">
        <v>274</v>
      </c>
      <c r="AD47" s="24"/>
      <c r="AE47" s="24"/>
      <c r="AF47" s="333"/>
      <c r="AG47" s="43"/>
      <c r="AH47" s="24"/>
      <c r="AI47" s="13"/>
      <c r="AJ47" s="13"/>
    </row>
    <row r="48" spans="1:36" s="1" customFormat="1" ht="13.5" thickBot="1">
      <c r="A48" s="684" t="s">
        <v>617</v>
      </c>
      <c r="B48" s="954" t="s">
        <v>618</v>
      </c>
      <c r="C48" s="686" t="s">
        <v>31</v>
      </c>
      <c r="D48" s="686" t="s">
        <v>617</v>
      </c>
      <c r="E48" s="686" t="s">
        <v>95</v>
      </c>
      <c r="F48" s="955" t="s">
        <v>54</v>
      </c>
      <c r="G48" s="13"/>
      <c r="H48" s="13"/>
      <c r="I48" s="660"/>
      <c r="J48" s="1047">
        <v>0.97499999999999998</v>
      </c>
      <c r="K48" s="383" t="s">
        <v>55</v>
      </c>
      <c r="L48" s="1051">
        <v>1</v>
      </c>
      <c r="M48" s="385" t="s">
        <v>55</v>
      </c>
      <c r="N48" s="1055">
        <v>0.99662162200000004</v>
      </c>
      <c r="O48" s="384" t="s">
        <v>55</v>
      </c>
      <c r="P48" s="1059">
        <v>1</v>
      </c>
      <c r="Q48" s="385" t="s">
        <v>55</v>
      </c>
      <c r="R48" s="1051">
        <v>1</v>
      </c>
      <c r="S48" s="385" t="s">
        <v>55</v>
      </c>
      <c r="T48" s="1051">
        <v>0.98305084700000001</v>
      </c>
      <c r="U48" s="385" t="s">
        <v>55</v>
      </c>
      <c r="V48" s="1055">
        <v>1</v>
      </c>
      <c r="W48" s="381" t="s">
        <v>55</v>
      </c>
      <c r="X48" s="1059">
        <v>1</v>
      </c>
      <c r="Y48" s="385" t="s">
        <v>55</v>
      </c>
      <c r="Z48" s="1051">
        <v>1</v>
      </c>
      <c r="AA48" s="385" t="s">
        <v>55</v>
      </c>
      <c r="AB48" s="1055">
        <v>1</v>
      </c>
      <c r="AC48" s="381" t="s">
        <v>55</v>
      </c>
      <c r="AD48" s="24"/>
      <c r="AE48" s="24"/>
      <c r="AF48" s="333"/>
      <c r="AG48" s="43"/>
      <c r="AH48" s="24"/>
      <c r="AI48" s="13"/>
      <c r="AJ48" s="13"/>
    </row>
    <row r="49" spans="1:36" s="1" customFormat="1">
      <c r="A49" s="684" t="s">
        <v>619</v>
      </c>
      <c r="B49" s="954" t="s">
        <v>581</v>
      </c>
      <c r="C49" s="686" t="s">
        <v>31</v>
      </c>
      <c r="D49" s="686" t="s">
        <v>619</v>
      </c>
      <c r="E49" s="686" t="s">
        <v>95</v>
      </c>
      <c r="F49" s="955" t="s">
        <v>54</v>
      </c>
      <c r="G49" s="13"/>
      <c r="H49" s="13"/>
      <c r="I49" s="660"/>
      <c r="J49" s="1044">
        <v>0</v>
      </c>
      <c r="K49" s="387" t="s">
        <v>274</v>
      </c>
      <c r="L49" s="1061">
        <v>1</v>
      </c>
      <c r="M49" s="388" t="s">
        <v>55</v>
      </c>
      <c r="N49" s="1063">
        <v>1</v>
      </c>
      <c r="O49" s="389" t="s">
        <v>55</v>
      </c>
      <c r="P49" s="1065">
        <v>1</v>
      </c>
      <c r="Q49" s="388" t="s">
        <v>55</v>
      </c>
      <c r="R49" s="1063">
        <v>0</v>
      </c>
      <c r="S49" s="388" t="s">
        <v>274</v>
      </c>
      <c r="T49" s="1063">
        <v>1</v>
      </c>
      <c r="U49" s="388" t="s">
        <v>55</v>
      </c>
      <c r="V49" s="1063">
        <v>1</v>
      </c>
      <c r="W49" s="389" t="s">
        <v>55</v>
      </c>
      <c r="X49" s="1044">
        <v>0</v>
      </c>
      <c r="Y49" s="388" t="s">
        <v>274</v>
      </c>
      <c r="Z49" s="1063">
        <v>0</v>
      </c>
      <c r="AA49" s="388" t="s">
        <v>274</v>
      </c>
      <c r="AB49" s="1063">
        <v>0</v>
      </c>
      <c r="AC49" s="387" t="s">
        <v>274</v>
      </c>
      <c r="AD49" s="24"/>
      <c r="AE49" s="24"/>
      <c r="AF49" s="333"/>
      <c r="AG49" s="43"/>
      <c r="AH49" s="24"/>
      <c r="AI49" s="13"/>
      <c r="AJ49" s="13"/>
    </row>
    <row r="50" spans="1:36" s="1" customFormat="1" ht="13.5" thickBot="1">
      <c r="A50" s="963" t="s">
        <v>620</v>
      </c>
      <c r="B50" s="964" t="s">
        <v>584</v>
      </c>
      <c r="C50" s="965" t="s">
        <v>31</v>
      </c>
      <c r="D50" s="965" t="s">
        <v>620</v>
      </c>
      <c r="E50" s="965" t="s">
        <v>95</v>
      </c>
      <c r="F50" s="966" t="s">
        <v>54</v>
      </c>
      <c r="G50" s="13"/>
      <c r="H50" s="13"/>
      <c r="I50" s="660"/>
      <c r="J50" s="1060">
        <v>0</v>
      </c>
      <c r="K50" s="390" t="s">
        <v>274</v>
      </c>
      <c r="L50" s="1062">
        <v>1</v>
      </c>
      <c r="M50" s="391" t="s">
        <v>55</v>
      </c>
      <c r="N50" s="1064">
        <v>1</v>
      </c>
      <c r="O50" s="392" t="s">
        <v>55</v>
      </c>
      <c r="P50" s="1066">
        <v>1</v>
      </c>
      <c r="Q50" s="391" t="s">
        <v>55</v>
      </c>
      <c r="R50" s="1064">
        <v>1</v>
      </c>
      <c r="S50" s="391" t="s">
        <v>55</v>
      </c>
      <c r="T50" s="1064">
        <v>1</v>
      </c>
      <c r="U50" s="391" t="s">
        <v>55</v>
      </c>
      <c r="V50" s="1064">
        <v>1</v>
      </c>
      <c r="W50" s="392" t="s">
        <v>55</v>
      </c>
      <c r="X50" s="1060">
        <v>0</v>
      </c>
      <c r="Y50" s="391" t="s">
        <v>274</v>
      </c>
      <c r="Z50" s="1064">
        <v>0</v>
      </c>
      <c r="AA50" s="391" t="s">
        <v>274</v>
      </c>
      <c r="AB50" s="1064">
        <v>0</v>
      </c>
      <c r="AC50" s="390" t="s">
        <v>274</v>
      </c>
      <c r="AD50" s="24"/>
      <c r="AE50" s="24"/>
      <c r="AF50" s="333"/>
      <c r="AG50" s="43"/>
      <c r="AH50" s="24"/>
      <c r="AI50" s="13"/>
      <c r="AJ50" s="13"/>
    </row>
    <row r="51" spans="1:36" s="1" customFormat="1">
      <c r="A51" s="12"/>
      <c r="B51" s="13"/>
      <c r="C51" s="12"/>
      <c r="D51" s="12"/>
      <c r="E51" s="12"/>
      <c r="F51" s="12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33"/>
      <c r="AG51" s="24"/>
      <c r="AH51" s="24"/>
      <c r="AI51" s="13"/>
      <c r="AJ51" s="13"/>
    </row>
    <row r="52" spans="1:36" s="1" customFormat="1" ht="13.5" thickBot="1">
      <c r="A52" s="12"/>
      <c r="B52" s="13"/>
      <c r="C52" s="12"/>
      <c r="D52" s="12"/>
      <c r="E52" s="12"/>
      <c r="F52" s="12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333"/>
      <c r="AG52" s="24"/>
      <c r="AH52" s="24"/>
      <c r="AI52" s="13"/>
      <c r="AJ52" s="13"/>
    </row>
    <row r="53" spans="1:36" s="13" customFormat="1" ht="18.5" thickBot="1">
      <c r="A53" s="676"/>
      <c r="B53" s="891" t="s">
        <v>621</v>
      </c>
      <c r="C53" s="891"/>
      <c r="D53" s="891"/>
      <c r="E53" s="892" t="s">
        <v>25</v>
      </c>
      <c r="F53" s="11"/>
      <c r="G53" s="12"/>
      <c r="AD53" s="978" t="s">
        <v>19</v>
      </c>
      <c r="AE53" s="9"/>
      <c r="AF53" s="333"/>
      <c r="AG53" s="24"/>
      <c r="AH53" s="24"/>
    </row>
    <row r="54" spans="1:36" s="13" customFormat="1">
      <c r="A54" s="20" t="s">
        <v>622</v>
      </c>
      <c r="B54" s="62" t="s">
        <v>623</v>
      </c>
      <c r="C54" s="63" t="s">
        <v>31</v>
      </c>
      <c r="D54" s="63" t="s">
        <v>622</v>
      </c>
      <c r="E54" s="64" t="s">
        <v>624</v>
      </c>
      <c r="F54" s="65" t="s">
        <v>54</v>
      </c>
      <c r="G54" s="12"/>
      <c r="H54" s="565">
        <v>908.26800000000003</v>
      </c>
      <c r="I54" s="610" t="s">
        <v>187</v>
      </c>
      <c r="J54" s="565">
        <v>7.3689999999999998</v>
      </c>
      <c r="K54" s="610" t="s">
        <v>187</v>
      </c>
      <c r="L54" s="565">
        <v>125.795</v>
      </c>
      <c r="M54" s="612" t="s">
        <v>187</v>
      </c>
      <c r="N54" s="569">
        <v>583.89499999999998</v>
      </c>
      <c r="O54" s="610" t="s">
        <v>187</v>
      </c>
      <c r="P54" s="565">
        <v>97.153000000000006</v>
      </c>
      <c r="Q54" s="612" t="s">
        <v>187</v>
      </c>
      <c r="R54" s="569">
        <v>5.8959999999999999</v>
      </c>
      <c r="S54" s="612" t="s">
        <v>187</v>
      </c>
      <c r="T54" s="567">
        <v>82.847999999999999</v>
      </c>
      <c r="U54" s="612" t="s">
        <v>187</v>
      </c>
      <c r="V54" s="569">
        <v>17.789000000000001</v>
      </c>
      <c r="W54" s="609" t="s">
        <v>187</v>
      </c>
      <c r="X54" s="565">
        <v>0</v>
      </c>
      <c r="Y54" s="612" t="s">
        <v>274</v>
      </c>
      <c r="Z54" s="569">
        <v>0</v>
      </c>
      <c r="AA54" s="612" t="s">
        <v>274</v>
      </c>
      <c r="AB54" s="569">
        <v>7.8579999999999997</v>
      </c>
      <c r="AC54" s="610" t="s">
        <v>187</v>
      </c>
      <c r="AD54" s="979">
        <f t="shared" ref="AD54:AD65" si="2">H54+J54+L54+N54+P54+R54+T54+V54+X54+Z54+AB54</f>
        <v>1836.8709999999999</v>
      </c>
      <c r="AE54" s="549" t="s">
        <v>187</v>
      </c>
      <c r="AF54" s="333"/>
      <c r="AG54" s="1099"/>
      <c r="AH54" s="337"/>
    </row>
    <row r="55" spans="1:36" s="13" customFormat="1">
      <c r="A55" s="21" t="s">
        <v>625</v>
      </c>
      <c r="B55" s="66" t="s">
        <v>626</v>
      </c>
      <c r="C55" s="122" t="s">
        <v>627</v>
      </c>
      <c r="D55" s="67" t="s">
        <v>625</v>
      </c>
      <c r="E55" s="68" t="s">
        <v>624</v>
      </c>
      <c r="F55" s="69" t="s">
        <v>54</v>
      </c>
      <c r="G55" s="12"/>
      <c r="H55" s="578">
        <v>671.36</v>
      </c>
      <c r="I55" s="611" t="s">
        <v>187</v>
      </c>
      <c r="J55" s="578">
        <v>32.103999999999999</v>
      </c>
      <c r="K55" s="611" t="s">
        <v>187</v>
      </c>
      <c r="L55" s="578">
        <v>287.42899999999997</v>
      </c>
      <c r="M55" s="613" t="s">
        <v>187</v>
      </c>
      <c r="N55" s="577">
        <v>689.10699999999997</v>
      </c>
      <c r="O55" s="611" t="s">
        <v>187</v>
      </c>
      <c r="P55" s="578">
        <v>83.081999999999994</v>
      </c>
      <c r="Q55" s="613" t="s">
        <v>187</v>
      </c>
      <c r="R55" s="577">
        <v>101.015</v>
      </c>
      <c r="S55" s="613" t="s">
        <v>187</v>
      </c>
      <c r="T55" s="580">
        <v>158.44800000000001</v>
      </c>
      <c r="U55" s="613" t="s">
        <v>187</v>
      </c>
      <c r="V55" s="577">
        <v>23.99</v>
      </c>
      <c r="W55" s="614" t="s">
        <v>187</v>
      </c>
      <c r="X55" s="578">
        <v>0</v>
      </c>
      <c r="Y55" s="613" t="s">
        <v>274</v>
      </c>
      <c r="Z55" s="577">
        <v>0</v>
      </c>
      <c r="AA55" s="613" t="s">
        <v>274</v>
      </c>
      <c r="AB55" s="577">
        <v>1.3049999999999999</v>
      </c>
      <c r="AC55" s="611" t="s">
        <v>187</v>
      </c>
      <c r="AD55" s="979">
        <f t="shared" si="2"/>
        <v>2047.8400000000001</v>
      </c>
      <c r="AE55" s="547" t="s">
        <v>187</v>
      </c>
      <c r="AF55" s="333"/>
      <c r="AG55" s="1099"/>
      <c r="AH55" s="337"/>
    </row>
    <row r="56" spans="1:36" s="13" customFormat="1">
      <c r="A56" s="21" t="s">
        <v>628</v>
      </c>
      <c r="B56" s="66" t="s">
        <v>629</v>
      </c>
      <c r="C56" s="122" t="s">
        <v>630</v>
      </c>
      <c r="D56" s="67" t="s">
        <v>628</v>
      </c>
      <c r="E56" s="68" t="s">
        <v>624</v>
      </c>
      <c r="F56" s="69" t="s">
        <v>54</v>
      </c>
      <c r="G56" s="12"/>
      <c r="H56" s="566">
        <v>760.09100000000001</v>
      </c>
      <c r="I56" s="620" t="s">
        <v>187</v>
      </c>
      <c r="J56" s="566">
        <v>117.297</v>
      </c>
      <c r="K56" s="620" t="s">
        <v>187</v>
      </c>
      <c r="L56" s="566">
        <v>793.702</v>
      </c>
      <c r="M56" s="628" t="s">
        <v>187</v>
      </c>
      <c r="N56" s="570">
        <v>1084.1320000000001</v>
      </c>
      <c r="O56" s="620" t="s">
        <v>187</v>
      </c>
      <c r="P56" s="566">
        <v>81.210999999999999</v>
      </c>
      <c r="Q56" s="628" t="s">
        <v>187</v>
      </c>
      <c r="R56" s="570">
        <v>73.352000000000004</v>
      </c>
      <c r="S56" s="628" t="s">
        <v>187</v>
      </c>
      <c r="T56" s="568">
        <v>267.50799999999998</v>
      </c>
      <c r="U56" s="628" t="s">
        <v>187</v>
      </c>
      <c r="V56" s="570">
        <v>57.298999999999999</v>
      </c>
      <c r="W56" s="619" t="s">
        <v>187</v>
      </c>
      <c r="X56" s="566">
        <v>0</v>
      </c>
      <c r="Y56" s="628" t="s">
        <v>274</v>
      </c>
      <c r="Z56" s="570">
        <v>0</v>
      </c>
      <c r="AA56" s="628" t="s">
        <v>274</v>
      </c>
      <c r="AB56" s="570">
        <v>0</v>
      </c>
      <c r="AC56" s="620" t="s">
        <v>274</v>
      </c>
      <c r="AD56" s="979">
        <f t="shared" si="2"/>
        <v>3234.5919999999996</v>
      </c>
      <c r="AE56" s="550" t="s">
        <v>187</v>
      </c>
      <c r="AF56" s="333"/>
      <c r="AG56" s="1099"/>
      <c r="AH56" s="337"/>
    </row>
    <row r="57" spans="1:36" s="13" customFormat="1">
      <c r="A57" s="21" t="s">
        <v>631</v>
      </c>
      <c r="B57" s="66" t="s">
        <v>632</v>
      </c>
      <c r="C57" s="122" t="s">
        <v>633</v>
      </c>
      <c r="D57" s="67" t="s">
        <v>631</v>
      </c>
      <c r="E57" s="68" t="s">
        <v>624</v>
      </c>
      <c r="F57" s="69" t="s">
        <v>54</v>
      </c>
      <c r="G57" s="12"/>
      <c r="H57" s="566">
        <v>779.26099999999997</v>
      </c>
      <c r="I57" s="620" t="s">
        <v>187</v>
      </c>
      <c r="J57" s="566">
        <v>393.35700000000003</v>
      </c>
      <c r="K57" s="620" t="s">
        <v>187</v>
      </c>
      <c r="L57" s="566">
        <v>2348.88</v>
      </c>
      <c r="M57" s="628" t="s">
        <v>187</v>
      </c>
      <c r="N57" s="570">
        <v>2636.248</v>
      </c>
      <c r="O57" s="620" t="s">
        <v>187</v>
      </c>
      <c r="P57" s="566">
        <v>491.70299999999997</v>
      </c>
      <c r="Q57" s="628" t="s">
        <v>187</v>
      </c>
      <c r="R57" s="570">
        <v>292.86900000000003</v>
      </c>
      <c r="S57" s="628" t="s">
        <v>187</v>
      </c>
      <c r="T57" s="568">
        <v>882.65</v>
      </c>
      <c r="U57" s="628" t="s">
        <v>187</v>
      </c>
      <c r="V57" s="570">
        <v>255.43299999999999</v>
      </c>
      <c r="W57" s="619" t="s">
        <v>187</v>
      </c>
      <c r="X57" s="566">
        <v>0</v>
      </c>
      <c r="Y57" s="628" t="s">
        <v>274</v>
      </c>
      <c r="Z57" s="570">
        <v>31.103999999999999</v>
      </c>
      <c r="AA57" s="628" t="s">
        <v>187</v>
      </c>
      <c r="AB57" s="570">
        <v>0</v>
      </c>
      <c r="AC57" s="620" t="s">
        <v>274</v>
      </c>
      <c r="AD57" s="979">
        <f t="shared" si="2"/>
        <v>8111.5050000000001</v>
      </c>
      <c r="AE57" s="550" t="s">
        <v>187</v>
      </c>
      <c r="AF57" s="333"/>
      <c r="AG57" s="1099"/>
      <c r="AH57" s="337"/>
    </row>
    <row r="58" spans="1:36" s="13" customFormat="1">
      <c r="A58" s="21" t="s">
        <v>634</v>
      </c>
      <c r="B58" s="66" t="s">
        <v>635</v>
      </c>
      <c r="C58" s="122" t="s">
        <v>636</v>
      </c>
      <c r="D58" s="67" t="s">
        <v>634</v>
      </c>
      <c r="E58" s="68" t="s">
        <v>624</v>
      </c>
      <c r="F58" s="69" t="s">
        <v>54</v>
      </c>
      <c r="G58" s="12"/>
      <c r="H58" s="566">
        <v>0</v>
      </c>
      <c r="I58" s="620" t="s">
        <v>274</v>
      </c>
      <c r="J58" s="566">
        <v>527.03399999999999</v>
      </c>
      <c r="K58" s="620" t="s">
        <v>187</v>
      </c>
      <c r="L58" s="566">
        <v>6316.0410000000002</v>
      </c>
      <c r="M58" s="628" t="s">
        <v>187</v>
      </c>
      <c r="N58" s="570">
        <v>3422.5450000000001</v>
      </c>
      <c r="O58" s="620" t="s">
        <v>187</v>
      </c>
      <c r="P58" s="566">
        <v>1077.057</v>
      </c>
      <c r="Q58" s="628" t="s">
        <v>187</v>
      </c>
      <c r="R58" s="570">
        <v>382.07499999999999</v>
      </c>
      <c r="S58" s="628" t="s">
        <v>187</v>
      </c>
      <c r="T58" s="568">
        <v>1257.6949999999999</v>
      </c>
      <c r="U58" s="628" t="s">
        <v>187</v>
      </c>
      <c r="V58" s="570">
        <v>288.30599999999998</v>
      </c>
      <c r="W58" s="619" t="s">
        <v>187</v>
      </c>
      <c r="X58" s="566">
        <v>227.667</v>
      </c>
      <c r="Y58" s="628" t="s">
        <v>187</v>
      </c>
      <c r="Z58" s="570">
        <v>0</v>
      </c>
      <c r="AA58" s="628" t="s">
        <v>274</v>
      </c>
      <c r="AB58" s="570">
        <v>0</v>
      </c>
      <c r="AC58" s="620" t="s">
        <v>274</v>
      </c>
      <c r="AD58" s="979">
        <f t="shared" si="2"/>
        <v>13498.42</v>
      </c>
      <c r="AE58" s="550" t="s">
        <v>187</v>
      </c>
      <c r="AF58" s="333"/>
      <c r="AG58" s="1099"/>
      <c r="AH58" s="337"/>
    </row>
    <row r="59" spans="1:36" s="13" customFormat="1">
      <c r="A59" s="21" t="s">
        <v>637</v>
      </c>
      <c r="B59" s="66" t="s">
        <v>638</v>
      </c>
      <c r="C59" s="122" t="s">
        <v>639</v>
      </c>
      <c r="D59" s="67" t="s">
        <v>637</v>
      </c>
      <c r="E59" s="68" t="s">
        <v>624</v>
      </c>
      <c r="F59" s="69" t="s">
        <v>54</v>
      </c>
      <c r="G59" s="12"/>
      <c r="H59" s="566">
        <v>0</v>
      </c>
      <c r="I59" s="620" t="s">
        <v>274</v>
      </c>
      <c r="J59" s="566">
        <v>376.642</v>
      </c>
      <c r="K59" s="620" t="s">
        <v>187</v>
      </c>
      <c r="L59" s="566">
        <v>5069.5510000000004</v>
      </c>
      <c r="M59" s="628" t="s">
        <v>187</v>
      </c>
      <c r="N59" s="570">
        <v>671.47799999999995</v>
      </c>
      <c r="O59" s="620" t="s">
        <v>187</v>
      </c>
      <c r="P59" s="566">
        <v>1832.518</v>
      </c>
      <c r="Q59" s="628" t="s">
        <v>187</v>
      </c>
      <c r="R59" s="570">
        <v>714.94200000000001</v>
      </c>
      <c r="S59" s="628" t="s">
        <v>187</v>
      </c>
      <c r="T59" s="568">
        <v>685.21799999999996</v>
      </c>
      <c r="U59" s="628" t="s">
        <v>187</v>
      </c>
      <c r="V59" s="570">
        <v>266.64100000000002</v>
      </c>
      <c r="W59" s="619" t="s">
        <v>187</v>
      </c>
      <c r="X59" s="566">
        <v>0</v>
      </c>
      <c r="Y59" s="628" t="s">
        <v>274</v>
      </c>
      <c r="Z59" s="570">
        <v>0</v>
      </c>
      <c r="AA59" s="628" t="s">
        <v>274</v>
      </c>
      <c r="AB59" s="570">
        <v>0</v>
      </c>
      <c r="AC59" s="620" t="s">
        <v>274</v>
      </c>
      <c r="AD59" s="979">
        <f t="shared" si="2"/>
        <v>9616.9900000000016</v>
      </c>
      <c r="AE59" s="550" t="s">
        <v>187</v>
      </c>
      <c r="AF59" s="333"/>
      <c r="AG59" s="1099"/>
      <c r="AH59" s="337"/>
    </row>
    <row r="60" spans="1:36" s="13" customFormat="1">
      <c r="A60" s="21" t="s">
        <v>640</v>
      </c>
      <c r="B60" s="66" t="s">
        <v>641</v>
      </c>
      <c r="C60" s="122" t="s">
        <v>642</v>
      </c>
      <c r="D60" s="67" t="s">
        <v>640</v>
      </c>
      <c r="E60" s="68" t="s">
        <v>624</v>
      </c>
      <c r="F60" s="69" t="s">
        <v>54</v>
      </c>
      <c r="G60" s="12"/>
      <c r="H60" s="566">
        <v>0</v>
      </c>
      <c r="I60" s="620" t="s">
        <v>274</v>
      </c>
      <c r="J60" s="566">
        <v>0</v>
      </c>
      <c r="K60" s="620" t="s">
        <v>274</v>
      </c>
      <c r="L60" s="566">
        <v>14261.4</v>
      </c>
      <c r="M60" s="628" t="s">
        <v>187</v>
      </c>
      <c r="N60" s="571">
        <v>837.35199999999998</v>
      </c>
      <c r="O60" s="620" t="s">
        <v>187</v>
      </c>
      <c r="P60" s="566">
        <v>1346.383</v>
      </c>
      <c r="Q60" s="628" t="s">
        <v>187</v>
      </c>
      <c r="R60" s="571">
        <v>505.30700000000002</v>
      </c>
      <c r="S60" s="628" t="s">
        <v>187</v>
      </c>
      <c r="T60" s="568">
        <v>91.391000000000005</v>
      </c>
      <c r="U60" s="628" t="s">
        <v>187</v>
      </c>
      <c r="V60" s="571">
        <v>0</v>
      </c>
      <c r="W60" s="619" t="s">
        <v>274</v>
      </c>
      <c r="X60" s="566">
        <v>0</v>
      </c>
      <c r="Y60" s="628" t="s">
        <v>274</v>
      </c>
      <c r="Z60" s="571">
        <v>0</v>
      </c>
      <c r="AA60" s="628" t="s">
        <v>274</v>
      </c>
      <c r="AB60" s="571">
        <v>0</v>
      </c>
      <c r="AC60" s="620" t="s">
        <v>274</v>
      </c>
      <c r="AD60" s="979">
        <f t="shared" si="2"/>
        <v>17041.833000000002</v>
      </c>
      <c r="AE60" s="550" t="s">
        <v>187</v>
      </c>
      <c r="AF60" s="333"/>
      <c r="AG60" s="1099"/>
      <c r="AH60" s="337"/>
    </row>
    <row r="61" spans="1:36" s="13" customFormat="1">
      <c r="A61" s="21" t="s">
        <v>643</v>
      </c>
      <c r="B61" s="66" t="s">
        <v>644</v>
      </c>
      <c r="C61" s="122" t="s">
        <v>645</v>
      </c>
      <c r="D61" s="67" t="s">
        <v>643</v>
      </c>
      <c r="E61" s="68" t="s">
        <v>624</v>
      </c>
      <c r="F61" s="69" t="s">
        <v>190</v>
      </c>
      <c r="G61" s="12"/>
      <c r="H61" s="740">
        <f>SUM(H54:H60)</f>
        <v>3118.98</v>
      </c>
      <c r="I61" s="309" t="s">
        <v>187</v>
      </c>
      <c r="J61" s="740">
        <f>SUM(J54:J60)</f>
        <v>1453.8030000000001</v>
      </c>
      <c r="K61" s="309" t="s">
        <v>187</v>
      </c>
      <c r="L61" s="740">
        <f>SUM(L54:L60)</f>
        <v>29202.798000000003</v>
      </c>
      <c r="M61" s="309" t="s">
        <v>187</v>
      </c>
      <c r="N61" s="740">
        <f>SUM(N54:N60)</f>
        <v>9924.7569999999996</v>
      </c>
      <c r="O61" s="309" t="s">
        <v>187</v>
      </c>
      <c r="P61" s="740">
        <f>SUM(P54:P60)</f>
        <v>5009.107</v>
      </c>
      <c r="Q61" s="309" t="s">
        <v>187</v>
      </c>
      <c r="R61" s="740">
        <f>SUM(R54:R60)</f>
        <v>2075.4560000000001</v>
      </c>
      <c r="S61" s="309" t="s">
        <v>187</v>
      </c>
      <c r="T61" s="740">
        <f>SUM(T54:T60)</f>
        <v>3425.7579999999998</v>
      </c>
      <c r="U61" s="309" t="s">
        <v>187</v>
      </c>
      <c r="V61" s="740">
        <f>SUM(V54:V60)</f>
        <v>909.45800000000008</v>
      </c>
      <c r="W61" s="309" t="s">
        <v>187</v>
      </c>
      <c r="X61" s="740">
        <f>SUM(X54:X60)</f>
        <v>227.667</v>
      </c>
      <c r="Y61" s="309" t="s">
        <v>187</v>
      </c>
      <c r="Z61" s="740">
        <f>SUM(Z54:Z60)</f>
        <v>31.103999999999999</v>
      </c>
      <c r="AA61" s="309" t="s">
        <v>187</v>
      </c>
      <c r="AB61" s="740">
        <f>SUM(AB54:AB60)</f>
        <v>9.1630000000000003</v>
      </c>
      <c r="AC61" s="309" t="s">
        <v>187</v>
      </c>
      <c r="AD61" s="979">
        <f t="shared" si="2"/>
        <v>55388.051000000007</v>
      </c>
      <c r="AE61" s="550" t="s">
        <v>187</v>
      </c>
      <c r="AF61" s="333"/>
      <c r="AG61" s="1099"/>
      <c r="AH61" s="337"/>
    </row>
    <row r="62" spans="1:36" s="13" customFormat="1">
      <c r="A62" s="70" t="s">
        <v>646</v>
      </c>
      <c r="B62" s="61" t="s">
        <v>647</v>
      </c>
      <c r="C62" s="122" t="s">
        <v>648</v>
      </c>
      <c r="D62" s="67" t="s">
        <v>646</v>
      </c>
      <c r="E62" s="68" t="s">
        <v>624</v>
      </c>
      <c r="F62" s="69" t="s">
        <v>54</v>
      </c>
      <c r="G62" s="24"/>
      <c r="H62" s="572">
        <v>633.31600000000003</v>
      </c>
      <c r="I62" s="581" t="s">
        <v>187</v>
      </c>
      <c r="J62" s="572">
        <v>322.00900000000001</v>
      </c>
      <c r="K62" s="581" t="s">
        <v>187</v>
      </c>
      <c r="L62" s="572">
        <v>5479.402</v>
      </c>
      <c r="M62" s="581" t="s">
        <v>187</v>
      </c>
      <c r="N62" s="574">
        <v>2427.73</v>
      </c>
      <c r="O62" s="581" t="s">
        <v>187</v>
      </c>
      <c r="P62" s="572">
        <v>861.32899999999995</v>
      </c>
      <c r="Q62" s="581" t="s">
        <v>187</v>
      </c>
      <c r="R62" s="574">
        <v>333.786</v>
      </c>
      <c r="S62" s="581" t="s">
        <v>187</v>
      </c>
      <c r="T62" s="573">
        <v>719.50400000000002</v>
      </c>
      <c r="U62" s="581" t="s">
        <v>187</v>
      </c>
      <c r="V62" s="574">
        <v>135.631</v>
      </c>
      <c r="W62" s="581" t="s">
        <v>187</v>
      </c>
      <c r="X62" s="572">
        <v>43.290999999999997</v>
      </c>
      <c r="Y62" s="581" t="s">
        <v>187</v>
      </c>
      <c r="Z62" s="574">
        <v>4.9009999999999998</v>
      </c>
      <c r="AA62" s="581" t="s">
        <v>187</v>
      </c>
      <c r="AB62" s="574">
        <v>1.224</v>
      </c>
      <c r="AC62" s="581" t="s">
        <v>187</v>
      </c>
      <c r="AD62" s="979">
        <f t="shared" si="2"/>
        <v>10962.123</v>
      </c>
      <c r="AE62" s="546" t="s">
        <v>187</v>
      </c>
      <c r="AF62" s="333"/>
      <c r="AG62" s="1099"/>
      <c r="AH62" s="337"/>
    </row>
    <row r="63" spans="1:36" s="13" customFormat="1">
      <c r="A63" s="70" t="s">
        <v>649</v>
      </c>
      <c r="B63" s="61" t="s">
        <v>311</v>
      </c>
      <c r="C63" s="122" t="s">
        <v>650</v>
      </c>
      <c r="D63" s="67" t="s">
        <v>649</v>
      </c>
      <c r="E63" s="68" t="s">
        <v>624</v>
      </c>
      <c r="F63" s="71" t="s">
        <v>190</v>
      </c>
      <c r="G63" s="24"/>
      <c r="H63" s="980">
        <f>SUM(H61:H62)</f>
        <v>3752.2960000000003</v>
      </c>
      <c r="I63" s="328" t="s">
        <v>187</v>
      </c>
      <c r="J63" s="980">
        <f>SUM(J61:J62)</f>
        <v>1775.8120000000001</v>
      </c>
      <c r="K63" s="328" t="s">
        <v>187</v>
      </c>
      <c r="L63" s="980">
        <f>SUM(L61:L62)</f>
        <v>34682.200000000004</v>
      </c>
      <c r="M63" s="328" t="s">
        <v>187</v>
      </c>
      <c r="N63" s="980">
        <f>SUM(N61:N62)</f>
        <v>12352.486999999999</v>
      </c>
      <c r="O63" s="328" t="s">
        <v>187</v>
      </c>
      <c r="P63" s="980">
        <f>SUM(P61:P62)</f>
        <v>5870.4359999999997</v>
      </c>
      <c r="Q63" s="328" t="s">
        <v>187</v>
      </c>
      <c r="R63" s="980">
        <f>SUM(R61:R62)</f>
        <v>2409.2420000000002</v>
      </c>
      <c r="S63" s="328" t="s">
        <v>187</v>
      </c>
      <c r="T63" s="980">
        <f>SUM(T61:T62)</f>
        <v>4145.2619999999997</v>
      </c>
      <c r="U63" s="328" t="s">
        <v>187</v>
      </c>
      <c r="V63" s="980">
        <f>SUM(V61:V62)</f>
        <v>1045.0890000000002</v>
      </c>
      <c r="W63" s="328" t="s">
        <v>187</v>
      </c>
      <c r="X63" s="980">
        <f>SUM(X61:X62)</f>
        <v>270.95799999999997</v>
      </c>
      <c r="Y63" s="328" t="s">
        <v>187</v>
      </c>
      <c r="Z63" s="980">
        <f>SUM(Z61:Z62)</f>
        <v>36.004999999999995</v>
      </c>
      <c r="AA63" s="328" t="s">
        <v>187</v>
      </c>
      <c r="AB63" s="980">
        <f>SUM(AB61:AB62)</f>
        <v>10.387</v>
      </c>
      <c r="AC63" s="328" t="s">
        <v>187</v>
      </c>
      <c r="AD63" s="979">
        <f t="shared" si="2"/>
        <v>66350.174000000014</v>
      </c>
      <c r="AE63" s="548" t="s">
        <v>187</v>
      </c>
      <c r="AF63" s="333"/>
      <c r="AG63" s="1099"/>
      <c r="AH63" s="337"/>
    </row>
    <row r="64" spans="1:36" s="13" customFormat="1">
      <c r="A64" s="72" t="s">
        <v>651</v>
      </c>
      <c r="B64" s="73" t="s">
        <v>652</v>
      </c>
      <c r="C64" s="123" t="s">
        <v>653</v>
      </c>
      <c r="D64" s="109" t="s">
        <v>651</v>
      </c>
      <c r="E64" s="68" t="s">
        <v>624</v>
      </c>
      <c r="F64" s="74" t="s">
        <v>54</v>
      </c>
      <c r="G64" s="12"/>
      <c r="H64" s="578">
        <v>237.435</v>
      </c>
      <c r="I64" s="611" t="s">
        <v>187</v>
      </c>
      <c r="J64" s="578">
        <v>409.46699999999998</v>
      </c>
      <c r="K64" s="611" t="s">
        <v>187</v>
      </c>
      <c r="L64" s="578">
        <v>12766.557000000001</v>
      </c>
      <c r="M64" s="613" t="s">
        <v>187</v>
      </c>
      <c r="N64" s="577">
        <v>2339.6419999999998</v>
      </c>
      <c r="O64" s="611" t="s">
        <v>187</v>
      </c>
      <c r="P64" s="578">
        <v>2409.3820000000001</v>
      </c>
      <c r="Q64" s="613" t="s">
        <v>187</v>
      </c>
      <c r="R64" s="577">
        <v>871.96900000000005</v>
      </c>
      <c r="S64" s="613" t="s">
        <v>187</v>
      </c>
      <c r="T64" s="580">
        <v>667.60299999999995</v>
      </c>
      <c r="U64" s="613" t="s">
        <v>187</v>
      </c>
      <c r="V64" s="577">
        <v>275.68400000000003</v>
      </c>
      <c r="W64" s="614" t="s">
        <v>187</v>
      </c>
      <c r="X64" s="578">
        <v>61.88</v>
      </c>
      <c r="Y64" s="613" t="s">
        <v>187</v>
      </c>
      <c r="Z64" s="577">
        <v>0</v>
      </c>
      <c r="AA64" s="613" t="s">
        <v>274</v>
      </c>
      <c r="AB64" s="577">
        <v>1.69</v>
      </c>
      <c r="AC64" s="611" t="s">
        <v>187</v>
      </c>
      <c r="AD64" s="979">
        <f t="shared" si="2"/>
        <v>20041.309000000001</v>
      </c>
      <c r="AE64" s="551" t="s">
        <v>187</v>
      </c>
      <c r="AF64" s="333"/>
      <c r="AG64" s="1099"/>
      <c r="AH64" s="337"/>
    </row>
    <row r="65" spans="1:34" s="13" customFormat="1">
      <c r="A65" s="22" t="s">
        <v>654</v>
      </c>
      <c r="B65" s="75" t="s">
        <v>655</v>
      </c>
      <c r="C65" s="119" t="s">
        <v>656</v>
      </c>
      <c r="D65" s="76" t="s">
        <v>654</v>
      </c>
      <c r="E65" s="77" t="s">
        <v>624</v>
      </c>
      <c r="F65" s="78" t="s">
        <v>54</v>
      </c>
      <c r="G65" s="12"/>
      <c r="H65" s="575">
        <v>1107.463</v>
      </c>
      <c r="I65" s="621" t="s">
        <v>187</v>
      </c>
      <c r="J65" s="575">
        <v>165.298</v>
      </c>
      <c r="K65" s="621" t="s">
        <v>187</v>
      </c>
      <c r="L65" s="575">
        <v>2527.6559999999999</v>
      </c>
      <c r="M65" s="622" t="s">
        <v>187</v>
      </c>
      <c r="N65" s="579">
        <v>1414.213</v>
      </c>
      <c r="O65" s="621" t="s">
        <v>187</v>
      </c>
      <c r="P65" s="575">
        <v>407.94099999999997</v>
      </c>
      <c r="Q65" s="622" t="s">
        <v>187</v>
      </c>
      <c r="R65" s="579">
        <v>139.23500000000001</v>
      </c>
      <c r="S65" s="622" t="s">
        <v>187</v>
      </c>
      <c r="T65" s="576">
        <v>416.02</v>
      </c>
      <c r="U65" s="622" t="s">
        <v>187</v>
      </c>
      <c r="V65" s="579">
        <v>81.465000000000003</v>
      </c>
      <c r="W65" s="618" t="s">
        <v>187</v>
      </c>
      <c r="X65" s="575">
        <v>39.661000000000001</v>
      </c>
      <c r="Y65" s="622" t="s">
        <v>187</v>
      </c>
      <c r="Z65" s="579">
        <v>21.44</v>
      </c>
      <c r="AA65" s="622" t="s">
        <v>187</v>
      </c>
      <c r="AB65" s="579">
        <v>4.335</v>
      </c>
      <c r="AC65" s="621" t="s">
        <v>187</v>
      </c>
      <c r="AD65" s="979">
        <f t="shared" si="2"/>
        <v>6324.726999999999</v>
      </c>
      <c r="AE65" s="524" t="s">
        <v>187</v>
      </c>
      <c r="AF65" s="333"/>
      <c r="AG65" s="1099"/>
      <c r="AH65" s="337"/>
    </row>
    <row r="66" spans="1:34" s="13" customFormat="1">
      <c r="A66" s="48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AF66" s="327"/>
      <c r="AH66" s="337"/>
    </row>
    <row r="67" spans="1:34" s="13" customFormat="1" ht="13.5" thickBot="1">
      <c r="A67" s="4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AF67" s="327"/>
    </row>
    <row r="68" spans="1:34" s="13" customFormat="1">
      <c r="A68" s="339"/>
      <c r="B68" s="340"/>
      <c r="C68" s="340"/>
      <c r="D68" s="341"/>
      <c r="E68" s="341"/>
      <c r="F68" s="342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AF68" s="327"/>
    </row>
    <row r="69" spans="1:34" s="13" customFormat="1">
      <c r="A69" s="647" t="s">
        <v>170</v>
      </c>
      <c r="B69" s="648"/>
      <c r="C69" s="648"/>
      <c r="D69" s="649" t="s">
        <v>173</v>
      </c>
      <c r="E69"/>
      <c r="F69" s="343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AF69" s="327"/>
    </row>
    <row r="70" spans="1:34" s="13" customFormat="1">
      <c r="A70" s="344"/>
      <c r="B70" s="648"/>
      <c r="C70" s="648"/>
      <c r="D70" s="345"/>
      <c r="E70"/>
      <c r="F70" s="343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AF70" s="327"/>
    </row>
    <row r="71" spans="1:34" s="13" customFormat="1">
      <c r="A71" s="647" t="s">
        <v>172</v>
      </c>
      <c r="B71" s="648"/>
      <c r="C71" s="648"/>
      <c r="D71" s="649" t="s">
        <v>657</v>
      </c>
      <c r="E71"/>
      <c r="F71" s="343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AF71" s="327"/>
    </row>
    <row r="72" spans="1:34" s="13" customFormat="1">
      <c r="A72" s="344"/>
      <c r="B72" s="648"/>
      <c r="C72" s="648"/>
      <c r="D72" s="345"/>
      <c r="E72"/>
      <c r="F72" s="343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AF72" s="327"/>
    </row>
    <row r="73" spans="1:34" s="13" customFormat="1">
      <c r="A73" s="647" t="s">
        <v>796</v>
      </c>
      <c r="B73" s="648"/>
      <c r="C73" s="648"/>
      <c r="D73" s="649"/>
      <c r="E73"/>
      <c r="F73" s="346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AF73" s="327"/>
    </row>
    <row r="74" spans="1:34" ht="14.25" customHeight="1" thickBot="1">
      <c r="A74" s="347"/>
      <c r="B74" s="348"/>
      <c r="C74" s="348"/>
      <c r="D74" s="349"/>
      <c r="E74" s="349"/>
      <c r="F74" s="350"/>
    </row>
    <row r="75" spans="1:34" ht="14.25" customHeight="1">
      <c r="A75" s="43"/>
      <c r="B75" s="84"/>
      <c r="C75" s="85"/>
      <c r="D75" s="85"/>
      <c r="E75" s="27"/>
      <c r="F75" s="27"/>
    </row>
    <row r="76" spans="1:34" ht="14.25" customHeight="1">
      <c r="A76" s="43"/>
      <c r="B76" s="84"/>
      <c r="E76" s="27"/>
      <c r="F76" s="27"/>
    </row>
    <row r="77" spans="1:34" ht="14.25" customHeight="1">
      <c r="A77" s="43"/>
    </row>
    <row r="78" spans="1:34" ht="14.25" customHeight="1">
      <c r="A78" s="43"/>
    </row>
    <row r="79" spans="1:34" ht="7.15" customHeight="1">
      <c r="A79" s="43"/>
    </row>
    <row r="80" spans="1:34">
      <c r="A80" s="43"/>
    </row>
    <row r="81" spans="1:1">
      <c r="A81" s="43"/>
    </row>
    <row r="82" spans="1:1">
      <c r="A82" s="43"/>
    </row>
    <row r="83" spans="1:1">
      <c r="A83" s="43"/>
    </row>
    <row r="84" spans="1:1">
      <c r="A84" s="43"/>
    </row>
    <row r="85" spans="1:1">
      <c r="A85" s="43"/>
    </row>
    <row r="86" spans="1:1">
      <c r="A86" s="43"/>
    </row>
    <row r="87" spans="1:1">
      <c r="A87" s="43"/>
    </row>
    <row r="88" spans="1:1">
      <c r="A88" s="43"/>
    </row>
    <row r="89" spans="1:1">
      <c r="A89" s="43"/>
    </row>
    <row r="90" spans="1:1">
      <c r="A90" s="43"/>
    </row>
    <row r="91" spans="1:1">
      <c r="A91" s="43"/>
    </row>
    <row r="92" spans="1:1">
      <c r="A92" s="43"/>
    </row>
    <row r="93" spans="1:1">
      <c r="A93" s="43"/>
    </row>
    <row r="94" spans="1:1">
      <c r="A94" s="43"/>
    </row>
    <row r="95" spans="1:1">
      <c r="A95" s="43"/>
    </row>
    <row r="96" spans="1:1">
      <c r="A96" s="43"/>
    </row>
    <row r="97" spans="1:1">
      <c r="A97" s="43"/>
    </row>
    <row r="98" spans="1:1">
      <c r="A98" s="43"/>
    </row>
    <row r="99" spans="1:1">
      <c r="A99" s="43"/>
    </row>
    <row r="100" spans="1:1">
      <c r="A100" s="43"/>
    </row>
    <row r="101" spans="1:1">
      <c r="A101" s="43"/>
    </row>
    <row r="102" spans="1:1">
      <c r="A102" s="43"/>
    </row>
    <row r="103" spans="1:1">
      <c r="A103" s="43"/>
    </row>
    <row r="104" spans="1:1">
      <c r="A104" s="43"/>
    </row>
    <row r="105" spans="1:1">
      <c r="A105" s="43"/>
    </row>
    <row r="106" spans="1:1">
      <c r="A106" s="43"/>
    </row>
    <row r="107" spans="1:1">
      <c r="A107" s="43"/>
    </row>
    <row r="108" spans="1:1">
      <c r="A108" s="43"/>
    </row>
    <row r="109" spans="1:1">
      <c r="A109" s="43"/>
    </row>
    <row r="110" spans="1:1">
      <c r="A110" s="43"/>
    </row>
    <row r="111" spans="1:1">
      <c r="A111" s="43"/>
    </row>
    <row r="112" spans="1:1">
      <c r="A112" s="43"/>
    </row>
    <row r="113" spans="1:1">
      <c r="A113" s="43"/>
    </row>
    <row r="114" spans="1:1">
      <c r="A114" s="43"/>
    </row>
    <row r="115" spans="1:1">
      <c r="A115" s="43"/>
    </row>
    <row r="116" spans="1:1">
      <c r="A116" s="43"/>
    </row>
    <row r="117" spans="1:1">
      <c r="A117" s="43"/>
    </row>
    <row r="118" spans="1:1">
      <c r="A118" s="43"/>
    </row>
    <row r="119" spans="1:1">
      <c r="A119" s="43"/>
    </row>
    <row r="120" spans="1:1">
      <c r="A120" s="43"/>
    </row>
    <row r="121" spans="1:1">
      <c r="A121" s="43"/>
    </row>
    <row r="122" spans="1:1">
      <c r="A122" s="43"/>
    </row>
    <row r="123" spans="1:1">
      <c r="A123" s="43"/>
    </row>
    <row r="124" spans="1:1">
      <c r="A124" s="43"/>
    </row>
    <row r="125" spans="1:1">
      <c r="A125" s="43"/>
    </row>
    <row r="126" spans="1:1">
      <c r="A126" s="43"/>
    </row>
    <row r="127" spans="1:1">
      <c r="A127" s="43"/>
    </row>
    <row r="128" spans="1:1">
      <c r="A128" s="43"/>
    </row>
    <row r="129" spans="1:1">
      <c r="A129" s="43"/>
    </row>
    <row r="130" spans="1:1">
      <c r="A130" s="43"/>
    </row>
    <row r="131" spans="1:1">
      <c r="A131" s="43"/>
    </row>
    <row r="132" spans="1:1">
      <c r="A132" s="43"/>
    </row>
    <row r="133" spans="1:1">
      <c r="A133" s="43"/>
    </row>
    <row r="134" spans="1:1">
      <c r="A134" s="43"/>
    </row>
    <row r="135" spans="1:1">
      <c r="A135" s="43"/>
    </row>
    <row r="136" spans="1:1">
      <c r="A136" s="43"/>
    </row>
    <row r="137" spans="1:1">
      <c r="A137" s="43"/>
    </row>
    <row r="138" spans="1:1">
      <c r="A138" s="43"/>
    </row>
    <row r="139" spans="1:1">
      <c r="A139" s="43"/>
    </row>
    <row r="140" spans="1:1">
      <c r="A140" s="43"/>
    </row>
    <row r="141" spans="1:1">
      <c r="A141" s="43"/>
    </row>
    <row r="142" spans="1:1">
      <c r="A142" s="43"/>
    </row>
    <row r="143" spans="1:1">
      <c r="A143" s="43"/>
    </row>
    <row r="144" spans="1:1">
      <c r="A144" s="43"/>
    </row>
    <row r="145" spans="1:1">
      <c r="A145" s="43"/>
    </row>
    <row r="146" spans="1:1">
      <c r="A146" s="43"/>
    </row>
    <row r="147" spans="1:1">
      <c r="A147" s="43"/>
    </row>
    <row r="148" spans="1:1">
      <c r="A148" s="43"/>
    </row>
    <row r="149" spans="1:1">
      <c r="A149" s="43"/>
    </row>
    <row r="150" spans="1:1">
      <c r="A150" s="43"/>
    </row>
    <row r="151" spans="1:1">
      <c r="A151" s="43"/>
    </row>
    <row r="152" spans="1:1">
      <c r="A152" s="43"/>
    </row>
    <row r="153" spans="1:1">
      <c r="A153" s="43"/>
    </row>
    <row r="154" spans="1:1">
      <c r="A154" s="43"/>
    </row>
    <row r="155" spans="1:1">
      <c r="A155" s="43"/>
    </row>
    <row r="156" spans="1:1">
      <c r="A156" s="43"/>
    </row>
    <row r="157" spans="1:1">
      <c r="A157" s="43"/>
    </row>
    <row r="158" spans="1:1">
      <c r="A158" s="43"/>
    </row>
    <row r="159" spans="1:1">
      <c r="A159" s="43"/>
    </row>
    <row r="160" spans="1:1">
      <c r="A160" s="43"/>
    </row>
    <row r="161" spans="1:1">
      <c r="A161" s="43"/>
    </row>
    <row r="162" spans="1:1">
      <c r="A162" s="43"/>
    </row>
    <row r="163" spans="1:1">
      <c r="A163" s="43"/>
    </row>
    <row r="164" spans="1:1">
      <c r="A164" s="43"/>
    </row>
    <row r="165" spans="1:1">
      <c r="A165" s="43"/>
    </row>
    <row r="166" spans="1:1">
      <c r="A166" s="43"/>
    </row>
    <row r="167" spans="1:1">
      <c r="A167" s="43"/>
    </row>
    <row r="168" spans="1:1">
      <c r="A168" s="43"/>
    </row>
    <row r="169" spans="1:1">
      <c r="A169" s="43"/>
    </row>
    <row r="170" spans="1:1">
      <c r="A170" s="43"/>
    </row>
    <row r="171" spans="1:1">
      <c r="A171" s="43"/>
    </row>
    <row r="172" spans="1:1">
      <c r="A172" s="43"/>
    </row>
    <row r="173" spans="1:1">
      <c r="A173" s="43"/>
    </row>
    <row r="174" spans="1:1">
      <c r="A174" s="43"/>
    </row>
    <row r="175" spans="1:1">
      <c r="A175" s="43"/>
    </row>
    <row r="176" spans="1:1">
      <c r="A176" s="43"/>
    </row>
    <row r="177" spans="1:1">
      <c r="A177" s="43"/>
    </row>
    <row r="178" spans="1:1">
      <c r="A178" s="43"/>
    </row>
    <row r="179" spans="1:1">
      <c r="A179" s="43"/>
    </row>
    <row r="180" spans="1:1">
      <c r="A180" s="43"/>
    </row>
    <row r="181" spans="1:1">
      <c r="A181" s="43"/>
    </row>
    <row r="182" spans="1:1">
      <c r="A182" s="43"/>
    </row>
    <row r="183" spans="1:1">
      <c r="A183" s="43"/>
    </row>
    <row r="184" spans="1:1">
      <c r="A184" s="43"/>
    </row>
    <row r="185" spans="1:1">
      <c r="A185" s="43"/>
    </row>
    <row r="186" spans="1:1">
      <c r="A186" s="43"/>
    </row>
    <row r="187" spans="1:1">
      <c r="A187" s="43"/>
    </row>
    <row r="188" spans="1:1">
      <c r="A188" s="43"/>
    </row>
    <row r="189" spans="1:1">
      <c r="A189" s="43"/>
    </row>
    <row r="190" spans="1:1">
      <c r="A190" s="43"/>
    </row>
    <row r="191" spans="1:1">
      <c r="A191" s="43"/>
    </row>
    <row r="192" spans="1:1">
      <c r="A192" s="43"/>
    </row>
    <row r="193" spans="1:1">
      <c r="A193" s="43"/>
    </row>
    <row r="194" spans="1:1">
      <c r="A194" s="43"/>
    </row>
    <row r="195" spans="1:1">
      <c r="A195" s="43"/>
    </row>
    <row r="196" spans="1:1">
      <c r="A196" s="43"/>
    </row>
    <row r="197" spans="1:1">
      <c r="A197" s="43"/>
    </row>
    <row r="198" spans="1:1">
      <c r="A198" s="43"/>
    </row>
    <row r="199" spans="1:1">
      <c r="A199" s="43"/>
    </row>
    <row r="200" spans="1:1">
      <c r="A200" s="43"/>
    </row>
    <row r="201" spans="1:1">
      <c r="A201" s="43"/>
    </row>
    <row r="202" spans="1:1">
      <c r="A202" s="43"/>
    </row>
    <row r="203" spans="1:1">
      <c r="A203" s="43"/>
    </row>
    <row r="204" spans="1:1">
      <c r="A204" s="43"/>
    </row>
    <row r="205" spans="1:1">
      <c r="A205" s="43"/>
    </row>
    <row r="206" spans="1:1">
      <c r="A206" s="43"/>
    </row>
    <row r="207" spans="1:1">
      <c r="A207" s="43"/>
    </row>
    <row r="208" spans="1:1">
      <c r="A208" s="43"/>
    </row>
    <row r="209" spans="1:1">
      <c r="A209" s="43"/>
    </row>
    <row r="210" spans="1:1">
      <c r="A210" s="43"/>
    </row>
    <row r="211" spans="1:1">
      <c r="A211" s="43"/>
    </row>
    <row r="212" spans="1:1">
      <c r="A212" s="43"/>
    </row>
    <row r="213" spans="1:1">
      <c r="A213" s="43"/>
    </row>
    <row r="214" spans="1:1">
      <c r="A214" s="43"/>
    </row>
    <row r="215" spans="1:1">
      <c r="A215" s="43"/>
    </row>
    <row r="216" spans="1:1">
      <c r="A216" s="43"/>
    </row>
    <row r="217" spans="1:1">
      <c r="A217" s="43"/>
    </row>
    <row r="218" spans="1:1">
      <c r="A218" s="43"/>
    </row>
    <row r="219" spans="1:1">
      <c r="A219" s="43"/>
    </row>
    <row r="220" spans="1:1">
      <c r="A220" s="43"/>
    </row>
    <row r="221" spans="1:1">
      <c r="A221" s="43"/>
    </row>
    <row r="222" spans="1:1">
      <c r="A222" s="43"/>
    </row>
    <row r="223" spans="1:1">
      <c r="A223" s="43"/>
    </row>
    <row r="224" spans="1:1">
      <c r="A224" s="43"/>
    </row>
    <row r="225" spans="1:1">
      <c r="A225" s="43"/>
    </row>
    <row r="226" spans="1:1">
      <c r="A226" s="43"/>
    </row>
    <row r="227" spans="1:1">
      <c r="A227" s="43"/>
    </row>
    <row r="228" spans="1:1">
      <c r="A228" s="43"/>
    </row>
    <row r="229" spans="1:1">
      <c r="A229" s="43"/>
    </row>
    <row r="230" spans="1:1">
      <c r="A230" s="43"/>
    </row>
    <row r="231" spans="1:1">
      <c r="A231" s="43"/>
    </row>
    <row r="232" spans="1:1">
      <c r="A232" s="43"/>
    </row>
    <row r="233" spans="1:1">
      <c r="A233" s="43"/>
    </row>
    <row r="234" spans="1:1">
      <c r="A234" s="43"/>
    </row>
    <row r="235" spans="1:1">
      <c r="A235" s="43"/>
    </row>
    <row r="236" spans="1:1">
      <c r="A236" s="43"/>
    </row>
    <row r="237" spans="1:1">
      <c r="A237" s="43"/>
    </row>
    <row r="238" spans="1:1">
      <c r="A238" s="43"/>
    </row>
    <row r="239" spans="1:1">
      <c r="A239" s="43"/>
    </row>
    <row r="240" spans="1:1">
      <c r="A240" s="43"/>
    </row>
    <row r="241" spans="1:1">
      <c r="A241" s="43"/>
    </row>
    <row r="242" spans="1:1">
      <c r="A242" s="43"/>
    </row>
    <row r="243" spans="1:1">
      <c r="A243" s="43"/>
    </row>
    <row r="244" spans="1:1">
      <c r="A244" s="43"/>
    </row>
    <row r="245" spans="1:1">
      <c r="A245" s="43"/>
    </row>
    <row r="246" spans="1:1">
      <c r="A246" s="43"/>
    </row>
    <row r="247" spans="1:1">
      <c r="A247" s="43"/>
    </row>
    <row r="248" spans="1:1">
      <c r="A248" s="43"/>
    </row>
    <row r="249" spans="1:1">
      <c r="A249" s="43"/>
    </row>
    <row r="250" spans="1:1">
      <c r="A250" s="43"/>
    </row>
    <row r="251" spans="1:1">
      <c r="A251" s="43"/>
    </row>
    <row r="252" spans="1:1">
      <c r="A252" s="43"/>
    </row>
    <row r="253" spans="1:1">
      <c r="A253" s="43"/>
    </row>
    <row r="254" spans="1:1">
      <c r="A254" s="43"/>
    </row>
    <row r="255" spans="1:1">
      <c r="A255" s="43"/>
    </row>
  </sheetData>
  <customSheetViews>
    <customSheetView guid="{63252C20-BB08-11D4-B6B1-F59BE5D29623}" scale="75" showPageBreaks="1" fitToPage="1" printArea="1" showRuler="0" topLeftCell="A33">
      <selection activeCell="A49" sqref="A49:IV49"/>
      <pageMargins left="0" right="0" top="0" bottom="0" header="0" footer="0"/>
      <pageSetup paperSize="9" scale="35" orientation="portrait" r:id="rId1"/>
      <headerFooter alignWithMargins="0">
        <oddFooter>&amp;L&amp;"CG Omega,Regular"Table 6 of 9&amp;R&amp;"CG Omega,Regular"Printed Date: &amp;D
Version: 1.1</oddFooter>
      </headerFooter>
    </customSheetView>
  </customSheetViews>
  <mergeCells count="19">
    <mergeCell ref="T9:U9"/>
    <mergeCell ref="J9:K9"/>
    <mergeCell ref="L9:M9"/>
    <mergeCell ref="N9:O9"/>
    <mergeCell ref="H9:I9"/>
    <mergeCell ref="P9:Q9"/>
    <mergeCell ref="R9:S9"/>
    <mergeCell ref="AB9:AC9"/>
    <mergeCell ref="AD9:AE9"/>
    <mergeCell ref="AD27:AE27"/>
    <mergeCell ref="Z9:AA9"/>
    <mergeCell ref="V9:W9"/>
    <mergeCell ref="X9:Y9"/>
    <mergeCell ref="H11:I11"/>
    <mergeCell ref="H10:AC10"/>
    <mergeCell ref="J11:K11"/>
    <mergeCell ref="AD11:AE11"/>
    <mergeCell ref="L11:L12"/>
    <mergeCell ref="N11:N12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55" orientation="landscape" r:id="rId2"/>
  <headerFooter alignWithMargins="0">
    <oddFooter>&amp;L&amp;1#&amp;"Arial"&amp;11&amp;K000000SW Internal Commercial</oddFooter>
  </headerFooter>
  <ignoredErrors>
    <ignoredError sqref="E54:E65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143"/>
  <sheetViews>
    <sheetView topLeftCell="A20" zoomScale="70" zoomScaleNormal="70" workbookViewId="0">
      <selection activeCell="A53" sqref="A53"/>
    </sheetView>
  </sheetViews>
  <sheetFormatPr defaultColWidth="9.26953125" defaultRowHeight="12.5"/>
  <cols>
    <col min="1" max="1" width="10.7265625" style="153" customWidth="1"/>
    <col min="2" max="2" width="41.7265625" style="153" customWidth="1"/>
    <col min="3" max="3" width="10" style="153" customWidth="1"/>
    <col min="4" max="4" width="12.7265625" style="153" customWidth="1"/>
    <col min="5" max="5" width="11.453125" style="153" customWidth="1"/>
    <col min="6" max="6" width="6.54296875" style="153" customWidth="1"/>
    <col min="7" max="7" width="1.7265625" style="153" customWidth="1"/>
    <col min="8" max="8" width="13.26953125" style="153" customWidth="1"/>
    <col min="9" max="9" width="4.7265625" style="153" customWidth="1"/>
    <col min="10" max="10" width="2.54296875" style="153" customWidth="1"/>
    <col min="11" max="11" width="12.7265625" style="153" customWidth="1"/>
    <col min="12" max="12" width="4.7265625" style="153" customWidth="1"/>
    <col min="13" max="13" width="2.7265625" style="153" customWidth="1"/>
    <col min="14" max="14" width="12.7265625" style="153" customWidth="1"/>
    <col min="15" max="15" width="4.7265625" style="153" customWidth="1"/>
    <col min="16" max="16" width="2.7265625" style="153" customWidth="1"/>
    <col min="17" max="17" width="12.7265625" style="153" customWidth="1"/>
    <col min="18" max="18" width="4.7265625" style="153" customWidth="1"/>
    <col min="19" max="19" width="2.7265625" style="153" customWidth="1"/>
    <col min="20" max="20" width="12.7265625" style="153" customWidth="1"/>
    <col min="21" max="21" width="4.7265625" style="153" customWidth="1"/>
    <col min="22" max="22" width="2.7265625" style="153" customWidth="1"/>
    <col min="23" max="23" width="12.7265625" style="153" customWidth="1"/>
    <col min="24" max="24" width="4.7265625" style="153" customWidth="1"/>
    <col min="25" max="25" width="2.7265625" style="153" customWidth="1"/>
    <col min="26" max="26" width="12.7265625" style="153" customWidth="1"/>
    <col min="27" max="27" width="4.7265625" style="153" customWidth="1"/>
    <col min="28" max="28" width="2.7265625" style="153" customWidth="1"/>
    <col min="29" max="29" width="12.7265625" style="153" customWidth="1"/>
    <col min="30" max="30" width="4.7265625" style="153" customWidth="1"/>
    <col min="31" max="31" width="2.7265625" style="153" customWidth="1"/>
    <col min="32" max="32" width="12.7265625" style="153" customWidth="1"/>
    <col min="33" max="33" width="4.7265625" style="153" customWidth="1"/>
    <col min="34" max="34" width="2.7265625" style="153" customWidth="1"/>
    <col min="35" max="35" width="12.54296875" style="153" customWidth="1"/>
    <col min="36" max="36" width="4.7265625" style="153" customWidth="1"/>
    <col min="37" max="37" width="2.7265625" style="153" customWidth="1"/>
    <col min="38" max="38" width="12.7265625" style="153" customWidth="1"/>
    <col min="39" max="39" width="4.7265625" style="153" customWidth="1"/>
    <col min="40" max="40" width="2.26953125" style="153" customWidth="1"/>
    <col min="41" max="41" width="12.7265625" style="153" customWidth="1"/>
    <col min="42" max="42" width="4.7265625" style="153" customWidth="1"/>
    <col min="43" max="43" width="2.7265625" style="153" customWidth="1"/>
    <col min="44" max="44" width="12.7265625" style="153" customWidth="1"/>
    <col min="45" max="45" width="4.7265625" style="153" customWidth="1"/>
    <col min="46" max="46" width="3" style="153" customWidth="1"/>
    <col min="47" max="47" width="12.7265625" style="153" customWidth="1"/>
    <col min="48" max="48" width="4.7265625" style="153" customWidth="1"/>
    <col min="49" max="49" width="2.7265625" style="153" customWidth="1"/>
    <col min="50" max="50" width="12.7265625" style="153" customWidth="1"/>
    <col min="51" max="51" width="4.7265625" style="153" customWidth="1"/>
    <col min="52" max="52" width="2.7265625" style="153" customWidth="1"/>
    <col min="53" max="53" width="16.54296875" style="153" customWidth="1"/>
    <col min="54" max="54" width="4.7265625" style="153" customWidth="1"/>
    <col min="55" max="55" width="2.7265625" style="153" customWidth="1"/>
    <col min="56" max="56" width="12.7265625" style="153" customWidth="1"/>
    <col min="57" max="57" width="4.7265625" style="153" customWidth="1"/>
    <col min="58" max="58" width="2.7265625" style="153" customWidth="1"/>
    <col min="59" max="59" width="12.7265625" style="153" customWidth="1"/>
    <col min="60" max="60" width="4.7265625" style="153" customWidth="1"/>
    <col min="61" max="61" width="2.7265625" style="153" customWidth="1"/>
    <col min="62" max="62" width="12.7265625" style="153" customWidth="1"/>
    <col min="63" max="63" width="4.7265625" style="153" customWidth="1"/>
    <col min="64" max="64" width="2.7265625" style="153" customWidth="1"/>
    <col min="65" max="65" width="12.7265625" style="153" customWidth="1"/>
    <col min="66" max="66" width="4.7265625" style="153" customWidth="1"/>
    <col min="67" max="67" width="2.7265625" style="153" customWidth="1"/>
    <col min="68" max="68" width="12.7265625" style="153" customWidth="1"/>
    <col min="69" max="69" width="4.7265625" style="153" customWidth="1"/>
    <col min="70" max="70" width="2.7265625" style="153" customWidth="1"/>
    <col min="71" max="71" width="12.7265625" style="153" customWidth="1"/>
    <col min="72" max="72" width="4.7265625" style="153" customWidth="1"/>
    <col min="73" max="73" width="2.7265625" style="153" customWidth="1"/>
    <col min="74" max="74" width="12.7265625" style="153" customWidth="1"/>
    <col min="75" max="75" width="4.7265625" style="153" customWidth="1"/>
    <col min="76" max="76" width="2.7265625" style="153" customWidth="1"/>
    <col min="77" max="77" width="12.7265625" style="153" customWidth="1"/>
    <col min="78" max="78" width="4.7265625" style="153" customWidth="1"/>
    <col min="79" max="79" width="2.7265625" style="153" customWidth="1"/>
    <col min="80" max="80" width="12.7265625" style="153" customWidth="1"/>
    <col min="81" max="81" width="4.7265625" style="153" customWidth="1"/>
    <col min="82" max="82" width="2.7265625" style="153" customWidth="1"/>
    <col min="83" max="83" width="12.7265625" style="153" customWidth="1"/>
    <col min="84" max="84" width="4.7265625" style="153" customWidth="1"/>
    <col min="85" max="85" width="2.7265625" style="153" customWidth="1"/>
    <col min="86" max="86" width="12.7265625" style="153" customWidth="1"/>
    <col min="87" max="87" width="4.7265625" style="153" customWidth="1"/>
    <col min="88" max="88" width="2.7265625" style="153" customWidth="1"/>
    <col min="89" max="89" width="12.7265625" style="153" customWidth="1"/>
    <col min="90" max="90" width="4.7265625" style="153" customWidth="1"/>
    <col min="91" max="91" width="2.7265625" style="153" customWidth="1"/>
    <col min="92" max="92" width="12.7265625" style="153" customWidth="1"/>
    <col min="93" max="93" width="4.7265625" style="153" customWidth="1"/>
    <col min="94" max="94" width="2.7265625" style="153" customWidth="1"/>
    <col min="95" max="95" width="12.7265625" style="153" customWidth="1"/>
    <col min="96" max="96" width="4.7265625" style="153" customWidth="1"/>
    <col min="97" max="97" width="2.7265625" style="153" customWidth="1"/>
    <col min="98" max="98" width="12.7265625" style="153" customWidth="1"/>
    <col min="99" max="99" width="4.7265625" style="153" customWidth="1"/>
    <col min="100" max="100" width="2.7265625" style="153" customWidth="1"/>
    <col min="101" max="101" width="12.7265625" style="153" customWidth="1"/>
    <col min="102" max="102" width="4.7265625" style="153" customWidth="1"/>
    <col min="103" max="103" width="2.7265625" style="153" customWidth="1"/>
    <col min="104" max="104" width="12.7265625" style="153" customWidth="1"/>
    <col min="105" max="105" width="4.7265625" style="153" customWidth="1"/>
    <col min="106" max="106" width="2.7265625" style="153" customWidth="1"/>
    <col min="107" max="107" width="12.7265625" style="153" customWidth="1"/>
    <col min="108" max="108" width="4.7265625" style="153" customWidth="1"/>
    <col min="109" max="109" width="2.7265625" style="153" customWidth="1"/>
    <col min="110" max="110" width="12.7265625" style="153" customWidth="1"/>
    <col min="111" max="111" width="4.7265625" style="153" customWidth="1"/>
    <col min="112" max="112" width="2.7265625" style="153" customWidth="1"/>
    <col min="113" max="113" width="12.7265625" style="153" customWidth="1"/>
    <col min="114" max="114" width="4.7265625" style="153" customWidth="1"/>
    <col min="115" max="115" width="2.7265625" style="153" customWidth="1"/>
    <col min="116" max="116" width="12.7265625" style="153" customWidth="1"/>
    <col min="117" max="117" width="4.7265625" style="153" customWidth="1"/>
    <col min="118" max="118" width="2.26953125" style="153" customWidth="1"/>
    <col min="119" max="119" width="12.7265625" style="153" customWidth="1"/>
    <col min="120" max="120" width="4.7265625" style="153" customWidth="1"/>
    <col min="121" max="121" width="1.54296875" style="153" customWidth="1"/>
    <col min="122" max="122" width="12.7265625" style="153" customWidth="1"/>
    <col min="123" max="123" width="4.7265625" style="153" customWidth="1"/>
    <col min="124" max="124" width="1.7265625" style="153" customWidth="1"/>
    <col min="125" max="125" width="12.7265625" style="153" customWidth="1"/>
    <col min="126" max="126" width="4.7265625" style="153" customWidth="1"/>
    <col min="127" max="127" width="1.54296875" style="153" customWidth="1"/>
    <col min="128" max="128" width="12.7265625" style="153" customWidth="1"/>
    <col min="129" max="129" width="4.7265625" style="153" customWidth="1"/>
    <col min="130" max="130" width="1.7265625" style="153" customWidth="1"/>
    <col min="131" max="131" width="12.7265625" style="153" customWidth="1"/>
    <col min="132" max="132" width="4.7265625" style="153" customWidth="1"/>
    <col min="133" max="133" width="2.26953125" style="153" customWidth="1"/>
    <col min="134" max="134" width="12.7265625" style="153" customWidth="1"/>
    <col min="135" max="135" width="4.7265625" style="153" customWidth="1"/>
    <col min="136" max="136" width="1.7265625" style="153" customWidth="1"/>
    <col min="137" max="137" width="12.7265625" style="153" customWidth="1"/>
    <col min="138" max="138" width="4.7265625" style="153" customWidth="1"/>
    <col min="139" max="139" width="1.7265625" style="153" customWidth="1"/>
    <col min="140" max="140" width="12.7265625" style="153" customWidth="1"/>
    <col min="141" max="141" width="4.7265625" style="153" customWidth="1"/>
    <col min="142" max="142" width="2.26953125" style="153" customWidth="1"/>
    <col min="143" max="143" width="12.7265625" style="153" customWidth="1"/>
    <col min="144" max="144" width="4.7265625" style="153" customWidth="1"/>
    <col min="145" max="145" width="1.7265625" style="153" customWidth="1"/>
    <col min="146" max="146" width="12.7265625" style="153" customWidth="1"/>
    <col min="147" max="147" width="4.7265625" style="153" customWidth="1"/>
    <col min="148" max="148" width="2.26953125" style="153" customWidth="1"/>
    <col min="149" max="149" width="12.7265625" style="153" customWidth="1"/>
    <col min="150" max="150" width="4.7265625" style="153" customWidth="1"/>
    <col min="151" max="151" width="2.7265625" style="153" customWidth="1"/>
    <col min="152" max="152" width="12.7265625" style="153" customWidth="1"/>
    <col min="153" max="153" width="4.7265625" style="153" customWidth="1"/>
    <col min="154" max="154" width="2.26953125" style="153" customWidth="1"/>
    <col min="155" max="155" width="12.7265625" style="153" customWidth="1"/>
    <col min="156" max="156" width="4.7265625" style="153" customWidth="1"/>
    <col min="157" max="157" width="9.26953125" style="153"/>
    <col min="158" max="158" width="14" style="153" customWidth="1"/>
    <col min="159" max="16384" width="9.26953125" style="153"/>
  </cols>
  <sheetData>
    <row r="1" spans="1:158" s="268" customFormat="1" ht="20">
      <c r="A1" s="271" t="s">
        <v>0</v>
      </c>
      <c r="B1" s="270"/>
    </row>
    <row r="2" spans="1:158" s="268" customFormat="1" ht="20">
      <c r="A2" s="338"/>
      <c r="B2" s="352"/>
    </row>
    <row r="3" spans="1:158" s="268" customFormat="1" ht="42.75" customHeight="1">
      <c r="A3" s="271" t="s">
        <v>1</v>
      </c>
      <c r="B3" s="270"/>
    </row>
    <row r="4" spans="1:158" s="268" customFormat="1" ht="20">
      <c r="A4" s="271"/>
      <c r="B4" s="270"/>
      <c r="S4" s="269"/>
    </row>
    <row r="5" spans="1:158" s="155" customFormat="1" ht="23.5" thickBot="1">
      <c r="A5" s="267"/>
      <c r="B5" s="266"/>
    </row>
    <row r="6" spans="1:158" ht="20">
      <c r="A6" s="265" t="s">
        <v>2</v>
      </c>
      <c r="B6" s="264"/>
      <c r="C6" s="263"/>
      <c r="D6" s="263"/>
      <c r="E6" s="263"/>
      <c r="F6" s="263"/>
      <c r="G6" s="263"/>
      <c r="H6" s="263"/>
      <c r="I6" s="263"/>
      <c r="J6" s="263"/>
      <c r="K6" s="263"/>
      <c r="L6" s="262"/>
      <c r="P6" s="155"/>
      <c r="Q6" s="155"/>
      <c r="R6" s="155"/>
      <c r="S6" s="155"/>
      <c r="T6" s="155"/>
      <c r="U6" s="155"/>
      <c r="V6" s="155"/>
      <c r="X6" s="155"/>
      <c r="Y6" s="155"/>
      <c r="Z6" s="155"/>
      <c r="AA6" s="155"/>
      <c r="AB6" s="155"/>
      <c r="AC6" s="155"/>
      <c r="AD6" s="155"/>
      <c r="AE6" s="155"/>
      <c r="AF6" s="155"/>
    </row>
    <row r="7" spans="1:158" ht="20.5" thickBot="1">
      <c r="A7" s="261" t="s">
        <v>658</v>
      </c>
      <c r="B7" s="260"/>
      <c r="C7" s="259"/>
      <c r="D7" s="259"/>
      <c r="E7" s="259"/>
      <c r="F7" s="259"/>
      <c r="G7" s="259"/>
      <c r="H7" s="259"/>
      <c r="I7" s="259"/>
      <c r="J7" s="259"/>
      <c r="K7" s="259"/>
      <c r="L7" s="258"/>
      <c r="P7" s="155"/>
      <c r="Q7" s="155"/>
      <c r="R7" s="155"/>
      <c r="S7" s="155"/>
      <c r="T7" s="155"/>
      <c r="U7" s="155"/>
      <c r="V7" s="155"/>
      <c r="X7" s="155"/>
      <c r="Y7" s="155"/>
      <c r="Z7" s="155"/>
      <c r="AA7" s="155"/>
      <c r="AB7" s="155"/>
      <c r="AC7" s="155"/>
      <c r="AD7" s="155"/>
      <c r="AE7" s="155"/>
      <c r="AF7" s="155"/>
    </row>
    <row r="9" spans="1:158" ht="13" thickBot="1">
      <c r="H9" s="1259">
        <v>10</v>
      </c>
      <c r="I9" s="1260"/>
      <c r="J9" s="154"/>
      <c r="K9" s="1259">
        <v>20</v>
      </c>
      <c r="L9" s="1260"/>
      <c r="M9" s="154"/>
      <c r="N9" s="1259">
        <v>30</v>
      </c>
      <c r="O9" s="1260"/>
      <c r="P9" s="154"/>
      <c r="Q9" s="1259">
        <v>40</v>
      </c>
      <c r="R9" s="1260"/>
      <c r="S9" s="154"/>
      <c r="T9" s="1259">
        <v>50</v>
      </c>
      <c r="U9" s="1260"/>
      <c r="V9" s="154"/>
      <c r="W9" s="1259">
        <v>60</v>
      </c>
      <c r="X9" s="1260"/>
      <c r="Y9" s="154"/>
      <c r="Z9" s="1259">
        <v>70</v>
      </c>
      <c r="AA9" s="1260"/>
      <c r="AB9" s="154"/>
      <c r="AC9" s="1259">
        <v>80</v>
      </c>
      <c r="AD9" s="1260"/>
      <c r="AE9" s="154"/>
      <c r="AF9" s="1259">
        <v>90</v>
      </c>
      <c r="AG9" s="1260"/>
      <c r="AH9" s="154"/>
      <c r="AI9" s="1259">
        <v>100</v>
      </c>
      <c r="AJ9" s="1260"/>
      <c r="AK9" s="154"/>
      <c r="AL9" s="1259">
        <v>110</v>
      </c>
      <c r="AM9" s="1260"/>
      <c r="AN9" s="154"/>
      <c r="AO9" s="1259">
        <v>120</v>
      </c>
      <c r="AP9" s="1260"/>
      <c r="AQ9" s="154"/>
      <c r="AR9" s="1259">
        <v>130</v>
      </c>
      <c r="AS9" s="1260"/>
      <c r="AT9" s="154"/>
      <c r="AU9" s="1259">
        <v>140</v>
      </c>
      <c r="AV9" s="1260"/>
      <c r="AW9" s="154"/>
      <c r="AX9" s="1259">
        <v>150</v>
      </c>
      <c r="AY9" s="1260"/>
      <c r="AZ9" s="154"/>
      <c r="BA9" s="1259">
        <v>160</v>
      </c>
      <c r="BB9" s="1260"/>
      <c r="BC9" s="154"/>
      <c r="BD9" s="1259">
        <v>170</v>
      </c>
      <c r="BE9" s="1260"/>
      <c r="BF9" s="154"/>
      <c r="BG9" s="1259">
        <v>180</v>
      </c>
      <c r="BH9" s="1260"/>
      <c r="BI9" s="154"/>
      <c r="BJ9" s="1259">
        <v>190</v>
      </c>
      <c r="BK9" s="1260"/>
      <c r="BL9" s="154"/>
      <c r="BM9" s="1259">
        <v>200</v>
      </c>
      <c r="BN9" s="1260"/>
      <c r="BO9" s="154"/>
      <c r="BP9" s="1259">
        <v>210</v>
      </c>
      <c r="BQ9" s="1260"/>
      <c r="BR9" s="154"/>
      <c r="BS9" s="1259">
        <v>220</v>
      </c>
      <c r="BT9" s="1260"/>
      <c r="BU9" s="154"/>
      <c r="BV9" s="1259">
        <v>230</v>
      </c>
      <c r="BW9" s="1260"/>
      <c r="BX9" s="154"/>
      <c r="BY9" s="1259">
        <v>240</v>
      </c>
      <c r="BZ9" s="1260"/>
      <c r="CA9" s="154"/>
      <c r="CB9" s="1259">
        <v>250</v>
      </c>
      <c r="CC9" s="1260"/>
      <c r="CD9" s="154"/>
      <c r="CE9" s="1259">
        <v>260</v>
      </c>
      <c r="CF9" s="1260"/>
      <c r="CG9" s="154"/>
      <c r="CH9" s="1259">
        <v>270</v>
      </c>
      <c r="CI9" s="1260"/>
      <c r="CJ9" s="154"/>
      <c r="CK9" s="1259">
        <v>280</v>
      </c>
      <c r="CL9" s="1260"/>
      <c r="CM9" s="154"/>
      <c r="CN9" s="1259">
        <v>290</v>
      </c>
      <c r="CO9" s="1260"/>
      <c r="CP9" s="154"/>
      <c r="CQ9" s="1259">
        <v>300</v>
      </c>
      <c r="CR9" s="1260"/>
      <c r="CS9" s="154"/>
      <c r="CT9" s="1259">
        <v>310</v>
      </c>
      <c r="CU9" s="1260"/>
      <c r="CV9" s="154"/>
      <c r="CW9" s="1259">
        <v>320</v>
      </c>
      <c r="CX9" s="1260"/>
      <c r="CY9" s="154"/>
      <c r="CZ9" s="1259">
        <v>330</v>
      </c>
      <c r="DA9" s="1260"/>
      <c r="DB9" s="154"/>
      <c r="DC9" s="1259">
        <v>340</v>
      </c>
      <c r="DD9" s="1260"/>
      <c r="DE9" s="154"/>
      <c r="DF9" s="1259">
        <v>350</v>
      </c>
      <c r="DG9" s="1260"/>
      <c r="DH9" s="154"/>
      <c r="DI9" s="1259">
        <v>360</v>
      </c>
      <c r="DJ9" s="1260"/>
      <c r="DK9" s="154"/>
      <c r="DL9" s="1259">
        <v>370</v>
      </c>
      <c r="DM9" s="1260"/>
      <c r="DN9" s="154"/>
      <c r="DO9" s="1259">
        <v>380</v>
      </c>
      <c r="DP9" s="1260"/>
      <c r="DQ9" s="154"/>
      <c r="DR9" s="1259">
        <v>390</v>
      </c>
      <c r="DS9" s="1260"/>
      <c r="DT9" s="154"/>
      <c r="DU9" s="1259">
        <v>400</v>
      </c>
      <c r="DV9" s="1260"/>
      <c r="DW9" s="154"/>
      <c r="DX9" s="1259">
        <v>410</v>
      </c>
      <c r="DY9" s="1260"/>
      <c r="DZ9" s="154"/>
      <c r="EA9" s="1259">
        <v>420</v>
      </c>
      <c r="EB9" s="1260"/>
      <c r="EC9" s="154"/>
      <c r="ED9" s="1259">
        <v>430</v>
      </c>
      <c r="EE9" s="1260"/>
      <c r="EF9" s="154"/>
      <c r="EG9" s="1259">
        <v>440</v>
      </c>
      <c r="EH9" s="1260"/>
      <c r="EI9" s="154"/>
      <c r="EJ9" s="1259">
        <v>450</v>
      </c>
      <c r="EK9" s="1260"/>
      <c r="EL9" s="154"/>
      <c r="EM9" s="1259">
        <v>460</v>
      </c>
      <c r="EN9" s="1260"/>
      <c r="EO9" s="154"/>
      <c r="EP9" s="1259">
        <v>470</v>
      </c>
      <c r="EQ9" s="1260"/>
      <c r="ER9" s="154"/>
      <c r="ES9" s="1259">
        <v>480</v>
      </c>
      <c r="ET9" s="1260"/>
      <c r="EU9" s="154"/>
      <c r="EV9" s="1259">
        <v>490</v>
      </c>
      <c r="EW9" s="1260"/>
      <c r="EX9" s="154"/>
      <c r="EY9" s="1259">
        <v>500</v>
      </c>
      <c r="EZ9" s="1260"/>
    </row>
    <row r="10" spans="1:158" s="155" customFormat="1" ht="13.9" customHeight="1">
      <c r="A10" s="257" t="s">
        <v>4</v>
      </c>
      <c r="B10" s="256" t="s">
        <v>5</v>
      </c>
      <c r="C10" s="255" t="s">
        <v>6</v>
      </c>
      <c r="D10" s="209" t="s">
        <v>7</v>
      </c>
      <c r="E10" s="255" t="s">
        <v>8</v>
      </c>
      <c r="F10" s="254" t="s">
        <v>9</v>
      </c>
      <c r="H10" s="1168">
        <v>1</v>
      </c>
      <c r="I10" s="247"/>
      <c r="J10" s="153"/>
      <c r="K10" s="253">
        <v>2</v>
      </c>
      <c r="L10" s="252"/>
      <c r="M10" s="153"/>
      <c r="N10" s="253">
        <v>3</v>
      </c>
      <c r="O10" s="252"/>
      <c r="Q10" s="253">
        <v>4</v>
      </c>
      <c r="R10" s="252"/>
      <c r="T10" s="253">
        <v>5</v>
      </c>
      <c r="U10" s="252"/>
      <c r="W10" s="253">
        <v>6</v>
      </c>
      <c r="X10" s="252"/>
      <c r="Z10" s="253">
        <v>7</v>
      </c>
      <c r="AA10" s="252"/>
      <c r="AC10" s="253">
        <v>8</v>
      </c>
      <c r="AD10" s="252"/>
      <c r="AF10" s="253">
        <v>9</v>
      </c>
      <c r="AG10" s="252"/>
      <c r="AI10" s="253">
        <v>10</v>
      </c>
      <c r="AJ10" s="252" t="s">
        <v>25</v>
      </c>
      <c r="AL10" s="253">
        <v>11</v>
      </c>
      <c r="AM10" s="252"/>
      <c r="AO10" s="253">
        <v>12</v>
      </c>
      <c r="AP10" s="252"/>
      <c r="AR10" s="253">
        <v>13</v>
      </c>
      <c r="AS10" s="252"/>
      <c r="AU10" s="253">
        <v>14</v>
      </c>
      <c r="AV10" s="252"/>
      <c r="AX10" s="253">
        <v>15</v>
      </c>
      <c r="AY10" s="252"/>
      <c r="BA10" s="253">
        <v>16</v>
      </c>
      <c r="BB10" s="252"/>
      <c r="BD10" s="253">
        <v>17</v>
      </c>
      <c r="BE10" s="252"/>
      <c r="BG10" s="253">
        <v>18</v>
      </c>
      <c r="BH10" s="252"/>
      <c r="BJ10" s="253">
        <v>19</v>
      </c>
      <c r="BK10" s="252"/>
      <c r="BM10" s="253">
        <v>20</v>
      </c>
      <c r="BN10" s="252"/>
      <c r="BP10" s="253">
        <v>21</v>
      </c>
      <c r="BQ10" s="252"/>
      <c r="BS10" s="253">
        <v>22</v>
      </c>
      <c r="BT10" s="252"/>
      <c r="BV10" s="253">
        <v>23</v>
      </c>
      <c r="BW10" s="252"/>
      <c r="BY10" s="253">
        <v>24</v>
      </c>
      <c r="BZ10" s="252"/>
      <c r="CB10" s="253">
        <v>25</v>
      </c>
      <c r="CC10" s="252"/>
      <c r="CE10" s="253">
        <v>26</v>
      </c>
      <c r="CF10" s="252"/>
      <c r="CH10" s="253">
        <v>27</v>
      </c>
      <c r="CI10" s="252"/>
      <c r="CK10" s="253">
        <v>28</v>
      </c>
      <c r="CL10" s="252"/>
      <c r="CN10" s="253">
        <v>29</v>
      </c>
      <c r="CO10" s="252"/>
      <c r="CQ10" s="253">
        <v>30</v>
      </c>
      <c r="CR10" s="252"/>
      <c r="CT10" s="253">
        <v>31</v>
      </c>
      <c r="CU10" s="252"/>
      <c r="CW10" s="253">
        <v>32</v>
      </c>
      <c r="CX10" s="252"/>
      <c r="CZ10" s="253">
        <v>33</v>
      </c>
      <c r="DA10" s="252"/>
      <c r="DC10" s="253">
        <v>34</v>
      </c>
      <c r="DD10" s="252"/>
      <c r="DF10" s="253">
        <v>35</v>
      </c>
      <c r="DG10" s="252"/>
      <c r="DI10" s="253">
        <v>36</v>
      </c>
      <c r="DJ10" s="252"/>
      <c r="DL10" s="253">
        <v>37</v>
      </c>
      <c r="DM10" s="252"/>
      <c r="DO10" s="253">
        <v>38</v>
      </c>
      <c r="DP10" s="252"/>
      <c r="DR10" s="253">
        <v>39</v>
      </c>
      <c r="DS10" s="252"/>
      <c r="DU10" s="253">
        <v>40</v>
      </c>
      <c r="DV10" s="252"/>
      <c r="DX10" s="253">
        <v>41</v>
      </c>
      <c r="DY10" s="252"/>
      <c r="EA10" s="253">
        <v>42</v>
      </c>
      <c r="EB10" s="252"/>
      <c r="ED10" s="253">
        <v>43</v>
      </c>
      <c r="EE10" s="252"/>
      <c r="EG10" s="253">
        <v>44</v>
      </c>
      <c r="EH10" s="252"/>
      <c r="EJ10" s="253">
        <v>45</v>
      </c>
      <c r="EK10" s="252"/>
      <c r="EM10" s="253">
        <v>46</v>
      </c>
      <c r="EN10" s="252"/>
      <c r="EP10" s="253">
        <v>47</v>
      </c>
      <c r="EQ10" s="252"/>
      <c r="ES10" s="253">
        <v>48</v>
      </c>
      <c r="ET10" s="252"/>
      <c r="EV10" s="253">
        <v>49</v>
      </c>
      <c r="EW10" s="252"/>
      <c r="EY10" s="253">
        <v>50</v>
      </c>
      <c r="EZ10" s="252"/>
    </row>
    <row r="11" spans="1:158" s="155" customFormat="1" ht="15.5">
      <c r="A11" s="251" t="s">
        <v>20</v>
      </c>
      <c r="B11" s="250"/>
      <c r="C11" s="248" t="s">
        <v>21</v>
      </c>
      <c r="D11" s="249" t="s">
        <v>22</v>
      </c>
      <c r="E11" s="248"/>
      <c r="F11" s="247" t="s">
        <v>23</v>
      </c>
      <c r="H11" s="1261" t="s">
        <v>25</v>
      </c>
      <c r="I11" s="1262"/>
      <c r="J11" s="153"/>
      <c r="K11" s="246" t="s">
        <v>25</v>
      </c>
      <c r="L11" s="245"/>
      <c r="M11" s="153"/>
      <c r="N11" s="246" t="s">
        <v>25</v>
      </c>
      <c r="O11" s="245"/>
      <c r="P11" s="238"/>
      <c r="Q11" s="246" t="s">
        <v>25</v>
      </c>
      <c r="R11" s="245"/>
      <c r="T11" s="246" t="s">
        <v>25</v>
      </c>
      <c r="U11" s="245"/>
      <c r="W11" s="246" t="s">
        <v>25</v>
      </c>
      <c r="X11" s="245"/>
      <c r="Z11" s="246" t="s">
        <v>25</v>
      </c>
      <c r="AA11" s="245"/>
      <c r="AC11" s="246" t="s">
        <v>25</v>
      </c>
      <c r="AD11" s="245"/>
      <c r="AF11" s="246" t="s">
        <v>25</v>
      </c>
      <c r="AG11" s="245"/>
      <c r="AI11" s="246" t="s">
        <v>25</v>
      </c>
      <c r="AJ11" s="245"/>
      <c r="AL11" s="246" t="s">
        <v>25</v>
      </c>
      <c r="AM11" s="245"/>
      <c r="AO11" s="246" t="s">
        <v>25</v>
      </c>
      <c r="AP11" s="245"/>
      <c r="AR11" s="246" t="s">
        <v>25</v>
      </c>
      <c r="AS11" s="245"/>
      <c r="AU11" s="246" t="s">
        <v>25</v>
      </c>
      <c r="AV11" s="245"/>
      <c r="AX11" s="246" t="s">
        <v>25</v>
      </c>
      <c r="AY11" s="245"/>
      <c r="BA11" s="246" t="s">
        <v>25</v>
      </c>
      <c r="BB11" s="245"/>
      <c r="BD11" s="246" t="s">
        <v>25</v>
      </c>
      <c r="BE11" s="245"/>
      <c r="BG11" s="246" t="s">
        <v>25</v>
      </c>
      <c r="BH11" s="245"/>
      <c r="BJ11" s="246" t="s">
        <v>25</v>
      </c>
      <c r="BK11" s="245"/>
      <c r="BM11" s="246" t="s">
        <v>25</v>
      </c>
      <c r="BN11" s="245"/>
      <c r="BP11" s="246" t="s">
        <v>25</v>
      </c>
      <c r="BQ11" s="245"/>
      <c r="BS11" s="246" t="s">
        <v>25</v>
      </c>
      <c r="BT11" s="245"/>
      <c r="BV11" s="246" t="s">
        <v>25</v>
      </c>
      <c r="BW11" s="245"/>
      <c r="BY11" s="246" t="s">
        <v>25</v>
      </c>
      <c r="BZ11" s="245"/>
      <c r="CB11" s="246" t="s">
        <v>25</v>
      </c>
      <c r="CC11" s="245"/>
      <c r="CE11" s="246" t="s">
        <v>25</v>
      </c>
      <c r="CF11" s="245"/>
      <c r="CH11" s="246" t="s">
        <v>25</v>
      </c>
      <c r="CI11" s="245"/>
      <c r="CK11" s="246" t="s">
        <v>25</v>
      </c>
      <c r="CL11" s="245"/>
      <c r="CN11" s="246" t="s">
        <v>25</v>
      </c>
      <c r="CO11" s="245"/>
      <c r="CQ11" s="246" t="s">
        <v>25</v>
      </c>
      <c r="CR11" s="245"/>
      <c r="CT11" s="246" t="s">
        <v>25</v>
      </c>
      <c r="CU11" s="245"/>
      <c r="CW11" s="246" t="s">
        <v>25</v>
      </c>
      <c r="CX11" s="245"/>
      <c r="CZ11" s="246" t="s">
        <v>25</v>
      </c>
      <c r="DA11" s="245"/>
      <c r="DC11" s="246" t="s">
        <v>25</v>
      </c>
      <c r="DD11" s="245"/>
      <c r="DF11" s="246" t="s">
        <v>25</v>
      </c>
      <c r="DG11" s="245"/>
      <c r="DI11" s="246" t="s">
        <v>25</v>
      </c>
      <c r="DJ11" s="245"/>
      <c r="DL11" s="246" t="s">
        <v>25</v>
      </c>
      <c r="DM11" s="245"/>
      <c r="DO11" s="246" t="s">
        <v>25</v>
      </c>
      <c r="DP11" s="245"/>
      <c r="DR11" s="246" t="s">
        <v>25</v>
      </c>
      <c r="DS11" s="245"/>
      <c r="DU11" s="246" t="s">
        <v>25</v>
      </c>
      <c r="DV11" s="245"/>
      <c r="DX11" s="246" t="s">
        <v>25</v>
      </c>
      <c r="DY11" s="245"/>
      <c r="EA11" s="246" t="s">
        <v>25</v>
      </c>
      <c r="EB11" s="245"/>
      <c r="ED11" s="246" t="s">
        <v>25</v>
      </c>
      <c r="EE11" s="245"/>
      <c r="EG11" s="246" t="s">
        <v>25</v>
      </c>
      <c r="EH11" s="245"/>
      <c r="EJ11" s="246" t="s">
        <v>25</v>
      </c>
      <c r="EK11" s="245"/>
      <c r="EM11" s="246" t="s">
        <v>25</v>
      </c>
      <c r="EN11" s="245"/>
      <c r="EP11" s="246" t="s">
        <v>25</v>
      </c>
      <c r="EQ11" s="245"/>
      <c r="ES11" s="246" t="s">
        <v>25</v>
      </c>
      <c r="ET11" s="245"/>
      <c r="EV11" s="246" t="s">
        <v>25</v>
      </c>
      <c r="EW11" s="245"/>
      <c r="EY11" s="246" t="s">
        <v>25</v>
      </c>
      <c r="EZ11" s="245"/>
    </row>
    <row r="12" spans="1:158" s="155" customFormat="1" ht="16" thickBot="1">
      <c r="A12" s="244"/>
      <c r="B12" s="243"/>
      <c r="C12" s="241" t="s">
        <v>26</v>
      </c>
      <c r="D12" s="242" t="s">
        <v>27</v>
      </c>
      <c r="E12" s="241"/>
      <c r="F12" s="240"/>
      <c r="H12" s="239" t="s">
        <v>25</v>
      </c>
      <c r="I12" s="981" t="s">
        <v>24</v>
      </c>
      <c r="J12" s="153"/>
      <c r="K12" s="237" t="s">
        <v>25</v>
      </c>
      <c r="L12" s="982" t="s">
        <v>24</v>
      </c>
      <c r="M12" s="153"/>
      <c r="N12" s="237" t="s">
        <v>25</v>
      </c>
      <c r="O12" s="982" t="s">
        <v>24</v>
      </c>
      <c r="P12" s="238"/>
      <c r="Q12" s="237" t="s">
        <v>25</v>
      </c>
      <c r="R12" s="982" t="s">
        <v>24</v>
      </c>
      <c r="T12" s="237" t="s">
        <v>25</v>
      </c>
      <c r="U12" s="982" t="s">
        <v>24</v>
      </c>
      <c r="W12" s="237" t="s">
        <v>25</v>
      </c>
      <c r="X12" s="982" t="s">
        <v>24</v>
      </c>
      <c r="Z12" s="237" t="s">
        <v>25</v>
      </c>
      <c r="AA12" s="982" t="s">
        <v>24</v>
      </c>
      <c r="AC12" s="237" t="s">
        <v>25</v>
      </c>
      <c r="AD12" s="982" t="s">
        <v>24</v>
      </c>
      <c r="AF12" s="237" t="s">
        <v>25</v>
      </c>
      <c r="AG12" s="982" t="s">
        <v>24</v>
      </c>
      <c r="AI12" s="237" t="s">
        <v>25</v>
      </c>
      <c r="AJ12" s="982" t="s">
        <v>24</v>
      </c>
      <c r="AL12" s="237" t="s">
        <v>25</v>
      </c>
      <c r="AM12" s="982" t="s">
        <v>24</v>
      </c>
      <c r="AO12" s="237" t="s">
        <v>25</v>
      </c>
      <c r="AP12" s="982" t="s">
        <v>24</v>
      </c>
      <c r="AR12" s="237" t="s">
        <v>25</v>
      </c>
      <c r="AS12" s="982" t="s">
        <v>24</v>
      </c>
      <c r="AU12" s="237" t="s">
        <v>25</v>
      </c>
      <c r="AV12" s="982" t="s">
        <v>24</v>
      </c>
      <c r="AX12" s="237" t="s">
        <v>25</v>
      </c>
      <c r="AY12" s="982" t="s">
        <v>24</v>
      </c>
      <c r="BA12" s="237" t="s">
        <v>25</v>
      </c>
      <c r="BB12" s="982" t="s">
        <v>24</v>
      </c>
      <c r="BD12" s="237" t="s">
        <v>25</v>
      </c>
      <c r="BE12" s="982" t="s">
        <v>24</v>
      </c>
      <c r="BG12" s="237" t="s">
        <v>25</v>
      </c>
      <c r="BH12" s="982" t="s">
        <v>24</v>
      </c>
      <c r="BJ12" s="237" t="s">
        <v>25</v>
      </c>
      <c r="BK12" s="982" t="s">
        <v>24</v>
      </c>
      <c r="BM12" s="237" t="s">
        <v>25</v>
      </c>
      <c r="BN12" s="982" t="s">
        <v>24</v>
      </c>
      <c r="BP12" s="237" t="s">
        <v>25</v>
      </c>
      <c r="BQ12" s="982" t="s">
        <v>24</v>
      </c>
      <c r="BS12" s="237" t="s">
        <v>25</v>
      </c>
      <c r="BT12" s="982" t="s">
        <v>24</v>
      </c>
      <c r="BV12" s="237" t="s">
        <v>25</v>
      </c>
      <c r="BW12" s="982" t="s">
        <v>24</v>
      </c>
      <c r="BY12" s="237" t="s">
        <v>25</v>
      </c>
      <c r="BZ12" s="982" t="s">
        <v>24</v>
      </c>
      <c r="CB12" s="237" t="s">
        <v>25</v>
      </c>
      <c r="CC12" s="982" t="s">
        <v>24</v>
      </c>
      <c r="CE12" s="237" t="s">
        <v>25</v>
      </c>
      <c r="CF12" s="982" t="s">
        <v>24</v>
      </c>
      <c r="CH12" s="237" t="s">
        <v>25</v>
      </c>
      <c r="CI12" s="982" t="s">
        <v>24</v>
      </c>
      <c r="CK12" s="237" t="s">
        <v>25</v>
      </c>
      <c r="CL12" s="982" t="s">
        <v>24</v>
      </c>
      <c r="CN12" s="237" t="s">
        <v>25</v>
      </c>
      <c r="CO12" s="982" t="s">
        <v>24</v>
      </c>
      <c r="CQ12" s="237" t="s">
        <v>25</v>
      </c>
      <c r="CR12" s="982" t="s">
        <v>24</v>
      </c>
      <c r="CT12" s="237" t="s">
        <v>25</v>
      </c>
      <c r="CU12" s="982" t="s">
        <v>24</v>
      </c>
      <c r="CW12" s="237" t="s">
        <v>25</v>
      </c>
      <c r="CX12" s="982" t="s">
        <v>24</v>
      </c>
      <c r="CZ12" s="237" t="s">
        <v>25</v>
      </c>
      <c r="DA12" s="982" t="s">
        <v>24</v>
      </c>
      <c r="DC12" s="237" t="s">
        <v>25</v>
      </c>
      <c r="DD12" s="982" t="s">
        <v>24</v>
      </c>
      <c r="DF12" s="237" t="s">
        <v>25</v>
      </c>
      <c r="DG12" s="982" t="s">
        <v>24</v>
      </c>
      <c r="DI12" s="237" t="s">
        <v>25</v>
      </c>
      <c r="DJ12" s="982" t="s">
        <v>24</v>
      </c>
      <c r="DL12" s="237" t="s">
        <v>25</v>
      </c>
      <c r="DM12" s="982" t="s">
        <v>24</v>
      </c>
      <c r="DO12" s="237" t="s">
        <v>25</v>
      </c>
      <c r="DP12" s="982" t="s">
        <v>24</v>
      </c>
      <c r="DR12" s="237" t="s">
        <v>25</v>
      </c>
      <c r="DS12" s="982" t="s">
        <v>24</v>
      </c>
      <c r="DU12" s="237" t="s">
        <v>25</v>
      </c>
      <c r="DV12" s="982" t="s">
        <v>24</v>
      </c>
      <c r="DX12" s="237" t="s">
        <v>25</v>
      </c>
      <c r="DY12" s="982" t="s">
        <v>24</v>
      </c>
      <c r="EA12" s="237" t="s">
        <v>25</v>
      </c>
      <c r="EB12" s="982" t="s">
        <v>24</v>
      </c>
      <c r="ED12" s="237" t="s">
        <v>25</v>
      </c>
      <c r="EE12" s="982" t="s">
        <v>24</v>
      </c>
      <c r="EG12" s="237" t="s">
        <v>25</v>
      </c>
      <c r="EH12" s="982" t="s">
        <v>24</v>
      </c>
      <c r="EJ12" s="237" t="s">
        <v>25</v>
      </c>
      <c r="EK12" s="982" t="s">
        <v>24</v>
      </c>
      <c r="EM12" s="237" t="s">
        <v>25</v>
      </c>
      <c r="EN12" s="982" t="s">
        <v>24</v>
      </c>
      <c r="EP12" s="237" t="s">
        <v>25</v>
      </c>
      <c r="EQ12" s="982" t="s">
        <v>24</v>
      </c>
      <c r="ES12" s="237" t="s">
        <v>25</v>
      </c>
      <c r="ET12" s="982" t="s">
        <v>24</v>
      </c>
      <c r="EV12" s="237" t="s">
        <v>25</v>
      </c>
      <c r="EW12" s="982" t="s">
        <v>24</v>
      </c>
      <c r="EY12" s="237" t="s">
        <v>25</v>
      </c>
      <c r="EZ12" s="982" t="s">
        <v>24</v>
      </c>
      <c r="FB12" s="983"/>
    </row>
    <row r="13" spans="1:158" s="155" customFormat="1" ht="7.15" customHeight="1" thickBot="1">
      <c r="B13" s="236"/>
      <c r="J13" s="153"/>
      <c r="M13" s="153"/>
    </row>
    <row r="14" spans="1:158" s="155" customFormat="1" ht="18.5" thickBot="1">
      <c r="A14" s="211"/>
      <c r="B14" s="210" t="s">
        <v>659</v>
      </c>
      <c r="C14" s="210"/>
      <c r="D14" s="210"/>
      <c r="E14" s="209"/>
      <c r="F14" s="984"/>
      <c r="H14" s="394" t="s">
        <v>660</v>
      </c>
      <c r="I14" s="394"/>
      <c r="J14" s="394"/>
      <c r="K14" s="394" t="s">
        <v>661</v>
      </c>
      <c r="L14" s="394"/>
      <c r="M14" s="394"/>
      <c r="N14" s="394" t="s">
        <v>662</v>
      </c>
      <c r="O14" s="394"/>
      <c r="P14" s="394"/>
      <c r="Q14" s="394" t="s">
        <v>663</v>
      </c>
      <c r="R14" s="394"/>
      <c r="S14" s="394"/>
      <c r="T14" s="394" t="s">
        <v>664</v>
      </c>
      <c r="U14" s="394"/>
      <c r="V14" s="394"/>
      <c r="W14" s="394" t="s">
        <v>665</v>
      </c>
      <c r="X14" s="394"/>
      <c r="Y14" s="394"/>
      <c r="Z14" s="394" t="s">
        <v>666</v>
      </c>
      <c r="AA14" s="394"/>
      <c r="AB14" s="394"/>
      <c r="AC14" s="394" t="s">
        <v>667</v>
      </c>
      <c r="AD14" s="394"/>
      <c r="AE14" s="394"/>
      <c r="AF14" s="394" t="s">
        <v>668</v>
      </c>
      <c r="AG14" s="394"/>
      <c r="AH14" s="394"/>
      <c r="AI14" s="394" t="s">
        <v>669</v>
      </c>
      <c r="AJ14" s="394"/>
      <c r="AK14" s="394"/>
      <c r="AL14" s="394" t="s">
        <v>670</v>
      </c>
      <c r="AM14" s="394"/>
      <c r="AN14" s="394"/>
      <c r="AO14" s="394" t="s">
        <v>671</v>
      </c>
      <c r="AP14" s="394"/>
      <c r="AQ14" s="394"/>
      <c r="AR14" s="394" t="s">
        <v>672</v>
      </c>
      <c r="AS14" s="394"/>
      <c r="AT14" s="394"/>
      <c r="AU14" s="394" t="s">
        <v>673</v>
      </c>
      <c r="AV14" s="394"/>
      <c r="AW14" s="394"/>
      <c r="AX14" s="394" t="s">
        <v>674</v>
      </c>
      <c r="AY14" s="394"/>
      <c r="AZ14" s="394"/>
      <c r="BA14" s="394" t="s">
        <v>675</v>
      </c>
      <c r="BB14" s="394"/>
      <c r="BC14" s="394"/>
      <c r="BD14" s="394" t="s">
        <v>676</v>
      </c>
      <c r="BE14" s="394"/>
      <c r="BF14" s="394"/>
      <c r="BG14" s="394" t="s">
        <v>677</v>
      </c>
      <c r="BH14" s="394"/>
      <c r="BI14" s="394"/>
      <c r="BJ14" s="394" t="s">
        <v>678</v>
      </c>
      <c r="BK14" s="394"/>
      <c r="BL14" s="394"/>
      <c r="BM14" s="394" t="s">
        <v>679</v>
      </c>
      <c r="BN14" s="394"/>
      <c r="BO14" s="394"/>
      <c r="BP14" s="394" t="s">
        <v>680</v>
      </c>
      <c r="BQ14" s="394"/>
      <c r="BR14" s="394"/>
      <c r="BS14" s="394" t="s">
        <v>681</v>
      </c>
      <c r="BT14" s="394"/>
      <c r="BU14" s="394"/>
      <c r="BV14" s="394" t="s">
        <v>682</v>
      </c>
      <c r="BW14" s="394"/>
    </row>
    <row r="15" spans="1:158" s="155" customFormat="1">
      <c r="A15" s="235" t="s">
        <v>683</v>
      </c>
      <c r="B15" s="234" t="s">
        <v>30</v>
      </c>
      <c r="C15" s="233" t="s">
        <v>684</v>
      </c>
      <c r="D15" s="233" t="s">
        <v>683</v>
      </c>
      <c r="E15" s="232" t="s">
        <v>30</v>
      </c>
      <c r="F15" s="231" t="s">
        <v>32</v>
      </c>
      <c r="H15" s="401" t="s">
        <v>685</v>
      </c>
      <c r="I15" s="400"/>
      <c r="J15" s="393"/>
      <c r="K15" s="401" t="s">
        <v>686</v>
      </c>
      <c r="L15" s="400"/>
      <c r="M15" s="393"/>
      <c r="N15" s="401" t="s">
        <v>687</v>
      </c>
      <c r="O15" s="400"/>
      <c r="P15" s="394"/>
      <c r="Q15" s="401" t="s">
        <v>688</v>
      </c>
      <c r="R15" s="400"/>
      <c r="S15" s="394"/>
      <c r="T15" s="401" t="s">
        <v>689</v>
      </c>
      <c r="U15" s="400"/>
      <c r="V15" s="394"/>
      <c r="W15" s="401" t="s">
        <v>690</v>
      </c>
      <c r="X15" s="400"/>
      <c r="Y15" s="393"/>
      <c r="Z15" s="401" t="s">
        <v>17</v>
      </c>
      <c r="AA15" s="400"/>
      <c r="AB15" s="393"/>
      <c r="AC15" s="401" t="s">
        <v>691</v>
      </c>
      <c r="AD15" s="400"/>
      <c r="AE15" s="394"/>
      <c r="AF15" s="401" t="s">
        <v>692</v>
      </c>
      <c r="AG15" s="400"/>
      <c r="AH15" s="394"/>
      <c r="AI15" s="401" t="s">
        <v>693</v>
      </c>
      <c r="AJ15" s="400"/>
      <c r="AK15" s="394"/>
      <c r="AL15" s="401" t="s">
        <v>694</v>
      </c>
      <c r="AM15" s="400"/>
      <c r="AN15" s="393"/>
      <c r="AO15" s="401" t="s">
        <v>695</v>
      </c>
      <c r="AP15" s="400"/>
      <c r="AQ15" s="393"/>
      <c r="AR15" s="401" t="s">
        <v>696</v>
      </c>
      <c r="AS15" s="400"/>
      <c r="AT15" s="394"/>
      <c r="AU15" s="401" t="s">
        <v>697</v>
      </c>
      <c r="AV15" s="400"/>
      <c r="AW15" s="394"/>
      <c r="AX15" s="401" t="s">
        <v>698</v>
      </c>
      <c r="AY15" s="400"/>
      <c r="AZ15" s="394"/>
      <c r="BA15" s="401" t="s">
        <v>699</v>
      </c>
      <c r="BB15" s="400"/>
      <c r="BC15" s="393"/>
      <c r="BD15" s="401" t="s">
        <v>700</v>
      </c>
      <c r="BE15" s="400"/>
      <c r="BF15" s="393"/>
      <c r="BG15" s="401" t="s">
        <v>701</v>
      </c>
      <c r="BH15" s="400"/>
      <c r="BI15" s="394"/>
      <c r="BJ15" s="401" t="s">
        <v>702</v>
      </c>
      <c r="BK15" s="400"/>
      <c r="BL15" s="394"/>
      <c r="BM15" s="401" t="s">
        <v>703</v>
      </c>
      <c r="BN15" s="400"/>
      <c r="BO15" s="394"/>
      <c r="BP15" s="401" t="s">
        <v>704</v>
      </c>
      <c r="BQ15" s="400"/>
      <c r="BR15" s="393"/>
      <c r="BS15" s="401" t="s">
        <v>705</v>
      </c>
      <c r="BT15" s="400"/>
      <c r="BU15" s="393"/>
      <c r="BV15" s="401" t="s">
        <v>706</v>
      </c>
      <c r="BW15" s="400"/>
      <c r="BY15" s="229"/>
      <c r="BZ15" s="228"/>
      <c r="CB15" s="229"/>
      <c r="CC15" s="228"/>
      <c r="CE15" s="229"/>
      <c r="CF15" s="228"/>
      <c r="CG15" s="153"/>
      <c r="CH15" s="229"/>
      <c r="CI15" s="228"/>
      <c r="CJ15" s="153"/>
      <c r="CK15" s="229"/>
      <c r="CL15" s="228"/>
      <c r="CN15" s="229"/>
      <c r="CO15" s="228"/>
      <c r="CQ15" s="229"/>
      <c r="CR15" s="228"/>
      <c r="CT15" s="229"/>
      <c r="CU15" s="228"/>
      <c r="CV15" s="153"/>
      <c r="CW15" s="229"/>
      <c r="CX15" s="228"/>
      <c r="CY15" s="153"/>
      <c r="CZ15" s="229"/>
      <c r="DA15" s="228"/>
      <c r="DC15" s="229"/>
      <c r="DD15" s="228"/>
      <c r="DF15" s="229"/>
      <c r="DG15" s="228"/>
      <c r="DI15" s="229"/>
      <c r="DJ15" s="228"/>
      <c r="DK15" s="153"/>
      <c r="DL15" s="229"/>
      <c r="DM15" s="228"/>
      <c r="DN15" s="153"/>
      <c r="DO15" s="229"/>
      <c r="DP15" s="228"/>
      <c r="DR15" s="229"/>
      <c r="DS15" s="228"/>
      <c r="DU15" s="229"/>
      <c r="DV15" s="228"/>
      <c r="DX15" s="229"/>
      <c r="DY15" s="228"/>
      <c r="DZ15" s="153"/>
      <c r="EA15" s="229"/>
      <c r="EB15" s="228"/>
      <c r="EC15" s="153"/>
      <c r="ED15" s="229"/>
      <c r="EE15" s="228"/>
      <c r="EG15" s="229"/>
      <c r="EH15" s="228"/>
      <c r="EI15" s="230"/>
      <c r="EJ15" s="229"/>
      <c r="EK15" s="228"/>
      <c r="EM15" s="229"/>
      <c r="EN15" s="228"/>
      <c r="EO15" s="153"/>
      <c r="EP15" s="229"/>
      <c r="EQ15" s="228"/>
      <c r="ER15" s="153"/>
      <c r="ES15" s="229"/>
      <c r="ET15" s="228"/>
      <c r="EV15" s="229"/>
      <c r="EW15" s="228"/>
      <c r="EY15" s="229"/>
      <c r="EZ15" s="228"/>
    </row>
    <row r="16" spans="1:158" s="155" customFormat="1" ht="13" thickBot="1">
      <c r="A16" s="227" t="s">
        <v>707</v>
      </c>
      <c r="B16" s="226" t="s">
        <v>708</v>
      </c>
      <c r="C16" s="225" t="s">
        <v>31</v>
      </c>
      <c r="D16" s="225" t="s">
        <v>31</v>
      </c>
      <c r="E16" s="224" t="s">
        <v>30</v>
      </c>
      <c r="F16" s="223" t="s">
        <v>32</v>
      </c>
      <c r="H16" s="399" t="s">
        <v>257</v>
      </c>
      <c r="I16" s="398"/>
      <c r="J16" s="393"/>
      <c r="K16" s="399" t="s">
        <v>258</v>
      </c>
      <c r="L16" s="398"/>
      <c r="M16" s="393"/>
      <c r="N16" s="399" t="s">
        <v>258</v>
      </c>
      <c r="O16" s="398"/>
      <c r="P16" s="394"/>
      <c r="Q16" s="399" t="s">
        <v>257</v>
      </c>
      <c r="R16" s="398"/>
      <c r="S16" s="394"/>
      <c r="T16" s="399" t="s">
        <v>257</v>
      </c>
      <c r="U16" s="398"/>
      <c r="V16" s="394"/>
      <c r="W16" s="399" t="s">
        <v>258</v>
      </c>
      <c r="X16" s="398"/>
      <c r="Y16" s="393"/>
      <c r="Z16" s="399" t="s">
        <v>257</v>
      </c>
      <c r="AA16" s="398"/>
      <c r="AB16" s="393"/>
      <c r="AC16" s="399" t="s">
        <v>258</v>
      </c>
      <c r="AD16" s="398"/>
      <c r="AE16" s="394"/>
      <c r="AF16" s="399" t="s">
        <v>257</v>
      </c>
      <c r="AG16" s="398"/>
      <c r="AH16" s="394"/>
      <c r="AI16" s="399" t="s">
        <v>256</v>
      </c>
      <c r="AJ16" s="398"/>
      <c r="AK16" s="394"/>
      <c r="AL16" s="399" t="s">
        <v>258</v>
      </c>
      <c r="AM16" s="398"/>
      <c r="AN16" s="393"/>
      <c r="AO16" s="399" t="s">
        <v>258</v>
      </c>
      <c r="AP16" s="398"/>
      <c r="AQ16" s="393"/>
      <c r="AR16" s="399" t="s">
        <v>257</v>
      </c>
      <c r="AS16" s="398"/>
      <c r="AT16" s="394"/>
      <c r="AU16" s="399" t="s">
        <v>257</v>
      </c>
      <c r="AV16" s="398"/>
      <c r="AW16" s="394"/>
      <c r="AX16" s="399" t="s">
        <v>257</v>
      </c>
      <c r="AY16" s="398"/>
      <c r="AZ16" s="394"/>
      <c r="BA16" s="399" t="s">
        <v>256</v>
      </c>
      <c r="BB16" s="398"/>
      <c r="BC16" s="393"/>
      <c r="BD16" s="399" t="s">
        <v>258</v>
      </c>
      <c r="BE16" s="398"/>
      <c r="BF16" s="393"/>
      <c r="BG16" s="399" t="s">
        <v>256</v>
      </c>
      <c r="BH16" s="398"/>
      <c r="BI16" s="394"/>
      <c r="BJ16" s="399" t="s">
        <v>257</v>
      </c>
      <c r="BK16" s="398"/>
      <c r="BL16" s="394"/>
      <c r="BM16" s="399" t="s">
        <v>258</v>
      </c>
      <c r="BN16" s="398"/>
      <c r="BO16" s="394"/>
      <c r="BP16" s="399" t="s">
        <v>258</v>
      </c>
      <c r="BQ16" s="398"/>
      <c r="BR16" s="393"/>
      <c r="BS16" s="399" t="s">
        <v>257</v>
      </c>
      <c r="BT16" s="398"/>
      <c r="BU16" s="393"/>
      <c r="BV16" s="399" t="s">
        <v>256</v>
      </c>
      <c r="BW16" s="398"/>
      <c r="BY16" s="222"/>
      <c r="BZ16" s="221"/>
      <c r="CB16" s="222"/>
      <c r="CC16" s="221"/>
      <c r="CE16" s="222"/>
      <c r="CF16" s="221"/>
      <c r="CG16" s="153"/>
      <c r="CH16" s="222"/>
      <c r="CI16" s="221"/>
      <c r="CJ16" s="153"/>
      <c r="CK16" s="222"/>
      <c r="CL16" s="221"/>
      <c r="CN16" s="222"/>
      <c r="CO16" s="221"/>
      <c r="CQ16" s="222"/>
      <c r="CR16" s="221"/>
      <c r="CT16" s="222"/>
      <c r="CU16" s="221"/>
      <c r="CV16" s="153"/>
      <c r="CW16" s="222"/>
      <c r="CX16" s="221"/>
      <c r="CY16" s="153"/>
      <c r="CZ16" s="222"/>
      <c r="DA16" s="221"/>
      <c r="DC16" s="222"/>
      <c r="DD16" s="221"/>
      <c r="DF16" s="222"/>
      <c r="DG16" s="221"/>
      <c r="DI16" s="222"/>
      <c r="DJ16" s="221"/>
      <c r="DK16" s="153"/>
      <c r="DL16" s="222"/>
      <c r="DM16" s="221"/>
      <c r="DN16" s="153"/>
      <c r="DO16" s="222"/>
      <c r="DP16" s="221"/>
      <c r="DR16" s="222"/>
      <c r="DS16" s="221"/>
      <c r="DU16" s="222"/>
      <c r="DV16" s="221"/>
      <c r="DX16" s="222"/>
      <c r="DY16" s="221"/>
      <c r="DZ16" s="153"/>
      <c r="EA16" s="222"/>
      <c r="EB16" s="221"/>
      <c r="EC16" s="153"/>
      <c r="ED16" s="222"/>
      <c r="EE16" s="221"/>
      <c r="EG16" s="222"/>
      <c r="EH16" s="221"/>
      <c r="EJ16" s="222"/>
      <c r="EK16" s="221"/>
      <c r="EM16" s="222"/>
      <c r="EN16" s="221"/>
      <c r="EO16" s="153"/>
      <c r="EP16" s="222"/>
      <c r="EQ16" s="221"/>
      <c r="ER16" s="153"/>
      <c r="ES16" s="222"/>
      <c r="ET16" s="221"/>
      <c r="EV16" s="222"/>
      <c r="EW16" s="221"/>
      <c r="EY16" s="222"/>
      <c r="EZ16" s="221"/>
    </row>
    <row r="17" spans="1:160" s="155" customFormat="1" ht="13" thickBot="1">
      <c r="A17" s="220" t="s">
        <v>709</v>
      </c>
      <c r="B17" s="219" t="s">
        <v>61</v>
      </c>
      <c r="C17" s="218" t="s">
        <v>710</v>
      </c>
      <c r="D17" s="218" t="s">
        <v>711</v>
      </c>
      <c r="E17" s="217" t="s">
        <v>53</v>
      </c>
      <c r="F17" s="216" t="s">
        <v>32</v>
      </c>
      <c r="H17" s="645">
        <v>34</v>
      </c>
      <c r="I17" s="646" t="s">
        <v>59</v>
      </c>
      <c r="J17" s="393"/>
      <c r="K17" s="645">
        <v>44</v>
      </c>
      <c r="L17" s="646" t="s">
        <v>59</v>
      </c>
      <c r="M17" s="393"/>
      <c r="N17" s="645">
        <v>61</v>
      </c>
      <c r="O17" s="646" t="s">
        <v>59</v>
      </c>
      <c r="P17" s="394"/>
      <c r="Q17" s="645">
        <v>25</v>
      </c>
      <c r="R17" s="646" t="s">
        <v>59</v>
      </c>
      <c r="S17" s="394"/>
      <c r="T17" s="645">
        <v>49</v>
      </c>
      <c r="U17" s="646" t="s">
        <v>59</v>
      </c>
      <c r="V17" s="394"/>
      <c r="W17" s="645">
        <v>92</v>
      </c>
      <c r="X17" s="646" t="s">
        <v>59</v>
      </c>
      <c r="Y17" s="393"/>
      <c r="Z17" s="645">
        <v>285</v>
      </c>
      <c r="AA17" s="646" t="s">
        <v>59</v>
      </c>
      <c r="AB17" s="393"/>
      <c r="AC17" s="645">
        <v>241</v>
      </c>
      <c r="AD17" s="646" t="s">
        <v>59</v>
      </c>
      <c r="AE17" s="394"/>
      <c r="AF17" s="645">
        <v>30</v>
      </c>
      <c r="AG17" s="646" t="s">
        <v>59</v>
      </c>
      <c r="AH17" s="394"/>
      <c r="AI17" s="645">
        <v>85</v>
      </c>
      <c r="AJ17" s="646" t="s">
        <v>59</v>
      </c>
      <c r="AK17" s="394"/>
      <c r="AL17" s="645">
        <v>30</v>
      </c>
      <c r="AM17" s="646" t="s">
        <v>59</v>
      </c>
      <c r="AN17" s="393"/>
      <c r="AO17" s="645">
        <v>83</v>
      </c>
      <c r="AP17" s="646" t="s">
        <v>59</v>
      </c>
      <c r="AQ17" s="393"/>
      <c r="AR17" s="645">
        <v>27</v>
      </c>
      <c r="AS17" s="646" t="s">
        <v>59</v>
      </c>
      <c r="AT17" s="394"/>
      <c r="AU17" s="645">
        <v>63</v>
      </c>
      <c r="AV17" s="646" t="s">
        <v>59</v>
      </c>
      <c r="AW17" s="394"/>
      <c r="AX17" s="645">
        <v>53</v>
      </c>
      <c r="AY17" s="646" t="s">
        <v>59</v>
      </c>
      <c r="AZ17" s="394"/>
      <c r="BA17" s="645">
        <v>60</v>
      </c>
      <c r="BB17" s="646" t="s">
        <v>59</v>
      </c>
      <c r="BC17" s="393"/>
      <c r="BD17" s="645">
        <v>120</v>
      </c>
      <c r="BE17" s="646" t="s">
        <v>59</v>
      </c>
      <c r="BF17" s="393"/>
      <c r="BG17" s="645">
        <v>116</v>
      </c>
      <c r="BH17" s="646" t="s">
        <v>59</v>
      </c>
      <c r="BI17" s="394"/>
      <c r="BJ17" s="645">
        <v>65</v>
      </c>
      <c r="BK17" s="646" t="s">
        <v>59</v>
      </c>
      <c r="BL17" s="394"/>
      <c r="BM17" s="645">
        <v>623</v>
      </c>
      <c r="BN17" s="646" t="s">
        <v>59</v>
      </c>
      <c r="BO17" s="394"/>
      <c r="BP17" s="645">
        <v>68</v>
      </c>
      <c r="BQ17" s="646" t="s">
        <v>59</v>
      </c>
      <c r="BR17" s="393"/>
      <c r="BS17" s="645">
        <v>46</v>
      </c>
      <c r="BT17" s="646" t="s">
        <v>59</v>
      </c>
      <c r="BU17" s="393"/>
      <c r="BV17" s="645">
        <v>26</v>
      </c>
      <c r="BW17" s="646" t="s">
        <v>59</v>
      </c>
      <c r="BY17" s="158"/>
      <c r="BZ17" s="215"/>
      <c r="CB17" s="158"/>
      <c r="CC17" s="215"/>
      <c r="CE17" s="158"/>
      <c r="CF17" s="215"/>
      <c r="CG17" s="153"/>
      <c r="CH17" s="158"/>
      <c r="CI17" s="215"/>
      <c r="CJ17" s="153"/>
      <c r="CK17" s="158"/>
      <c r="CL17" s="215"/>
      <c r="CN17" s="158"/>
      <c r="CO17" s="215"/>
      <c r="CQ17" s="158"/>
      <c r="CR17" s="215"/>
      <c r="CT17" s="158"/>
      <c r="CU17" s="215"/>
      <c r="CV17" s="153"/>
      <c r="CW17" s="158"/>
      <c r="CX17" s="215"/>
      <c r="CY17" s="153"/>
      <c r="CZ17" s="158"/>
      <c r="DA17" s="215"/>
      <c r="DC17" s="158"/>
      <c r="DD17" s="215"/>
      <c r="DF17" s="158"/>
      <c r="DG17" s="215"/>
      <c r="DI17" s="158"/>
      <c r="DJ17" s="215"/>
      <c r="DK17" s="153"/>
      <c r="DL17" s="158"/>
      <c r="DM17" s="215"/>
      <c r="DN17" s="153"/>
      <c r="DO17" s="158"/>
      <c r="DP17" s="215"/>
      <c r="DR17" s="158"/>
      <c r="DS17" s="215"/>
      <c r="DU17" s="158"/>
      <c r="DV17" s="215"/>
      <c r="DX17" s="158"/>
      <c r="DY17" s="215"/>
      <c r="DZ17" s="153"/>
      <c r="EA17" s="158"/>
      <c r="EB17" s="215"/>
      <c r="EC17" s="153"/>
      <c r="ED17" s="158"/>
      <c r="EE17" s="215"/>
      <c r="EG17" s="158"/>
      <c r="EH17" s="215"/>
      <c r="EJ17" s="158"/>
      <c r="EK17" s="215"/>
      <c r="EM17" s="158"/>
      <c r="EN17" s="215"/>
      <c r="EO17" s="153"/>
      <c r="EP17" s="158"/>
      <c r="EQ17" s="215"/>
      <c r="ER17" s="153"/>
      <c r="ES17" s="158"/>
      <c r="ET17" s="215"/>
      <c r="EV17" s="158"/>
      <c r="EW17" s="215"/>
      <c r="EY17" s="158"/>
      <c r="EZ17" s="215"/>
    </row>
    <row r="18" spans="1:160" s="155" customFormat="1" ht="13" thickBot="1">
      <c r="A18" s="214"/>
      <c r="F18" s="156"/>
      <c r="H18" s="393"/>
      <c r="I18" s="393"/>
      <c r="J18" s="393"/>
      <c r="K18" s="393"/>
      <c r="L18" s="393"/>
      <c r="M18" s="393"/>
      <c r="N18" s="393"/>
      <c r="O18" s="393"/>
      <c r="P18" s="394"/>
      <c r="Q18" s="393"/>
      <c r="R18" s="393"/>
      <c r="S18" s="394"/>
      <c r="T18" s="393"/>
      <c r="U18" s="393"/>
      <c r="V18" s="394"/>
      <c r="W18" s="393"/>
      <c r="X18" s="393"/>
      <c r="Y18" s="393"/>
      <c r="Z18" s="393"/>
      <c r="AA18" s="393"/>
      <c r="AB18" s="393"/>
      <c r="AC18" s="393"/>
      <c r="AD18" s="393"/>
      <c r="AE18" s="394"/>
      <c r="AF18" s="393"/>
      <c r="AG18" s="393"/>
      <c r="AH18" s="394"/>
      <c r="AI18" s="393"/>
      <c r="AJ18" s="393"/>
      <c r="AK18" s="394"/>
      <c r="AL18" s="393"/>
      <c r="AM18" s="393"/>
      <c r="AN18" s="393"/>
      <c r="AO18" s="393"/>
      <c r="AP18" s="393"/>
      <c r="AQ18" s="393"/>
      <c r="AR18" s="393"/>
      <c r="AS18" s="393"/>
      <c r="AT18" s="394"/>
      <c r="AU18" s="393"/>
      <c r="AV18" s="393"/>
      <c r="AW18" s="394"/>
      <c r="AX18" s="393"/>
      <c r="AY18" s="393"/>
      <c r="AZ18" s="394"/>
      <c r="BA18" s="393"/>
      <c r="BB18" s="393"/>
      <c r="BC18" s="393"/>
      <c r="BD18" s="393"/>
      <c r="BE18" s="393"/>
      <c r="BF18" s="393"/>
      <c r="BG18" s="393"/>
      <c r="BH18" s="393"/>
      <c r="BI18" s="394"/>
      <c r="BJ18" s="393"/>
      <c r="BK18" s="393"/>
      <c r="BL18" s="394"/>
      <c r="BM18" s="393"/>
      <c r="BN18" s="393"/>
      <c r="BO18" s="394"/>
      <c r="BP18" s="393"/>
      <c r="BQ18" s="393"/>
      <c r="BR18" s="393"/>
      <c r="BS18" s="393"/>
      <c r="BT18" s="393"/>
      <c r="BU18" s="393"/>
      <c r="BV18" s="393"/>
      <c r="BW18" s="393"/>
      <c r="BY18" s="153"/>
      <c r="BZ18" s="153"/>
      <c r="CB18" s="153"/>
      <c r="CC18" s="153"/>
      <c r="CE18" s="153"/>
      <c r="CF18" s="153"/>
      <c r="CG18" s="153"/>
      <c r="CH18" s="153"/>
      <c r="CI18" s="153"/>
      <c r="CJ18" s="153"/>
      <c r="CK18" s="153"/>
      <c r="CL18" s="153"/>
      <c r="CN18" s="153"/>
      <c r="CO18" s="153"/>
      <c r="CQ18" s="153"/>
      <c r="CR18" s="153"/>
      <c r="CT18" s="153"/>
      <c r="CU18" s="153"/>
      <c r="CV18" s="153"/>
      <c r="CW18" s="153"/>
      <c r="CX18" s="153"/>
      <c r="CY18" s="153"/>
      <c r="CZ18" s="153"/>
      <c r="DA18" s="153"/>
      <c r="DC18" s="153"/>
      <c r="DD18" s="153"/>
      <c r="DF18" s="153"/>
      <c r="DG18" s="153"/>
      <c r="DI18" s="153"/>
      <c r="DJ18" s="153"/>
      <c r="DK18" s="153"/>
      <c r="DL18" s="153"/>
      <c r="DM18" s="153"/>
      <c r="DN18" s="153"/>
      <c r="DO18" s="153"/>
      <c r="DP18" s="153"/>
      <c r="DR18" s="153"/>
      <c r="DS18" s="153"/>
      <c r="DU18" s="153"/>
      <c r="DV18" s="153"/>
      <c r="DX18" s="153"/>
      <c r="DY18" s="153"/>
      <c r="DZ18" s="153"/>
      <c r="EA18" s="153"/>
      <c r="EB18" s="153"/>
      <c r="EC18" s="153"/>
      <c r="ED18" s="153"/>
      <c r="EE18" s="153"/>
      <c r="EG18" s="153"/>
      <c r="EH18" s="153"/>
      <c r="EJ18" s="153"/>
      <c r="EK18" s="153"/>
      <c r="EM18" s="153"/>
      <c r="EN18" s="153"/>
      <c r="EO18" s="153"/>
      <c r="EP18" s="153"/>
      <c r="EQ18" s="153"/>
      <c r="ER18" s="153"/>
      <c r="ES18" s="153"/>
      <c r="ET18" s="153"/>
      <c r="EV18" s="153"/>
      <c r="EW18" s="153"/>
      <c r="EY18" s="153"/>
      <c r="EZ18" s="153"/>
    </row>
    <row r="19" spans="1:160" s="155" customFormat="1" ht="18.5" thickBot="1">
      <c r="A19" s="191"/>
      <c r="B19" s="190" t="s">
        <v>609</v>
      </c>
      <c r="C19" s="190"/>
      <c r="D19" s="190"/>
      <c r="E19" s="189" t="s">
        <v>25</v>
      </c>
      <c r="F19" s="985"/>
      <c r="H19" s="393"/>
      <c r="I19" s="393"/>
      <c r="J19" s="393"/>
      <c r="K19" s="393"/>
      <c r="L19" s="393"/>
      <c r="M19" s="393"/>
      <c r="N19" s="393"/>
      <c r="O19" s="393"/>
      <c r="P19" s="394"/>
      <c r="Q19" s="393"/>
      <c r="R19" s="393"/>
      <c r="S19" s="394"/>
      <c r="T19" s="393"/>
      <c r="U19" s="393"/>
      <c r="V19" s="394"/>
      <c r="W19" s="393"/>
      <c r="X19" s="393"/>
      <c r="Y19" s="393"/>
      <c r="Z19" s="393"/>
      <c r="AA19" s="393"/>
      <c r="AB19" s="393"/>
      <c r="AC19" s="393"/>
      <c r="AD19" s="393"/>
      <c r="AE19" s="394"/>
      <c r="AF19" s="393"/>
      <c r="AG19" s="393"/>
      <c r="AH19" s="394"/>
      <c r="AI19" s="393"/>
      <c r="AJ19" s="393"/>
      <c r="AK19" s="394"/>
      <c r="AL19" s="393"/>
      <c r="AM19" s="393"/>
      <c r="AN19" s="393"/>
      <c r="AO19" s="393"/>
      <c r="AP19" s="393"/>
      <c r="AQ19" s="393"/>
      <c r="AR19" s="393"/>
      <c r="AS19" s="393"/>
      <c r="AT19" s="394"/>
      <c r="AU19" s="393"/>
      <c r="AV19" s="393"/>
      <c r="AW19" s="394"/>
      <c r="AX19" s="393"/>
      <c r="AY19" s="393"/>
      <c r="AZ19" s="394"/>
      <c r="BA19" s="393"/>
      <c r="BB19" s="393"/>
      <c r="BC19" s="393"/>
      <c r="BD19" s="393"/>
      <c r="BE19" s="393"/>
      <c r="BF19" s="393"/>
      <c r="BG19" s="393"/>
      <c r="BH19" s="393"/>
      <c r="BI19" s="394"/>
      <c r="BJ19" s="393"/>
      <c r="BK19" s="393"/>
      <c r="BL19" s="394"/>
      <c r="BM19" s="393"/>
      <c r="BN19" s="393"/>
      <c r="BO19" s="394"/>
      <c r="BP19" s="393"/>
      <c r="BQ19" s="393"/>
      <c r="BR19" s="393"/>
      <c r="BS19" s="393"/>
      <c r="BT19" s="393"/>
      <c r="BU19" s="393"/>
      <c r="BV19" s="393"/>
      <c r="BW19" s="393"/>
      <c r="BY19" s="153"/>
      <c r="BZ19" s="153"/>
      <c r="CB19" s="153"/>
      <c r="CC19" s="153"/>
      <c r="CE19" s="153"/>
      <c r="CF19" s="153"/>
      <c r="CG19" s="153"/>
      <c r="CH19" s="153"/>
      <c r="CI19" s="153"/>
      <c r="CJ19" s="153"/>
      <c r="CK19" s="153"/>
      <c r="CL19" s="153"/>
      <c r="CN19" s="153"/>
      <c r="CO19" s="153"/>
      <c r="CQ19" s="153"/>
      <c r="CR19" s="153"/>
      <c r="CT19" s="153"/>
      <c r="CU19" s="153"/>
      <c r="CV19" s="153"/>
      <c r="CW19" s="153"/>
      <c r="CX19" s="153"/>
      <c r="CY19" s="153"/>
      <c r="CZ19" s="153"/>
      <c r="DA19" s="153"/>
      <c r="DC19" s="153"/>
      <c r="DD19" s="153"/>
      <c r="DF19" s="153"/>
      <c r="DG19" s="153"/>
      <c r="DI19" s="153"/>
      <c r="DJ19" s="153"/>
      <c r="DK19" s="153"/>
      <c r="DL19" s="153"/>
      <c r="DM19" s="153"/>
      <c r="DN19" s="153"/>
      <c r="DO19" s="153"/>
      <c r="DP19" s="153"/>
      <c r="DR19" s="153"/>
      <c r="DS19" s="153"/>
      <c r="DU19" s="153"/>
      <c r="DV19" s="153"/>
      <c r="DX19" s="153"/>
      <c r="DY19" s="153"/>
      <c r="DZ19" s="153"/>
      <c r="EA19" s="153"/>
      <c r="EB19" s="153"/>
      <c r="EC19" s="153"/>
      <c r="ED19" s="153"/>
      <c r="EE19" s="153"/>
      <c r="EG19" s="153"/>
      <c r="EH19" s="153"/>
      <c r="EJ19" s="153"/>
      <c r="EK19" s="153"/>
      <c r="EM19" s="153"/>
      <c r="EN19" s="153"/>
      <c r="EO19" s="153"/>
      <c r="EP19" s="153"/>
      <c r="EQ19" s="153"/>
      <c r="ER19" s="153"/>
      <c r="ES19" s="153"/>
      <c r="ET19" s="153"/>
      <c r="EV19" s="153"/>
      <c r="EW19" s="153"/>
      <c r="EY19" s="153"/>
      <c r="EZ19" s="153"/>
    </row>
    <row r="20" spans="1:160" s="155" customFormat="1">
      <c r="A20" s="168" t="s">
        <v>712</v>
      </c>
      <c r="B20" s="213" t="s">
        <v>78</v>
      </c>
      <c r="C20" s="167" t="s">
        <v>713</v>
      </c>
      <c r="D20" s="167" t="s">
        <v>714</v>
      </c>
      <c r="E20" s="166" t="s">
        <v>80</v>
      </c>
      <c r="F20" s="165" t="s">
        <v>32</v>
      </c>
      <c r="G20" s="155" t="s">
        <v>25</v>
      </c>
      <c r="H20" s="589">
        <v>100</v>
      </c>
      <c r="I20" s="593" t="s">
        <v>56</v>
      </c>
      <c r="J20" s="393"/>
      <c r="K20" s="589">
        <v>100</v>
      </c>
      <c r="L20" s="593" t="s">
        <v>56</v>
      </c>
      <c r="M20" s="393"/>
      <c r="N20" s="589">
        <v>100</v>
      </c>
      <c r="O20" s="593" t="s">
        <v>56</v>
      </c>
      <c r="P20" s="394"/>
      <c r="Q20" s="589">
        <v>100</v>
      </c>
      <c r="R20" s="593" t="s">
        <v>56</v>
      </c>
      <c r="S20" s="394"/>
      <c r="T20" s="589">
        <v>100</v>
      </c>
      <c r="U20" s="593" t="s">
        <v>56</v>
      </c>
      <c r="V20" s="394"/>
      <c r="W20" s="589">
        <v>100</v>
      </c>
      <c r="X20" s="593" t="s">
        <v>56</v>
      </c>
      <c r="Y20" s="393"/>
      <c r="Z20" s="589">
        <v>100</v>
      </c>
      <c r="AA20" s="593" t="s">
        <v>56</v>
      </c>
      <c r="AB20" s="393"/>
      <c r="AC20" s="589">
        <v>100</v>
      </c>
      <c r="AD20" s="593" t="s">
        <v>56</v>
      </c>
      <c r="AE20" s="394"/>
      <c r="AF20" s="589">
        <v>100</v>
      </c>
      <c r="AG20" s="593" t="s">
        <v>56</v>
      </c>
      <c r="AH20" s="394"/>
      <c r="AI20" s="589">
        <v>100</v>
      </c>
      <c r="AJ20" s="593" t="s">
        <v>56</v>
      </c>
      <c r="AK20" s="394"/>
      <c r="AL20" s="589">
        <v>100</v>
      </c>
      <c r="AM20" s="593" t="s">
        <v>56</v>
      </c>
      <c r="AN20" s="393"/>
      <c r="AO20" s="589">
        <v>100</v>
      </c>
      <c r="AP20" s="593" t="s">
        <v>56</v>
      </c>
      <c r="AQ20" s="393"/>
      <c r="AR20" s="589">
        <v>100</v>
      </c>
      <c r="AS20" s="593" t="s">
        <v>56</v>
      </c>
      <c r="AT20" s="394"/>
      <c r="AU20" s="589">
        <v>100</v>
      </c>
      <c r="AV20" s="593" t="s">
        <v>56</v>
      </c>
      <c r="AW20" s="394"/>
      <c r="AX20" s="589">
        <v>100</v>
      </c>
      <c r="AY20" s="593" t="s">
        <v>56</v>
      </c>
      <c r="AZ20" s="394"/>
      <c r="BA20" s="589">
        <v>0</v>
      </c>
      <c r="BB20" s="593" t="s">
        <v>81</v>
      </c>
      <c r="BC20" s="393"/>
      <c r="BD20" s="589">
        <v>100</v>
      </c>
      <c r="BE20" s="593" t="s">
        <v>56</v>
      </c>
      <c r="BF20" s="393"/>
      <c r="BG20" s="589">
        <v>0</v>
      </c>
      <c r="BH20" s="593" t="s">
        <v>81</v>
      </c>
      <c r="BI20" s="394"/>
      <c r="BJ20" s="589">
        <v>100</v>
      </c>
      <c r="BK20" s="593" t="s">
        <v>56</v>
      </c>
      <c r="BL20" s="394"/>
      <c r="BM20" s="589">
        <v>0</v>
      </c>
      <c r="BN20" s="593" t="s">
        <v>81</v>
      </c>
      <c r="BO20" s="394"/>
      <c r="BP20" s="589">
        <v>100</v>
      </c>
      <c r="BQ20" s="593" t="s">
        <v>56</v>
      </c>
      <c r="BR20" s="393"/>
      <c r="BS20" s="589">
        <v>100</v>
      </c>
      <c r="BT20" s="593" t="s">
        <v>56</v>
      </c>
      <c r="BU20" s="393"/>
      <c r="BV20" s="589">
        <v>0</v>
      </c>
      <c r="BW20" s="593" t="s">
        <v>81</v>
      </c>
      <c r="BY20" s="164"/>
      <c r="BZ20" s="163"/>
      <c r="CB20" s="164"/>
      <c r="CC20" s="163"/>
      <c r="CE20" s="164"/>
      <c r="CF20" s="163"/>
      <c r="CG20" s="153"/>
      <c r="CH20" s="164"/>
      <c r="CI20" s="163"/>
      <c r="CJ20" s="153"/>
      <c r="CK20" s="164"/>
      <c r="CL20" s="163"/>
      <c r="CN20" s="164"/>
      <c r="CO20" s="163"/>
      <c r="CQ20" s="164"/>
      <c r="CR20" s="163"/>
      <c r="CT20" s="164"/>
      <c r="CU20" s="163"/>
      <c r="CV20" s="153"/>
      <c r="CW20" s="164"/>
      <c r="CX20" s="163"/>
      <c r="CY20" s="153"/>
      <c r="CZ20" s="164"/>
      <c r="DA20" s="163"/>
      <c r="DC20" s="164"/>
      <c r="DD20" s="163"/>
      <c r="DF20" s="164"/>
      <c r="DG20" s="163"/>
      <c r="DI20" s="164"/>
      <c r="DJ20" s="163"/>
      <c r="DK20" s="153"/>
      <c r="DL20" s="164"/>
      <c r="DM20" s="163"/>
      <c r="DN20" s="153"/>
      <c r="DO20" s="164"/>
      <c r="DP20" s="163"/>
      <c r="DR20" s="164"/>
      <c r="DS20" s="163"/>
      <c r="DU20" s="164"/>
      <c r="DV20" s="163"/>
      <c r="DX20" s="164"/>
      <c r="DY20" s="163"/>
      <c r="DZ20" s="153"/>
      <c r="EA20" s="164"/>
      <c r="EB20" s="163"/>
      <c r="EC20" s="153"/>
      <c r="ED20" s="164"/>
      <c r="EE20" s="163"/>
      <c r="EG20" s="164"/>
      <c r="EH20" s="163"/>
      <c r="EJ20" s="164"/>
      <c r="EK20" s="163"/>
      <c r="EM20" s="164"/>
      <c r="EN20" s="163"/>
      <c r="EO20" s="153"/>
      <c r="EP20" s="164"/>
      <c r="EQ20" s="163"/>
      <c r="ER20" s="153"/>
      <c r="ES20" s="164"/>
      <c r="ET20" s="163"/>
      <c r="EV20" s="164"/>
      <c r="EW20" s="163"/>
      <c r="EY20" s="164"/>
      <c r="EZ20" s="163"/>
    </row>
    <row r="21" spans="1:160" s="155" customFormat="1">
      <c r="A21" s="181" t="s">
        <v>715</v>
      </c>
      <c r="B21" s="202" t="s">
        <v>82</v>
      </c>
      <c r="C21" s="180" t="s">
        <v>716</v>
      </c>
      <c r="D21" s="180" t="s">
        <v>717</v>
      </c>
      <c r="E21" s="179" t="s">
        <v>80</v>
      </c>
      <c r="F21" s="178" t="s">
        <v>32</v>
      </c>
      <c r="H21" s="584">
        <v>20</v>
      </c>
      <c r="I21" s="590" t="s">
        <v>56</v>
      </c>
      <c r="J21" s="393"/>
      <c r="K21" s="584">
        <v>75</v>
      </c>
      <c r="L21" s="590" t="s">
        <v>56</v>
      </c>
      <c r="M21" s="393"/>
      <c r="N21" s="584">
        <v>75</v>
      </c>
      <c r="O21" s="590" t="s">
        <v>56</v>
      </c>
      <c r="P21" s="394"/>
      <c r="Q21" s="584">
        <v>8</v>
      </c>
      <c r="R21" s="590" t="s">
        <v>56</v>
      </c>
      <c r="S21" s="394"/>
      <c r="T21" s="584">
        <v>15</v>
      </c>
      <c r="U21" s="590" t="s">
        <v>56</v>
      </c>
      <c r="V21" s="394"/>
      <c r="W21" s="584">
        <v>20</v>
      </c>
      <c r="X21" s="590" t="s">
        <v>56</v>
      </c>
      <c r="Y21" s="393"/>
      <c r="Z21" s="584">
        <v>15</v>
      </c>
      <c r="AA21" s="590" t="s">
        <v>56</v>
      </c>
      <c r="AB21" s="393"/>
      <c r="AC21" s="584">
        <v>25</v>
      </c>
      <c r="AD21" s="590" t="s">
        <v>56</v>
      </c>
      <c r="AE21" s="394"/>
      <c r="AF21" s="584">
        <v>20</v>
      </c>
      <c r="AG21" s="590" t="s">
        <v>56</v>
      </c>
      <c r="AH21" s="394"/>
      <c r="AI21" s="584">
        <v>75</v>
      </c>
      <c r="AJ21" s="590" t="s">
        <v>56</v>
      </c>
      <c r="AK21" s="394"/>
      <c r="AL21" s="584">
        <v>6</v>
      </c>
      <c r="AM21" s="590" t="s">
        <v>56</v>
      </c>
      <c r="AN21" s="393"/>
      <c r="AO21" s="584">
        <v>75</v>
      </c>
      <c r="AP21" s="590" t="s">
        <v>56</v>
      </c>
      <c r="AQ21" s="393"/>
      <c r="AR21" s="584">
        <v>25</v>
      </c>
      <c r="AS21" s="590" t="s">
        <v>56</v>
      </c>
      <c r="AT21" s="394"/>
      <c r="AU21" s="584">
        <v>20</v>
      </c>
      <c r="AV21" s="590" t="s">
        <v>56</v>
      </c>
      <c r="AW21" s="394"/>
      <c r="AX21" s="584">
        <v>75</v>
      </c>
      <c r="AY21" s="590" t="s">
        <v>56</v>
      </c>
      <c r="AZ21" s="393"/>
      <c r="BA21" s="584">
        <v>0</v>
      </c>
      <c r="BB21" s="590" t="s">
        <v>81</v>
      </c>
      <c r="BC21" s="393"/>
      <c r="BD21" s="584">
        <v>15</v>
      </c>
      <c r="BE21" s="590" t="s">
        <v>56</v>
      </c>
      <c r="BF21" s="393"/>
      <c r="BG21" s="584">
        <v>0</v>
      </c>
      <c r="BH21" s="590" t="s">
        <v>81</v>
      </c>
      <c r="BI21" s="394"/>
      <c r="BJ21" s="584">
        <v>10</v>
      </c>
      <c r="BK21" s="590" t="s">
        <v>56</v>
      </c>
      <c r="BL21" s="394"/>
      <c r="BM21" s="584">
        <v>20</v>
      </c>
      <c r="BN21" s="590" t="s">
        <v>56</v>
      </c>
      <c r="BO21" s="393"/>
      <c r="BP21" s="584">
        <v>75</v>
      </c>
      <c r="BQ21" s="590" t="s">
        <v>56</v>
      </c>
      <c r="BR21" s="393"/>
      <c r="BS21" s="584">
        <v>20</v>
      </c>
      <c r="BT21" s="590" t="s">
        <v>56</v>
      </c>
      <c r="BU21" s="393"/>
      <c r="BV21" s="584">
        <v>0</v>
      </c>
      <c r="BW21" s="590" t="s">
        <v>81</v>
      </c>
      <c r="BY21" s="177"/>
      <c r="BZ21" s="176"/>
      <c r="CB21" s="177"/>
      <c r="CC21" s="176"/>
      <c r="CD21" s="153"/>
      <c r="CE21" s="177"/>
      <c r="CF21" s="176"/>
      <c r="CG21" s="153"/>
      <c r="CH21" s="177"/>
      <c r="CI21" s="176"/>
      <c r="CJ21" s="153"/>
      <c r="CK21" s="177"/>
      <c r="CL21" s="176"/>
      <c r="CN21" s="177"/>
      <c r="CO21" s="176"/>
      <c r="CQ21" s="177"/>
      <c r="CR21" s="176"/>
      <c r="CS21" s="153"/>
      <c r="CT21" s="177"/>
      <c r="CU21" s="176"/>
      <c r="CV21" s="153"/>
      <c r="CW21" s="177"/>
      <c r="CX21" s="176"/>
      <c r="CY21" s="153"/>
      <c r="CZ21" s="177"/>
      <c r="DA21" s="176"/>
      <c r="DC21" s="177"/>
      <c r="DD21" s="176"/>
      <c r="DF21" s="177"/>
      <c r="DG21" s="176"/>
      <c r="DH21" s="153"/>
      <c r="DI21" s="177"/>
      <c r="DJ21" s="176"/>
      <c r="DK21" s="153"/>
      <c r="DL21" s="177"/>
      <c r="DM21" s="176"/>
      <c r="DN21" s="153"/>
      <c r="DO21" s="177"/>
      <c r="DP21" s="176"/>
      <c r="DR21" s="177"/>
      <c r="DS21" s="176"/>
      <c r="DU21" s="177"/>
      <c r="DV21" s="176"/>
      <c r="DW21" s="153"/>
      <c r="DX21" s="177"/>
      <c r="DY21" s="176"/>
      <c r="DZ21" s="153"/>
      <c r="EA21" s="177"/>
      <c r="EB21" s="176"/>
      <c r="EC21" s="153"/>
      <c r="ED21" s="177"/>
      <c r="EE21" s="176"/>
      <c r="EG21" s="177"/>
      <c r="EH21" s="176"/>
      <c r="EJ21" s="177"/>
      <c r="EK21" s="176"/>
      <c r="EL21" s="153"/>
      <c r="EM21" s="177"/>
      <c r="EN21" s="176"/>
      <c r="EO21" s="153"/>
      <c r="EP21" s="177"/>
      <c r="EQ21" s="176"/>
      <c r="ER21" s="153"/>
      <c r="ES21" s="177"/>
      <c r="ET21" s="176"/>
      <c r="EV21" s="177"/>
      <c r="EW21" s="176"/>
      <c r="EY21" s="177"/>
      <c r="EZ21" s="176"/>
    </row>
    <row r="22" spans="1:160" s="155" customFormat="1">
      <c r="A22" s="181" t="s">
        <v>718</v>
      </c>
      <c r="B22" s="202" t="s">
        <v>84</v>
      </c>
      <c r="C22" s="180" t="s">
        <v>719</v>
      </c>
      <c r="D22" s="180" t="s">
        <v>720</v>
      </c>
      <c r="E22" s="179" t="s">
        <v>80</v>
      </c>
      <c r="F22" s="178" t="s">
        <v>32</v>
      </c>
      <c r="H22" s="584">
        <v>125</v>
      </c>
      <c r="I22" s="590" t="s">
        <v>56</v>
      </c>
      <c r="J22" s="393"/>
      <c r="K22" s="584">
        <v>125</v>
      </c>
      <c r="L22" s="590" t="s">
        <v>56</v>
      </c>
      <c r="M22" s="393"/>
      <c r="N22" s="584">
        <v>125</v>
      </c>
      <c r="O22" s="590" t="s">
        <v>56</v>
      </c>
      <c r="P22" s="394"/>
      <c r="Q22" s="584">
        <v>125</v>
      </c>
      <c r="R22" s="590" t="s">
        <v>56</v>
      </c>
      <c r="S22" s="394"/>
      <c r="T22" s="584">
        <v>125</v>
      </c>
      <c r="U22" s="590" t="s">
        <v>56</v>
      </c>
      <c r="V22" s="394"/>
      <c r="W22" s="584">
        <v>125</v>
      </c>
      <c r="X22" s="590" t="s">
        <v>56</v>
      </c>
      <c r="Y22" s="393"/>
      <c r="Z22" s="584">
        <v>125</v>
      </c>
      <c r="AA22" s="590" t="s">
        <v>56</v>
      </c>
      <c r="AB22" s="393"/>
      <c r="AC22" s="584">
        <v>125</v>
      </c>
      <c r="AD22" s="590" t="s">
        <v>56</v>
      </c>
      <c r="AE22" s="394"/>
      <c r="AF22" s="584">
        <v>125</v>
      </c>
      <c r="AG22" s="590" t="s">
        <v>56</v>
      </c>
      <c r="AH22" s="394"/>
      <c r="AI22" s="584">
        <v>125</v>
      </c>
      <c r="AJ22" s="590" t="s">
        <v>56</v>
      </c>
      <c r="AK22" s="394"/>
      <c r="AL22" s="584">
        <v>125</v>
      </c>
      <c r="AM22" s="590" t="s">
        <v>56</v>
      </c>
      <c r="AN22" s="393"/>
      <c r="AO22" s="584">
        <v>125</v>
      </c>
      <c r="AP22" s="590" t="s">
        <v>56</v>
      </c>
      <c r="AQ22" s="393"/>
      <c r="AR22" s="584">
        <v>125</v>
      </c>
      <c r="AS22" s="590" t="s">
        <v>56</v>
      </c>
      <c r="AT22" s="394"/>
      <c r="AU22" s="584">
        <v>125</v>
      </c>
      <c r="AV22" s="590" t="s">
        <v>56</v>
      </c>
      <c r="AW22" s="394"/>
      <c r="AX22" s="584">
        <v>125</v>
      </c>
      <c r="AY22" s="590" t="s">
        <v>56</v>
      </c>
      <c r="AZ22" s="394"/>
      <c r="BA22" s="584">
        <v>125</v>
      </c>
      <c r="BB22" s="590" t="s">
        <v>56</v>
      </c>
      <c r="BC22" s="393"/>
      <c r="BD22" s="584">
        <v>125</v>
      </c>
      <c r="BE22" s="590" t="s">
        <v>56</v>
      </c>
      <c r="BF22" s="393"/>
      <c r="BG22" s="584">
        <v>125</v>
      </c>
      <c r="BH22" s="590" t="s">
        <v>56</v>
      </c>
      <c r="BI22" s="394"/>
      <c r="BJ22" s="584">
        <v>125</v>
      </c>
      <c r="BK22" s="590" t="s">
        <v>56</v>
      </c>
      <c r="BL22" s="394"/>
      <c r="BM22" s="584">
        <v>125</v>
      </c>
      <c r="BN22" s="590" t="s">
        <v>56</v>
      </c>
      <c r="BO22" s="394"/>
      <c r="BP22" s="584">
        <v>125</v>
      </c>
      <c r="BQ22" s="590" t="s">
        <v>56</v>
      </c>
      <c r="BR22" s="393"/>
      <c r="BS22" s="584">
        <v>125</v>
      </c>
      <c r="BT22" s="590" t="s">
        <v>56</v>
      </c>
      <c r="BU22" s="393"/>
      <c r="BV22" s="584">
        <v>125</v>
      </c>
      <c r="BW22" s="590" t="s">
        <v>56</v>
      </c>
      <c r="BY22" s="177"/>
      <c r="BZ22" s="176"/>
      <c r="CB22" s="177"/>
      <c r="CC22" s="176"/>
      <c r="CE22" s="177"/>
      <c r="CF22" s="176"/>
      <c r="CG22" s="153"/>
      <c r="CH22" s="177"/>
      <c r="CI22" s="176"/>
      <c r="CJ22" s="153"/>
      <c r="CK22" s="177"/>
      <c r="CL22" s="176"/>
      <c r="CN22" s="177"/>
      <c r="CO22" s="176"/>
      <c r="CQ22" s="177"/>
      <c r="CR22" s="176"/>
      <c r="CT22" s="177"/>
      <c r="CU22" s="176"/>
      <c r="CV22" s="153"/>
      <c r="CW22" s="177"/>
      <c r="CX22" s="176"/>
      <c r="CY22" s="153"/>
      <c r="CZ22" s="177"/>
      <c r="DA22" s="176"/>
      <c r="DC22" s="177"/>
      <c r="DD22" s="176"/>
      <c r="DF22" s="177"/>
      <c r="DG22" s="176"/>
      <c r="DI22" s="177"/>
      <c r="DJ22" s="176"/>
      <c r="DK22" s="153"/>
      <c r="DL22" s="177"/>
      <c r="DM22" s="176"/>
      <c r="DN22" s="153"/>
      <c r="DO22" s="177"/>
      <c r="DP22" s="176"/>
      <c r="DR22" s="177"/>
      <c r="DS22" s="176"/>
      <c r="DU22" s="177"/>
      <c r="DV22" s="176"/>
      <c r="DX22" s="177"/>
      <c r="DY22" s="176"/>
      <c r="DZ22" s="153"/>
      <c r="EA22" s="177"/>
      <c r="EB22" s="176"/>
      <c r="EC22" s="153"/>
      <c r="ED22" s="177"/>
      <c r="EE22" s="176"/>
      <c r="EG22" s="177"/>
      <c r="EH22" s="176"/>
      <c r="EJ22" s="177"/>
      <c r="EK22" s="176"/>
      <c r="EM22" s="177"/>
      <c r="EN22" s="176"/>
      <c r="EO22" s="153"/>
      <c r="EP22" s="177"/>
      <c r="EQ22" s="176"/>
      <c r="ER22" s="153"/>
      <c r="ES22" s="177"/>
      <c r="ET22" s="176"/>
      <c r="EV22" s="177"/>
      <c r="EW22" s="176"/>
      <c r="EY22" s="177"/>
      <c r="EZ22" s="176"/>
    </row>
    <row r="23" spans="1:160" s="155" customFormat="1">
      <c r="A23" s="181" t="s">
        <v>711</v>
      </c>
      <c r="B23" s="202" t="s">
        <v>87</v>
      </c>
      <c r="C23" s="180" t="s">
        <v>721</v>
      </c>
      <c r="D23" s="180" t="s">
        <v>722</v>
      </c>
      <c r="E23" s="179" t="s">
        <v>80</v>
      </c>
      <c r="F23" s="178" t="s">
        <v>32</v>
      </c>
      <c r="H23" s="584">
        <v>5</v>
      </c>
      <c r="I23" s="590" t="s">
        <v>56</v>
      </c>
      <c r="J23" s="393"/>
      <c r="K23" s="584">
        <v>30</v>
      </c>
      <c r="L23" s="590" t="s">
        <v>56</v>
      </c>
      <c r="M23" s="393"/>
      <c r="N23" s="584">
        <v>0</v>
      </c>
      <c r="O23" s="590" t="s">
        <v>81</v>
      </c>
      <c r="P23" s="394"/>
      <c r="Q23" s="584">
        <v>13</v>
      </c>
      <c r="R23" s="590" t="s">
        <v>56</v>
      </c>
      <c r="S23" s="394"/>
      <c r="T23" s="584">
        <v>2</v>
      </c>
      <c r="U23" s="590" t="s">
        <v>56</v>
      </c>
      <c r="V23" s="394"/>
      <c r="W23" s="584">
        <v>25</v>
      </c>
      <c r="X23" s="590" t="s">
        <v>56</v>
      </c>
      <c r="Y23" s="393"/>
      <c r="Z23" s="584">
        <v>5</v>
      </c>
      <c r="AA23" s="590" t="s">
        <v>56</v>
      </c>
      <c r="AB23" s="393"/>
      <c r="AC23" s="584">
        <v>11</v>
      </c>
      <c r="AD23" s="590" t="s">
        <v>56</v>
      </c>
      <c r="AE23" s="394"/>
      <c r="AF23" s="584">
        <v>4</v>
      </c>
      <c r="AG23" s="590" t="s">
        <v>56</v>
      </c>
      <c r="AH23" s="394"/>
      <c r="AI23" s="584">
        <v>0</v>
      </c>
      <c r="AJ23" s="590" t="s">
        <v>81</v>
      </c>
      <c r="AK23" s="394"/>
      <c r="AL23" s="584">
        <v>1</v>
      </c>
      <c r="AM23" s="590" t="s">
        <v>56</v>
      </c>
      <c r="AN23" s="393"/>
      <c r="AO23" s="584">
        <v>40</v>
      </c>
      <c r="AP23" s="590" t="s">
        <v>56</v>
      </c>
      <c r="AQ23" s="393"/>
      <c r="AR23" s="584">
        <v>15</v>
      </c>
      <c r="AS23" s="590" t="s">
        <v>56</v>
      </c>
      <c r="AT23" s="394"/>
      <c r="AU23" s="584">
        <v>5</v>
      </c>
      <c r="AV23" s="590" t="s">
        <v>56</v>
      </c>
      <c r="AW23" s="394"/>
      <c r="AX23" s="584">
        <v>15</v>
      </c>
      <c r="AY23" s="590" t="s">
        <v>56</v>
      </c>
      <c r="AZ23" s="394"/>
      <c r="BA23" s="584">
        <v>0</v>
      </c>
      <c r="BB23" s="590" t="s">
        <v>81</v>
      </c>
      <c r="BC23" s="393"/>
      <c r="BD23" s="584">
        <v>20</v>
      </c>
      <c r="BE23" s="590" t="s">
        <v>56</v>
      </c>
      <c r="BF23" s="393"/>
      <c r="BG23" s="584">
        <v>0</v>
      </c>
      <c r="BH23" s="590" t="s">
        <v>81</v>
      </c>
      <c r="BI23" s="394"/>
      <c r="BJ23" s="584">
        <v>2</v>
      </c>
      <c r="BK23" s="590" t="s">
        <v>56</v>
      </c>
      <c r="BL23" s="394"/>
      <c r="BM23" s="584">
        <v>20</v>
      </c>
      <c r="BN23" s="590" t="s">
        <v>56</v>
      </c>
      <c r="BO23" s="394"/>
      <c r="BP23" s="584">
        <v>45</v>
      </c>
      <c r="BQ23" s="590" t="s">
        <v>56</v>
      </c>
      <c r="BR23" s="393"/>
      <c r="BS23" s="584">
        <v>0</v>
      </c>
      <c r="BT23" s="590" t="s">
        <v>81</v>
      </c>
      <c r="BU23" s="393"/>
      <c r="BV23" s="584">
        <v>0</v>
      </c>
      <c r="BW23" s="590" t="s">
        <v>81</v>
      </c>
      <c r="BY23" s="177"/>
      <c r="BZ23" s="176"/>
      <c r="CB23" s="177"/>
      <c r="CC23" s="176"/>
      <c r="CE23" s="177"/>
      <c r="CF23" s="176"/>
      <c r="CG23" s="153"/>
      <c r="CH23" s="177"/>
      <c r="CI23" s="176"/>
      <c r="CJ23" s="153"/>
      <c r="CK23" s="177"/>
      <c r="CL23" s="176"/>
      <c r="CN23" s="177"/>
      <c r="CO23" s="176"/>
      <c r="CQ23" s="177"/>
      <c r="CR23" s="176"/>
      <c r="CT23" s="177"/>
      <c r="CU23" s="176"/>
      <c r="CV23" s="153"/>
      <c r="CW23" s="177"/>
      <c r="CX23" s="176"/>
      <c r="CY23" s="153"/>
      <c r="CZ23" s="177"/>
      <c r="DA23" s="176"/>
      <c r="DC23" s="177"/>
      <c r="DD23" s="176"/>
      <c r="DF23" s="177"/>
      <c r="DG23" s="176"/>
      <c r="DI23" s="177"/>
      <c r="DJ23" s="176"/>
      <c r="DK23" s="153"/>
      <c r="DL23" s="177"/>
      <c r="DM23" s="176"/>
      <c r="DN23" s="153"/>
      <c r="DO23" s="177"/>
      <c r="DP23" s="176"/>
      <c r="DR23" s="177"/>
      <c r="DS23" s="176"/>
      <c r="DU23" s="177"/>
      <c r="DV23" s="176"/>
      <c r="DX23" s="177"/>
      <c r="DY23" s="176"/>
      <c r="DZ23" s="153"/>
      <c r="EA23" s="177"/>
      <c r="EB23" s="176"/>
      <c r="EC23" s="153"/>
      <c r="ED23" s="177"/>
      <c r="EE23" s="176"/>
      <c r="EG23" s="177"/>
      <c r="EH23" s="176"/>
      <c r="EJ23" s="177"/>
      <c r="EK23" s="176"/>
      <c r="EM23" s="177"/>
      <c r="EN23" s="176"/>
      <c r="EO23" s="153"/>
      <c r="EP23" s="177"/>
      <c r="EQ23" s="176"/>
      <c r="ER23" s="153"/>
      <c r="ES23" s="177"/>
      <c r="ET23" s="176"/>
      <c r="EV23" s="177"/>
      <c r="EW23" s="176"/>
      <c r="EY23" s="177"/>
      <c r="EZ23" s="176"/>
    </row>
    <row r="24" spans="1:160" s="155" customFormat="1">
      <c r="A24" s="181" t="s">
        <v>723</v>
      </c>
      <c r="B24" s="200" t="s">
        <v>90</v>
      </c>
      <c r="C24" s="180" t="s">
        <v>724</v>
      </c>
      <c r="D24" s="180" t="s">
        <v>725</v>
      </c>
      <c r="E24" s="179" t="s">
        <v>80</v>
      </c>
      <c r="F24" s="178" t="s">
        <v>32</v>
      </c>
      <c r="H24" s="584">
        <v>0</v>
      </c>
      <c r="I24" s="590" t="s">
        <v>81</v>
      </c>
      <c r="J24" s="393"/>
      <c r="K24" s="584">
        <v>0</v>
      </c>
      <c r="L24" s="590" t="s">
        <v>81</v>
      </c>
      <c r="M24" s="393"/>
      <c r="N24" s="584">
        <v>0</v>
      </c>
      <c r="O24" s="590" t="s">
        <v>81</v>
      </c>
      <c r="P24" s="394"/>
      <c r="Q24" s="584">
        <v>0</v>
      </c>
      <c r="R24" s="590" t="s">
        <v>81</v>
      </c>
      <c r="S24" s="394"/>
      <c r="T24" s="584">
        <v>0</v>
      </c>
      <c r="U24" s="590" t="s">
        <v>81</v>
      </c>
      <c r="V24" s="394"/>
      <c r="W24" s="584">
        <v>0</v>
      </c>
      <c r="X24" s="590" t="s">
        <v>81</v>
      </c>
      <c r="Y24" s="393"/>
      <c r="Z24" s="584">
        <v>0</v>
      </c>
      <c r="AA24" s="590" t="s">
        <v>81</v>
      </c>
      <c r="AB24" s="393"/>
      <c r="AC24" s="584">
        <v>0</v>
      </c>
      <c r="AD24" s="590" t="s">
        <v>81</v>
      </c>
      <c r="AE24" s="394"/>
      <c r="AF24" s="584">
        <v>0</v>
      </c>
      <c r="AG24" s="590" t="s">
        <v>81</v>
      </c>
      <c r="AH24" s="394"/>
      <c r="AI24" s="584">
        <v>0</v>
      </c>
      <c r="AJ24" s="590" t="s">
        <v>81</v>
      </c>
      <c r="AK24" s="394"/>
      <c r="AL24" s="584">
        <v>0</v>
      </c>
      <c r="AM24" s="590" t="s">
        <v>81</v>
      </c>
      <c r="AN24" s="393"/>
      <c r="AO24" s="584">
        <v>0</v>
      </c>
      <c r="AP24" s="590" t="s">
        <v>81</v>
      </c>
      <c r="AQ24" s="393"/>
      <c r="AR24" s="584">
        <v>0</v>
      </c>
      <c r="AS24" s="590" t="s">
        <v>81</v>
      </c>
      <c r="AT24" s="394"/>
      <c r="AU24" s="584">
        <v>0</v>
      </c>
      <c r="AV24" s="590" t="s">
        <v>81</v>
      </c>
      <c r="AW24" s="394"/>
      <c r="AX24" s="584">
        <v>0</v>
      </c>
      <c r="AY24" s="590" t="s">
        <v>81</v>
      </c>
      <c r="AZ24" s="394"/>
      <c r="BA24" s="584">
        <v>0</v>
      </c>
      <c r="BB24" s="590" t="s">
        <v>81</v>
      </c>
      <c r="BC24" s="393"/>
      <c r="BD24" s="584">
        <v>0</v>
      </c>
      <c r="BE24" s="590" t="s">
        <v>81</v>
      </c>
      <c r="BF24" s="393"/>
      <c r="BG24" s="584">
        <v>0</v>
      </c>
      <c r="BH24" s="590" t="s">
        <v>81</v>
      </c>
      <c r="BI24" s="394"/>
      <c r="BJ24" s="584">
        <v>0</v>
      </c>
      <c r="BK24" s="590" t="s">
        <v>81</v>
      </c>
      <c r="BL24" s="394"/>
      <c r="BM24" s="584">
        <v>0</v>
      </c>
      <c r="BN24" s="590" t="s">
        <v>81</v>
      </c>
      <c r="BO24" s="394"/>
      <c r="BP24" s="584">
        <v>0</v>
      </c>
      <c r="BQ24" s="590" t="s">
        <v>81</v>
      </c>
      <c r="BR24" s="393"/>
      <c r="BS24" s="584">
        <v>0</v>
      </c>
      <c r="BT24" s="590" t="s">
        <v>81</v>
      </c>
      <c r="BU24" s="393"/>
      <c r="BV24" s="584">
        <v>0</v>
      </c>
      <c r="BW24" s="590" t="s">
        <v>81</v>
      </c>
      <c r="BY24" s="177"/>
      <c r="BZ24" s="176"/>
      <c r="CB24" s="177"/>
      <c r="CC24" s="176"/>
      <c r="CE24" s="177"/>
      <c r="CF24" s="176"/>
      <c r="CG24" s="153"/>
      <c r="CH24" s="177"/>
      <c r="CI24" s="176"/>
      <c r="CJ24" s="153"/>
      <c r="CK24" s="177"/>
      <c r="CL24" s="176"/>
      <c r="CN24" s="177"/>
      <c r="CO24" s="176"/>
      <c r="CQ24" s="177"/>
      <c r="CR24" s="176"/>
      <c r="CT24" s="177"/>
      <c r="CU24" s="176"/>
      <c r="CV24" s="153"/>
      <c r="CW24" s="177"/>
      <c r="CX24" s="176"/>
      <c r="CY24" s="153"/>
      <c r="CZ24" s="177"/>
      <c r="DA24" s="176"/>
      <c r="DC24" s="177"/>
      <c r="DD24" s="176"/>
      <c r="DF24" s="177"/>
      <c r="DG24" s="176"/>
      <c r="DI24" s="177"/>
      <c r="DJ24" s="176"/>
      <c r="DK24" s="153"/>
      <c r="DL24" s="177"/>
      <c r="DM24" s="176"/>
      <c r="DN24" s="153"/>
      <c r="DO24" s="177"/>
      <c r="DP24" s="176"/>
      <c r="DR24" s="177"/>
      <c r="DS24" s="176"/>
      <c r="DU24" s="177"/>
      <c r="DV24" s="176"/>
      <c r="DX24" s="177"/>
      <c r="DY24" s="176"/>
      <c r="DZ24" s="153"/>
      <c r="EA24" s="177"/>
      <c r="EB24" s="176"/>
      <c r="EC24" s="153"/>
      <c r="ED24" s="177"/>
      <c r="EE24" s="176"/>
      <c r="EG24" s="177"/>
      <c r="EH24" s="176"/>
      <c r="EJ24" s="177"/>
      <c r="EK24" s="176"/>
      <c r="EM24" s="177"/>
      <c r="EN24" s="176"/>
      <c r="EO24" s="153"/>
      <c r="EP24" s="177"/>
      <c r="EQ24" s="176"/>
      <c r="ER24" s="153"/>
      <c r="ES24" s="177"/>
      <c r="ET24" s="176"/>
      <c r="EV24" s="177"/>
      <c r="EW24" s="176"/>
      <c r="EY24" s="177"/>
      <c r="EZ24" s="176"/>
    </row>
    <row r="25" spans="1:160" ht="13" thickBot="1">
      <c r="A25" s="162" t="s">
        <v>726</v>
      </c>
      <c r="B25" s="212" t="s">
        <v>93</v>
      </c>
      <c r="C25" s="160" t="s">
        <v>31</v>
      </c>
      <c r="D25" s="160" t="s">
        <v>727</v>
      </c>
      <c r="E25" s="160" t="s">
        <v>95</v>
      </c>
      <c r="F25" s="159" t="s">
        <v>32</v>
      </c>
      <c r="G25" s="155"/>
      <c r="H25" s="645">
        <v>100</v>
      </c>
      <c r="I25" s="588" t="s">
        <v>56</v>
      </c>
      <c r="J25" s="393"/>
      <c r="K25" s="645">
        <v>100</v>
      </c>
      <c r="L25" s="588" t="s">
        <v>56</v>
      </c>
      <c r="M25" s="393"/>
      <c r="N25" s="645">
        <v>100</v>
      </c>
      <c r="O25" s="588" t="s">
        <v>56</v>
      </c>
      <c r="P25" s="394"/>
      <c r="Q25" s="645">
        <v>100</v>
      </c>
      <c r="R25" s="588" t="s">
        <v>56</v>
      </c>
      <c r="S25" s="394"/>
      <c r="T25" s="645">
        <v>100</v>
      </c>
      <c r="U25" s="588" t="s">
        <v>56</v>
      </c>
      <c r="V25" s="394"/>
      <c r="W25" s="645">
        <v>100</v>
      </c>
      <c r="X25" s="588" t="s">
        <v>56</v>
      </c>
      <c r="Y25" s="393"/>
      <c r="Z25" s="645">
        <v>100</v>
      </c>
      <c r="AA25" s="588">
        <v>1</v>
      </c>
      <c r="AB25" s="393"/>
      <c r="AC25" s="645">
        <v>100</v>
      </c>
      <c r="AD25" s="588" t="s">
        <v>56</v>
      </c>
      <c r="AE25" s="394"/>
      <c r="AF25" s="645">
        <v>100</v>
      </c>
      <c r="AG25" s="588" t="s">
        <v>56</v>
      </c>
      <c r="AH25" s="394"/>
      <c r="AI25" s="645">
        <v>100</v>
      </c>
      <c r="AJ25" s="588" t="s">
        <v>56</v>
      </c>
      <c r="AK25" s="393"/>
      <c r="AL25" s="645">
        <v>100</v>
      </c>
      <c r="AM25" s="588" t="s">
        <v>56</v>
      </c>
      <c r="AN25" s="393"/>
      <c r="AO25" s="645">
        <v>100</v>
      </c>
      <c r="AP25" s="588" t="s">
        <v>56</v>
      </c>
      <c r="AQ25" s="393"/>
      <c r="AR25" s="645">
        <v>100</v>
      </c>
      <c r="AS25" s="588" t="s">
        <v>56</v>
      </c>
      <c r="AT25" s="394"/>
      <c r="AU25" s="645">
        <v>100</v>
      </c>
      <c r="AV25" s="588" t="s">
        <v>56</v>
      </c>
      <c r="AW25" s="394"/>
      <c r="AX25" s="645">
        <v>100</v>
      </c>
      <c r="AY25" s="588" t="s">
        <v>56</v>
      </c>
      <c r="AZ25" s="394"/>
      <c r="BA25" s="645">
        <v>100</v>
      </c>
      <c r="BB25" s="588" t="s">
        <v>56</v>
      </c>
      <c r="BC25" s="393"/>
      <c r="BD25" s="645">
        <v>100</v>
      </c>
      <c r="BE25" s="588" t="s">
        <v>56</v>
      </c>
      <c r="BF25" s="393"/>
      <c r="BG25" s="645">
        <v>100</v>
      </c>
      <c r="BH25" s="588" t="s">
        <v>56</v>
      </c>
      <c r="BI25" s="394"/>
      <c r="BJ25" s="645">
        <v>100</v>
      </c>
      <c r="BK25" s="588" t="s">
        <v>56</v>
      </c>
      <c r="BL25" s="394"/>
      <c r="BM25" s="645">
        <v>99.17</v>
      </c>
      <c r="BN25" s="588" t="s">
        <v>56</v>
      </c>
      <c r="BO25" s="394"/>
      <c r="BP25" s="645">
        <v>100</v>
      </c>
      <c r="BQ25" s="588" t="s">
        <v>56</v>
      </c>
      <c r="BR25" s="393"/>
      <c r="BS25" s="645">
        <v>100</v>
      </c>
      <c r="BT25" s="588" t="s">
        <v>56</v>
      </c>
      <c r="BU25" s="393"/>
      <c r="BV25" s="645">
        <v>100</v>
      </c>
      <c r="BW25" s="588" t="s">
        <v>56</v>
      </c>
      <c r="BX25" s="155"/>
      <c r="BY25" s="158"/>
      <c r="BZ25" s="157"/>
      <c r="CA25" s="155"/>
      <c r="CB25" s="158"/>
      <c r="CC25" s="157"/>
      <c r="CD25" s="155"/>
      <c r="CE25" s="158"/>
      <c r="CF25" s="157"/>
      <c r="CH25" s="158"/>
      <c r="CI25" s="157"/>
      <c r="CK25" s="158"/>
      <c r="CL25" s="157"/>
      <c r="CM25" s="155"/>
      <c r="CN25" s="158"/>
      <c r="CO25" s="157"/>
      <c r="CP25" s="155"/>
      <c r="CQ25" s="158"/>
      <c r="CR25" s="157"/>
      <c r="CS25" s="155"/>
      <c r="CT25" s="158"/>
      <c r="CU25" s="157"/>
      <c r="CW25" s="158"/>
      <c r="CX25" s="157"/>
      <c r="CZ25" s="158"/>
      <c r="DA25" s="157"/>
      <c r="DB25" s="155"/>
      <c r="DC25" s="158"/>
      <c r="DD25" s="157"/>
      <c r="DE25" s="155"/>
      <c r="DF25" s="158"/>
      <c r="DG25" s="157"/>
      <c r="DH25" s="155"/>
      <c r="DI25" s="158"/>
      <c r="DJ25" s="157"/>
      <c r="DL25" s="158"/>
      <c r="DM25" s="157"/>
      <c r="DO25" s="158"/>
      <c r="DP25" s="157"/>
      <c r="DQ25" s="155"/>
      <c r="DR25" s="158"/>
      <c r="DS25" s="157"/>
      <c r="DT25" s="155"/>
      <c r="DU25" s="158"/>
      <c r="DV25" s="157"/>
      <c r="DW25" s="155"/>
      <c r="DX25" s="158"/>
      <c r="DY25" s="157"/>
      <c r="EA25" s="158"/>
      <c r="EB25" s="157"/>
      <c r="ED25" s="158"/>
      <c r="EE25" s="157"/>
      <c r="EF25" s="155"/>
      <c r="EG25" s="158"/>
      <c r="EH25" s="157"/>
      <c r="EI25" s="155"/>
      <c r="EJ25" s="158"/>
      <c r="EK25" s="157"/>
      <c r="EL25" s="155"/>
      <c r="EM25" s="158"/>
      <c r="EN25" s="157"/>
      <c r="EP25" s="158"/>
      <c r="EQ25" s="157"/>
      <c r="ES25" s="158"/>
      <c r="ET25" s="157"/>
      <c r="EU25" s="155"/>
      <c r="EV25" s="158"/>
      <c r="EW25" s="157"/>
      <c r="EX25" s="155"/>
      <c r="EY25" s="158"/>
      <c r="EZ25" s="157"/>
      <c r="FB25" s="155"/>
      <c r="FC25" s="155"/>
      <c r="FD25" s="155"/>
    </row>
    <row r="26" spans="1:160" s="155" customFormat="1" ht="13" thickBot="1">
      <c r="A26" s="303"/>
      <c r="B26" s="153"/>
      <c r="C26" s="154"/>
      <c r="D26" s="154"/>
      <c r="E26" s="153"/>
      <c r="F26" s="153"/>
      <c r="G26" s="153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3"/>
      <c r="AF26" s="393"/>
      <c r="AG26" s="393"/>
      <c r="AH26" s="393"/>
      <c r="AI26" s="393"/>
      <c r="AJ26" s="393"/>
      <c r="AK26" s="394"/>
      <c r="AL26" s="393"/>
      <c r="AM26" s="393"/>
      <c r="AN26" s="393"/>
      <c r="AO26" s="393"/>
      <c r="AP26" s="393"/>
      <c r="AQ26" s="393"/>
      <c r="AR26" s="393"/>
      <c r="AS26" s="393"/>
      <c r="AT26" s="393"/>
      <c r="AU26" s="393"/>
      <c r="AV26" s="393"/>
      <c r="AW26" s="393"/>
      <c r="AX26" s="393"/>
      <c r="AY26" s="393"/>
      <c r="AZ26" s="394"/>
      <c r="BA26" s="393"/>
      <c r="BB26" s="393"/>
      <c r="BC26" s="393"/>
      <c r="BD26" s="393"/>
      <c r="BE26" s="393"/>
      <c r="BF26" s="393"/>
      <c r="BG26" s="393"/>
      <c r="BH26" s="393"/>
      <c r="BI26" s="393"/>
      <c r="BJ26" s="393"/>
      <c r="BK26" s="393"/>
      <c r="BL26" s="393"/>
      <c r="BM26" s="393"/>
      <c r="BN26" s="393"/>
      <c r="BO26" s="394"/>
      <c r="BP26" s="393"/>
      <c r="BQ26" s="393"/>
      <c r="BR26" s="393"/>
      <c r="BS26" s="393"/>
      <c r="BT26" s="393"/>
      <c r="BU26" s="393"/>
      <c r="BV26" s="393"/>
      <c r="BW26" s="393"/>
      <c r="BX26" s="153"/>
      <c r="BY26" s="153"/>
      <c r="BZ26" s="153"/>
      <c r="CA26" s="153"/>
      <c r="CB26" s="153"/>
      <c r="CC26" s="153"/>
      <c r="CE26" s="153"/>
      <c r="CF26" s="153"/>
      <c r="CG26" s="153"/>
      <c r="CH26" s="153"/>
      <c r="CI26" s="153"/>
      <c r="CJ26" s="153"/>
      <c r="CK26" s="153"/>
      <c r="CL26" s="153"/>
      <c r="CM26" s="153"/>
      <c r="CN26" s="153"/>
      <c r="CO26" s="153"/>
      <c r="CP26" s="153"/>
      <c r="CQ26" s="153"/>
      <c r="CR26" s="153"/>
      <c r="CT26" s="153"/>
      <c r="CU26" s="153"/>
      <c r="CV26" s="153"/>
      <c r="CW26" s="153"/>
      <c r="CX26" s="153"/>
      <c r="CY26" s="153"/>
      <c r="CZ26" s="153"/>
      <c r="DA26" s="153"/>
      <c r="DB26" s="153"/>
      <c r="DC26" s="153"/>
      <c r="DD26" s="153"/>
      <c r="DE26" s="153"/>
      <c r="DF26" s="153"/>
      <c r="DG26" s="153"/>
      <c r="DI26" s="153"/>
      <c r="DJ26" s="153"/>
      <c r="DK26" s="153"/>
      <c r="DL26" s="153"/>
      <c r="DM26" s="153"/>
      <c r="DN26" s="153"/>
      <c r="DO26" s="153"/>
      <c r="DP26" s="153"/>
      <c r="DQ26" s="153"/>
      <c r="DR26" s="153"/>
      <c r="DS26" s="153"/>
      <c r="DT26" s="153"/>
      <c r="DU26" s="153"/>
      <c r="DV26" s="153"/>
      <c r="DX26" s="153"/>
      <c r="DY26" s="153"/>
      <c r="DZ26" s="153"/>
      <c r="EA26" s="153"/>
      <c r="EB26" s="153"/>
      <c r="EC26" s="153"/>
      <c r="ED26" s="153"/>
      <c r="EE26" s="153"/>
      <c r="EF26" s="153"/>
      <c r="EG26" s="153"/>
      <c r="EH26" s="153"/>
      <c r="EI26" s="153"/>
      <c r="EJ26" s="153"/>
      <c r="EK26" s="153"/>
      <c r="EM26" s="153"/>
      <c r="EN26" s="153"/>
      <c r="EO26" s="153"/>
      <c r="EP26" s="153"/>
      <c r="EQ26" s="153"/>
      <c r="ER26" s="153"/>
      <c r="ES26" s="153"/>
      <c r="ET26" s="153"/>
      <c r="EU26" s="153"/>
      <c r="EV26" s="153"/>
      <c r="EW26" s="153"/>
      <c r="EX26" s="153"/>
      <c r="EY26" s="153"/>
      <c r="EZ26" s="153"/>
    </row>
    <row r="27" spans="1:160" s="155" customFormat="1" ht="18.5" thickBot="1">
      <c r="A27" s="211"/>
      <c r="B27" s="210" t="s">
        <v>96</v>
      </c>
      <c r="C27" s="209"/>
      <c r="D27" s="209"/>
      <c r="E27" s="209" t="s">
        <v>25</v>
      </c>
      <c r="F27" s="984"/>
      <c r="H27" s="393"/>
      <c r="I27" s="393"/>
      <c r="J27" s="393"/>
      <c r="K27" s="393"/>
      <c r="L27" s="393"/>
      <c r="M27" s="393"/>
      <c r="N27" s="393"/>
      <c r="O27" s="393"/>
      <c r="P27" s="394"/>
      <c r="Q27" s="393"/>
      <c r="R27" s="393"/>
      <c r="S27" s="394"/>
      <c r="T27" s="393"/>
      <c r="U27" s="393"/>
      <c r="V27" s="394"/>
      <c r="W27" s="393"/>
      <c r="X27" s="393"/>
      <c r="Y27" s="393"/>
      <c r="Z27" s="393"/>
      <c r="AA27" s="393"/>
      <c r="AB27" s="393"/>
      <c r="AC27" s="393"/>
      <c r="AD27" s="393"/>
      <c r="AE27" s="394"/>
      <c r="AF27" s="393"/>
      <c r="AG27" s="393"/>
      <c r="AH27" s="394"/>
      <c r="AI27" s="393"/>
      <c r="AJ27" s="393"/>
      <c r="AK27" s="394"/>
      <c r="AL27" s="393"/>
      <c r="AM27" s="393"/>
      <c r="AN27" s="393"/>
      <c r="AO27" s="393"/>
      <c r="AP27" s="393"/>
      <c r="AQ27" s="393"/>
      <c r="AR27" s="393"/>
      <c r="AS27" s="393"/>
      <c r="AT27" s="394"/>
      <c r="AU27" s="393"/>
      <c r="AV27" s="393"/>
      <c r="AW27" s="394"/>
      <c r="AX27" s="393"/>
      <c r="AY27" s="393"/>
      <c r="AZ27" s="394"/>
      <c r="BA27" s="393"/>
      <c r="BB27" s="393"/>
      <c r="BC27" s="393"/>
      <c r="BD27" s="393"/>
      <c r="BE27" s="393"/>
      <c r="BF27" s="393"/>
      <c r="BG27" s="393"/>
      <c r="BH27" s="393"/>
      <c r="BI27" s="394"/>
      <c r="BJ27" s="393"/>
      <c r="BK27" s="393"/>
      <c r="BL27" s="394"/>
      <c r="BM27" s="393"/>
      <c r="BN27" s="393"/>
      <c r="BO27" s="394"/>
      <c r="BP27" s="393"/>
      <c r="BQ27" s="393"/>
      <c r="BR27" s="393"/>
      <c r="BS27" s="393"/>
      <c r="BT27" s="393"/>
      <c r="BU27" s="393"/>
      <c r="BV27" s="393"/>
      <c r="BW27" s="393"/>
      <c r="BY27" s="153"/>
      <c r="BZ27" s="153"/>
      <c r="CB27" s="153"/>
      <c r="CC27" s="153"/>
      <c r="CE27" s="153"/>
      <c r="CF27" s="153"/>
      <c r="CG27" s="153"/>
      <c r="CH27" s="153"/>
      <c r="CI27" s="153"/>
      <c r="CJ27" s="153"/>
      <c r="CK27" s="153"/>
      <c r="CL27" s="153"/>
      <c r="CN27" s="153"/>
      <c r="CO27" s="153"/>
      <c r="CQ27" s="153"/>
      <c r="CR27" s="153"/>
      <c r="CT27" s="153"/>
      <c r="CU27" s="153"/>
      <c r="CV27" s="153"/>
      <c r="CW27" s="153"/>
      <c r="CX27" s="153"/>
      <c r="CY27" s="153"/>
      <c r="CZ27" s="153"/>
      <c r="DA27" s="153"/>
      <c r="DC27" s="153"/>
      <c r="DD27" s="153"/>
      <c r="DF27" s="153"/>
      <c r="DG27" s="153"/>
      <c r="DI27" s="153"/>
      <c r="DJ27" s="153"/>
      <c r="DK27" s="153"/>
      <c r="DL27" s="153"/>
      <c r="DM27" s="153"/>
      <c r="DN27" s="153"/>
      <c r="DO27" s="153"/>
      <c r="DP27" s="153"/>
      <c r="DR27" s="153"/>
      <c r="DS27" s="153"/>
      <c r="DU27" s="153"/>
      <c r="DV27" s="153"/>
      <c r="DX27" s="153"/>
      <c r="DY27" s="153"/>
      <c r="DZ27" s="153"/>
      <c r="EA27" s="153"/>
      <c r="EB27" s="153"/>
      <c r="EC27" s="153"/>
      <c r="ED27" s="153"/>
      <c r="EE27" s="153"/>
      <c r="EG27" s="153"/>
      <c r="EH27" s="153"/>
      <c r="EJ27" s="153"/>
      <c r="EK27" s="153"/>
      <c r="EM27" s="153"/>
      <c r="EN27" s="153"/>
      <c r="EO27" s="153"/>
      <c r="EP27" s="153"/>
      <c r="EQ27" s="153"/>
      <c r="ER27" s="153"/>
      <c r="ES27" s="153"/>
      <c r="ET27" s="153"/>
      <c r="EV27" s="153"/>
      <c r="EW27" s="153"/>
      <c r="EY27" s="153"/>
      <c r="EZ27" s="153"/>
    </row>
    <row r="28" spans="1:160" s="155" customFormat="1">
      <c r="A28" s="208" t="s">
        <v>728</v>
      </c>
      <c r="B28" s="207" t="s">
        <v>98</v>
      </c>
      <c r="C28" s="206" t="s">
        <v>729</v>
      </c>
      <c r="D28" s="206" t="s">
        <v>730</v>
      </c>
      <c r="E28" s="205" t="s">
        <v>67</v>
      </c>
      <c r="F28" s="204" t="s">
        <v>32</v>
      </c>
      <c r="G28" s="155" t="s">
        <v>25</v>
      </c>
      <c r="H28" s="397">
        <v>1</v>
      </c>
      <c r="I28" s="593" t="s">
        <v>56</v>
      </c>
      <c r="J28" s="393"/>
      <c r="K28" s="397">
        <v>1</v>
      </c>
      <c r="L28" s="593" t="s">
        <v>56</v>
      </c>
      <c r="M28" s="393"/>
      <c r="N28" s="397">
        <v>1</v>
      </c>
      <c r="O28" s="593" t="s">
        <v>56</v>
      </c>
      <c r="P28" s="394"/>
      <c r="Q28" s="397">
        <v>1</v>
      </c>
      <c r="R28" s="593" t="s">
        <v>56</v>
      </c>
      <c r="S28" s="394"/>
      <c r="T28" s="397">
        <v>1</v>
      </c>
      <c r="U28" s="593" t="s">
        <v>56</v>
      </c>
      <c r="V28" s="394"/>
      <c r="W28" s="397">
        <v>1</v>
      </c>
      <c r="X28" s="593" t="s">
        <v>56</v>
      </c>
      <c r="Y28" s="393"/>
      <c r="Z28" s="397">
        <v>1</v>
      </c>
      <c r="AA28" s="593" t="s">
        <v>56</v>
      </c>
      <c r="AB28" s="393"/>
      <c r="AC28" s="397">
        <v>1</v>
      </c>
      <c r="AD28" s="593" t="s">
        <v>56</v>
      </c>
      <c r="AE28" s="394"/>
      <c r="AF28" s="397">
        <v>1</v>
      </c>
      <c r="AG28" s="593" t="s">
        <v>56</v>
      </c>
      <c r="AH28" s="394"/>
      <c r="AI28" s="397">
        <v>1</v>
      </c>
      <c r="AJ28" s="593" t="s">
        <v>56</v>
      </c>
      <c r="AK28" s="394"/>
      <c r="AL28" s="397">
        <v>1</v>
      </c>
      <c r="AM28" s="593" t="s">
        <v>56</v>
      </c>
      <c r="AN28" s="393"/>
      <c r="AO28" s="397">
        <v>1</v>
      </c>
      <c r="AP28" s="593" t="s">
        <v>56</v>
      </c>
      <c r="AQ28" s="393"/>
      <c r="AR28" s="397">
        <v>1</v>
      </c>
      <c r="AS28" s="593" t="s">
        <v>56</v>
      </c>
      <c r="AT28" s="394"/>
      <c r="AU28" s="397">
        <v>1</v>
      </c>
      <c r="AV28" s="593" t="s">
        <v>56</v>
      </c>
      <c r="AW28" s="394"/>
      <c r="AX28" s="397">
        <v>1</v>
      </c>
      <c r="AY28" s="593" t="s">
        <v>56</v>
      </c>
      <c r="AZ28" s="394"/>
      <c r="BA28" s="397">
        <v>1</v>
      </c>
      <c r="BB28" s="593" t="s">
        <v>56</v>
      </c>
      <c r="BC28" s="393"/>
      <c r="BD28" s="397">
        <v>1</v>
      </c>
      <c r="BE28" s="593" t="s">
        <v>56</v>
      </c>
      <c r="BF28" s="393"/>
      <c r="BG28" s="397">
        <v>1</v>
      </c>
      <c r="BH28" s="593" t="s">
        <v>56</v>
      </c>
      <c r="BI28" s="394"/>
      <c r="BJ28" s="397">
        <v>1</v>
      </c>
      <c r="BK28" s="593" t="s">
        <v>56</v>
      </c>
      <c r="BL28" s="394"/>
      <c r="BM28" s="397">
        <v>1</v>
      </c>
      <c r="BN28" s="593" t="s">
        <v>56</v>
      </c>
      <c r="BO28" s="394"/>
      <c r="BP28" s="397">
        <v>1</v>
      </c>
      <c r="BQ28" s="593" t="s">
        <v>56</v>
      </c>
      <c r="BR28" s="393"/>
      <c r="BS28" s="397">
        <v>1</v>
      </c>
      <c r="BT28" s="593" t="s">
        <v>56</v>
      </c>
      <c r="BU28" s="393"/>
      <c r="BV28" s="397">
        <v>1</v>
      </c>
      <c r="BW28" s="593" t="s">
        <v>56</v>
      </c>
      <c r="BY28" s="203"/>
      <c r="BZ28" s="163"/>
      <c r="CB28" s="203"/>
      <c r="CC28" s="163"/>
      <c r="CE28" s="203"/>
      <c r="CF28" s="163"/>
      <c r="CG28" s="153"/>
      <c r="CH28" s="203"/>
      <c r="CI28" s="163"/>
      <c r="CJ28" s="153"/>
      <c r="CK28" s="203"/>
      <c r="CL28" s="163"/>
      <c r="CN28" s="203"/>
      <c r="CO28" s="163"/>
      <c r="CQ28" s="203"/>
      <c r="CR28" s="163"/>
      <c r="CT28" s="203"/>
      <c r="CU28" s="163"/>
      <c r="CV28" s="153"/>
      <c r="CW28" s="203"/>
      <c r="CX28" s="163"/>
      <c r="CY28" s="153"/>
      <c r="CZ28" s="203"/>
      <c r="DA28" s="163"/>
      <c r="DC28" s="203"/>
      <c r="DD28" s="163"/>
      <c r="DF28" s="203"/>
      <c r="DG28" s="163"/>
      <c r="DI28" s="203"/>
      <c r="DJ28" s="163"/>
      <c r="DK28" s="153"/>
      <c r="DL28" s="203"/>
      <c r="DM28" s="163"/>
      <c r="DN28" s="153"/>
      <c r="DO28" s="203"/>
      <c r="DP28" s="163"/>
      <c r="DR28" s="203"/>
      <c r="DS28" s="163"/>
      <c r="DU28" s="203"/>
      <c r="DV28" s="163"/>
      <c r="DX28" s="203"/>
      <c r="DY28" s="163"/>
      <c r="DZ28" s="153"/>
      <c r="EA28" s="203"/>
      <c r="EB28" s="163"/>
      <c r="EC28" s="153"/>
      <c r="ED28" s="203"/>
      <c r="EE28" s="163"/>
      <c r="EG28" s="203"/>
      <c r="EH28" s="163"/>
      <c r="EJ28" s="203"/>
      <c r="EK28" s="163"/>
      <c r="EM28" s="203"/>
      <c r="EN28" s="163"/>
      <c r="EO28" s="153"/>
      <c r="EP28" s="203"/>
      <c r="EQ28" s="163"/>
      <c r="ER28" s="153"/>
      <c r="ES28" s="203"/>
      <c r="ET28" s="163"/>
      <c r="EV28" s="203"/>
      <c r="EW28" s="163"/>
      <c r="EY28" s="203"/>
      <c r="EZ28" s="163"/>
    </row>
    <row r="29" spans="1:160" s="155" customFormat="1">
      <c r="A29" s="201" t="s">
        <v>731</v>
      </c>
      <c r="B29" s="202" t="s">
        <v>101</v>
      </c>
      <c r="C29" s="180" t="s">
        <v>729</v>
      </c>
      <c r="D29" s="180" t="s">
        <v>732</v>
      </c>
      <c r="E29" s="179" t="s">
        <v>67</v>
      </c>
      <c r="F29" s="199" t="s">
        <v>32</v>
      </c>
      <c r="H29" s="396">
        <v>1</v>
      </c>
      <c r="I29" s="590" t="s">
        <v>56</v>
      </c>
      <c r="J29" s="393"/>
      <c r="K29" s="396">
        <v>1</v>
      </c>
      <c r="L29" s="590" t="s">
        <v>56</v>
      </c>
      <c r="M29" s="393"/>
      <c r="N29" s="396">
        <v>1</v>
      </c>
      <c r="O29" s="590" t="s">
        <v>56</v>
      </c>
      <c r="P29" s="394"/>
      <c r="Q29" s="396">
        <v>1</v>
      </c>
      <c r="R29" s="590" t="s">
        <v>56</v>
      </c>
      <c r="S29" s="394"/>
      <c r="T29" s="396">
        <v>1</v>
      </c>
      <c r="U29" s="590" t="s">
        <v>56</v>
      </c>
      <c r="V29" s="394"/>
      <c r="W29" s="396">
        <v>1</v>
      </c>
      <c r="X29" s="590" t="s">
        <v>56</v>
      </c>
      <c r="Y29" s="393"/>
      <c r="Z29" s="396">
        <v>1</v>
      </c>
      <c r="AA29" s="590" t="s">
        <v>56</v>
      </c>
      <c r="AB29" s="393"/>
      <c r="AC29" s="396">
        <v>1</v>
      </c>
      <c r="AD29" s="590" t="s">
        <v>56</v>
      </c>
      <c r="AE29" s="394"/>
      <c r="AF29" s="396">
        <v>1</v>
      </c>
      <c r="AG29" s="590" t="s">
        <v>56</v>
      </c>
      <c r="AH29" s="394"/>
      <c r="AI29" s="396">
        <v>1</v>
      </c>
      <c r="AJ29" s="590" t="s">
        <v>56</v>
      </c>
      <c r="AK29" s="394"/>
      <c r="AL29" s="396">
        <v>1</v>
      </c>
      <c r="AM29" s="590" t="s">
        <v>56</v>
      </c>
      <c r="AN29" s="393"/>
      <c r="AO29" s="396">
        <v>1</v>
      </c>
      <c r="AP29" s="590" t="s">
        <v>56</v>
      </c>
      <c r="AQ29" s="393"/>
      <c r="AR29" s="396">
        <v>1</v>
      </c>
      <c r="AS29" s="590" t="s">
        <v>56</v>
      </c>
      <c r="AT29" s="394"/>
      <c r="AU29" s="396">
        <v>1</v>
      </c>
      <c r="AV29" s="590" t="s">
        <v>56</v>
      </c>
      <c r="AW29" s="394"/>
      <c r="AX29" s="396">
        <v>1</v>
      </c>
      <c r="AY29" s="590" t="s">
        <v>56</v>
      </c>
      <c r="AZ29" s="394"/>
      <c r="BA29" s="396">
        <v>0</v>
      </c>
      <c r="BB29" s="590" t="s">
        <v>81</v>
      </c>
      <c r="BC29" s="393"/>
      <c r="BD29" s="396">
        <v>1</v>
      </c>
      <c r="BE29" s="590" t="s">
        <v>56</v>
      </c>
      <c r="BF29" s="393"/>
      <c r="BG29" s="396">
        <v>1</v>
      </c>
      <c r="BH29" s="590" t="s">
        <v>56</v>
      </c>
      <c r="BI29" s="394"/>
      <c r="BJ29" s="396">
        <v>1</v>
      </c>
      <c r="BK29" s="590" t="s">
        <v>56</v>
      </c>
      <c r="BL29" s="394"/>
      <c r="BM29" s="396">
        <v>1</v>
      </c>
      <c r="BN29" s="590" t="s">
        <v>56</v>
      </c>
      <c r="BO29" s="394"/>
      <c r="BP29" s="396">
        <v>1</v>
      </c>
      <c r="BQ29" s="590" t="s">
        <v>56</v>
      </c>
      <c r="BR29" s="393"/>
      <c r="BS29" s="396">
        <v>0</v>
      </c>
      <c r="BT29" s="590" t="s">
        <v>81</v>
      </c>
      <c r="BU29" s="393"/>
      <c r="BV29" s="396">
        <v>1</v>
      </c>
      <c r="BW29" s="590" t="s">
        <v>56</v>
      </c>
      <c r="BY29" s="198"/>
      <c r="BZ29" s="176"/>
      <c r="CB29" s="198"/>
      <c r="CC29" s="176"/>
      <c r="CE29" s="198"/>
      <c r="CF29" s="176"/>
      <c r="CG29" s="153"/>
      <c r="CH29" s="198"/>
      <c r="CI29" s="176"/>
      <c r="CJ29" s="153"/>
      <c r="CK29" s="198"/>
      <c r="CL29" s="176"/>
      <c r="CN29" s="198"/>
      <c r="CO29" s="176"/>
      <c r="CQ29" s="198"/>
      <c r="CR29" s="176"/>
      <c r="CT29" s="198"/>
      <c r="CU29" s="176"/>
      <c r="CV29" s="153"/>
      <c r="CW29" s="198"/>
      <c r="CX29" s="176"/>
      <c r="CY29" s="153"/>
      <c r="CZ29" s="198"/>
      <c r="DA29" s="176"/>
      <c r="DC29" s="198"/>
      <c r="DD29" s="176"/>
      <c r="DF29" s="198"/>
      <c r="DG29" s="176"/>
      <c r="DI29" s="198"/>
      <c r="DJ29" s="176"/>
      <c r="DK29" s="153"/>
      <c r="DL29" s="198"/>
      <c r="DM29" s="176"/>
      <c r="DN29" s="153"/>
      <c r="DO29" s="198"/>
      <c r="DP29" s="176"/>
      <c r="DR29" s="198"/>
      <c r="DS29" s="176"/>
      <c r="DU29" s="198"/>
      <c r="DV29" s="176"/>
      <c r="DX29" s="198"/>
      <c r="DY29" s="176"/>
      <c r="DZ29" s="153"/>
      <c r="EA29" s="198"/>
      <c r="EB29" s="176"/>
      <c r="EC29" s="153"/>
      <c r="ED29" s="198"/>
      <c r="EE29" s="176"/>
      <c r="EG29" s="198"/>
      <c r="EH29" s="176"/>
      <c r="EJ29" s="198"/>
      <c r="EK29" s="176"/>
      <c r="EM29" s="198"/>
      <c r="EN29" s="176"/>
      <c r="EO29" s="153"/>
      <c r="EP29" s="198"/>
      <c r="EQ29" s="176"/>
      <c r="ER29" s="153"/>
      <c r="ES29" s="198"/>
      <c r="ET29" s="176"/>
      <c r="EV29" s="198"/>
      <c r="EW29" s="176"/>
      <c r="EY29" s="198"/>
      <c r="EZ29" s="176"/>
    </row>
    <row r="30" spans="1:160" s="155" customFormat="1">
      <c r="A30" s="201" t="s">
        <v>733</v>
      </c>
      <c r="B30" s="202" t="s">
        <v>103</v>
      </c>
      <c r="C30" s="180" t="s">
        <v>729</v>
      </c>
      <c r="D30" s="180" t="s">
        <v>734</v>
      </c>
      <c r="E30" s="179" t="s">
        <v>67</v>
      </c>
      <c r="F30" s="199" t="s">
        <v>32</v>
      </c>
      <c r="H30" s="396">
        <v>1</v>
      </c>
      <c r="I30" s="590" t="s">
        <v>56</v>
      </c>
      <c r="J30" s="393"/>
      <c r="K30" s="396">
        <v>0</v>
      </c>
      <c r="L30" s="590" t="s">
        <v>81</v>
      </c>
      <c r="M30" s="393"/>
      <c r="N30" s="396">
        <v>0</v>
      </c>
      <c r="O30" s="590" t="s">
        <v>81</v>
      </c>
      <c r="P30" s="394"/>
      <c r="Q30" s="396">
        <v>0</v>
      </c>
      <c r="R30" s="590" t="s">
        <v>81</v>
      </c>
      <c r="S30" s="394"/>
      <c r="T30" s="396">
        <v>0</v>
      </c>
      <c r="U30" s="590" t="s">
        <v>81</v>
      </c>
      <c r="V30" s="394"/>
      <c r="W30" s="396">
        <v>0</v>
      </c>
      <c r="X30" s="590" t="s">
        <v>81</v>
      </c>
      <c r="Y30" s="393"/>
      <c r="Z30" s="396">
        <v>0</v>
      </c>
      <c r="AA30" s="590" t="s">
        <v>81</v>
      </c>
      <c r="AB30" s="393"/>
      <c r="AC30" s="396">
        <v>0</v>
      </c>
      <c r="AD30" s="590" t="s">
        <v>81</v>
      </c>
      <c r="AE30" s="394"/>
      <c r="AF30" s="396">
        <v>0</v>
      </c>
      <c r="AG30" s="590" t="s">
        <v>81</v>
      </c>
      <c r="AH30" s="394"/>
      <c r="AI30" s="396">
        <v>0</v>
      </c>
      <c r="AJ30" s="590" t="s">
        <v>81</v>
      </c>
      <c r="AK30" s="394"/>
      <c r="AL30" s="396">
        <v>0</v>
      </c>
      <c r="AM30" s="590" t="s">
        <v>81</v>
      </c>
      <c r="AN30" s="393"/>
      <c r="AO30" s="396">
        <v>0</v>
      </c>
      <c r="AP30" s="590" t="s">
        <v>81</v>
      </c>
      <c r="AQ30" s="393"/>
      <c r="AR30" s="396">
        <v>0</v>
      </c>
      <c r="AS30" s="590" t="s">
        <v>81</v>
      </c>
      <c r="AT30" s="394"/>
      <c r="AU30" s="396">
        <v>0</v>
      </c>
      <c r="AV30" s="590" t="s">
        <v>81</v>
      </c>
      <c r="AW30" s="394"/>
      <c r="AX30" s="396">
        <v>0</v>
      </c>
      <c r="AY30" s="590" t="s">
        <v>81</v>
      </c>
      <c r="AZ30" s="394"/>
      <c r="BA30" s="396">
        <v>1</v>
      </c>
      <c r="BB30" s="590" t="s">
        <v>56</v>
      </c>
      <c r="BC30" s="393"/>
      <c r="BD30" s="396">
        <v>0</v>
      </c>
      <c r="BE30" s="590" t="s">
        <v>81</v>
      </c>
      <c r="BF30" s="393"/>
      <c r="BG30" s="396">
        <v>0</v>
      </c>
      <c r="BH30" s="590" t="s">
        <v>81</v>
      </c>
      <c r="BI30" s="394"/>
      <c r="BJ30" s="396">
        <v>0</v>
      </c>
      <c r="BK30" s="590" t="s">
        <v>81</v>
      </c>
      <c r="BL30" s="394"/>
      <c r="BM30" s="396">
        <v>0</v>
      </c>
      <c r="BN30" s="590" t="s">
        <v>81</v>
      </c>
      <c r="BO30" s="394"/>
      <c r="BP30" s="396">
        <v>0</v>
      </c>
      <c r="BQ30" s="590" t="s">
        <v>81</v>
      </c>
      <c r="BR30" s="393"/>
      <c r="BS30" s="396">
        <v>1</v>
      </c>
      <c r="BT30" s="590" t="s">
        <v>56</v>
      </c>
      <c r="BU30" s="393"/>
      <c r="BV30" s="396">
        <v>0</v>
      </c>
      <c r="BW30" s="590" t="s">
        <v>81</v>
      </c>
      <c r="BY30" s="198"/>
      <c r="BZ30" s="176"/>
      <c r="CB30" s="198"/>
      <c r="CC30" s="176"/>
      <c r="CE30" s="198"/>
      <c r="CF30" s="176"/>
      <c r="CG30" s="153"/>
      <c r="CH30" s="198"/>
      <c r="CI30" s="176"/>
      <c r="CJ30" s="153"/>
      <c r="CK30" s="198"/>
      <c r="CL30" s="176"/>
      <c r="CN30" s="198"/>
      <c r="CO30" s="176"/>
      <c r="CQ30" s="198"/>
      <c r="CR30" s="176"/>
      <c r="CT30" s="198"/>
      <c r="CU30" s="176"/>
      <c r="CV30" s="153"/>
      <c r="CW30" s="198"/>
      <c r="CX30" s="176"/>
      <c r="CY30" s="153"/>
      <c r="CZ30" s="198"/>
      <c r="DA30" s="176"/>
      <c r="DC30" s="198"/>
      <c r="DD30" s="176"/>
      <c r="DF30" s="198"/>
      <c r="DG30" s="176"/>
      <c r="DI30" s="198"/>
      <c r="DJ30" s="176"/>
      <c r="DK30" s="153"/>
      <c r="DL30" s="198"/>
      <c r="DM30" s="176"/>
      <c r="DN30" s="153"/>
      <c r="DO30" s="198"/>
      <c r="DP30" s="176"/>
      <c r="DR30" s="198"/>
      <c r="DS30" s="176"/>
      <c r="DU30" s="198"/>
      <c r="DV30" s="176"/>
      <c r="DX30" s="198"/>
      <c r="DY30" s="176"/>
      <c r="DZ30" s="153"/>
      <c r="EA30" s="198"/>
      <c r="EB30" s="176"/>
      <c r="EC30" s="153"/>
      <c r="ED30" s="198"/>
      <c r="EE30" s="176"/>
      <c r="EG30" s="198"/>
      <c r="EH30" s="176"/>
      <c r="EJ30" s="198"/>
      <c r="EK30" s="176"/>
      <c r="EM30" s="198"/>
      <c r="EN30" s="176"/>
      <c r="EO30" s="153"/>
      <c r="EP30" s="198"/>
      <c r="EQ30" s="176"/>
      <c r="ER30" s="153"/>
      <c r="ES30" s="198"/>
      <c r="ET30" s="176"/>
      <c r="EV30" s="198"/>
      <c r="EW30" s="176"/>
      <c r="EY30" s="198"/>
      <c r="EZ30" s="176"/>
    </row>
    <row r="31" spans="1:160" s="155" customFormat="1">
      <c r="A31" s="201" t="s">
        <v>714</v>
      </c>
      <c r="B31" s="202" t="s">
        <v>105</v>
      </c>
      <c r="C31" s="180" t="s">
        <v>729</v>
      </c>
      <c r="D31" s="180" t="s">
        <v>735</v>
      </c>
      <c r="E31" s="179" t="s">
        <v>67</v>
      </c>
      <c r="F31" s="199" t="s">
        <v>32</v>
      </c>
      <c r="H31" s="396">
        <v>0</v>
      </c>
      <c r="I31" s="590" t="s">
        <v>81</v>
      </c>
      <c r="J31" s="393"/>
      <c r="K31" s="396">
        <v>0</v>
      </c>
      <c r="L31" s="590" t="s">
        <v>81</v>
      </c>
      <c r="M31" s="393"/>
      <c r="N31" s="396">
        <v>0</v>
      </c>
      <c r="O31" s="590" t="s">
        <v>81</v>
      </c>
      <c r="P31" s="394"/>
      <c r="Q31" s="396">
        <v>0</v>
      </c>
      <c r="R31" s="590" t="s">
        <v>81</v>
      </c>
      <c r="S31" s="394"/>
      <c r="T31" s="396">
        <v>0</v>
      </c>
      <c r="U31" s="590" t="s">
        <v>81</v>
      </c>
      <c r="V31" s="394"/>
      <c r="W31" s="396">
        <v>0</v>
      </c>
      <c r="X31" s="590" t="s">
        <v>81</v>
      </c>
      <c r="Y31" s="393"/>
      <c r="Z31" s="396">
        <v>1</v>
      </c>
      <c r="AA31" s="590" t="s">
        <v>56</v>
      </c>
      <c r="AB31" s="393"/>
      <c r="AC31" s="396">
        <v>0</v>
      </c>
      <c r="AD31" s="590" t="s">
        <v>81</v>
      </c>
      <c r="AE31" s="394"/>
      <c r="AF31" s="396">
        <v>0</v>
      </c>
      <c r="AG31" s="590" t="s">
        <v>81</v>
      </c>
      <c r="AH31" s="394"/>
      <c r="AI31" s="396">
        <v>0</v>
      </c>
      <c r="AJ31" s="590" t="s">
        <v>81</v>
      </c>
      <c r="AK31" s="394"/>
      <c r="AL31" s="396">
        <v>0</v>
      </c>
      <c r="AM31" s="590" t="s">
        <v>81</v>
      </c>
      <c r="AN31" s="393"/>
      <c r="AO31" s="396">
        <v>0</v>
      </c>
      <c r="AP31" s="590" t="s">
        <v>81</v>
      </c>
      <c r="AQ31" s="393"/>
      <c r="AR31" s="396">
        <v>0</v>
      </c>
      <c r="AS31" s="590" t="s">
        <v>81</v>
      </c>
      <c r="AT31" s="394"/>
      <c r="AU31" s="396">
        <v>0</v>
      </c>
      <c r="AV31" s="590" t="s">
        <v>81</v>
      </c>
      <c r="AW31" s="394"/>
      <c r="AX31" s="396">
        <v>0</v>
      </c>
      <c r="AY31" s="590" t="s">
        <v>81</v>
      </c>
      <c r="AZ31" s="394"/>
      <c r="BA31" s="396">
        <v>0</v>
      </c>
      <c r="BB31" s="590" t="s">
        <v>81</v>
      </c>
      <c r="BC31" s="393"/>
      <c r="BD31" s="396">
        <v>0</v>
      </c>
      <c r="BE31" s="590" t="s">
        <v>81</v>
      </c>
      <c r="BF31" s="393"/>
      <c r="BG31" s="396">
        <v>0</v>
      </c>
      <c r="BH31" s="590" t="s">
        <v>81</v>
      </c>
      <c r="BI31" s="394"/>
      <c r="BJ31" s="396">
        <v>0</v>
      </c>
      <c r="BK31" s="590" t="s">
        <v>81</v>
      </c>
      <c r="BL31" s="394"/>
      <c r="BM31" s="396">
        <v>0</v>
      </c>
      <c r="BN31" s="590" t="s">
        <v>81</v>
      </c>
      <c r="BO31" s="394"/>
      <c r="BP31" s="396">
        <v>0</v>
      </c>
      <c r="BQ31" s="590" t="s">
        <v>81</v>
      </c>
      <c r="BR31" s="393"/>
      <c r="BS31" s="396">
        <v>0</v>
      </c>
      <c r="BT31" s="590" t="s">
        <v>81</v>
      </c>
      <c r="BU31" s="393"/>
      <c r="BV31" s="396">
        <v>0</v>
      </c>
      <c r="BW31" s="590" t="s">
        <v>81</v>
      </c>
      <c r="BY31" s="198"/>
      <c r="BZ31" s="176"/>
      <c r="CB31" s="198"/>
      <c r="CC31" s="176"/>
      <c r="CE31" s="198"/>
      <c r="CF31" s="176"/>
      <c r="CG31" s="153"/>
      <c r="CH31" s="198"/>
      <c r="CI31" s="176"/>
      <c r="CJ31" s="153"/>
      <c r="CK31" s="198"/>
      <c r="CL31" s="176"/>
      <c r="CN31" s="198"/>
      <c r="CO31" s="176"/>
      <c r="CQ31" s="198"/>
      <c r="CR31" s="176"/>
      <c r="CT31" s="198"/>
      <c r="CU31" s="176"/>
      <c r="CV31" s="153"/>
      <c r="CW31" s="198"/>
      <c r="CX31" s="176"/>
      <c r="CY31" s="153"/>
      <c r="CZ31" s="198"/>
      <c r="DA31" s="176"/>
      <c r="DC31" s="198"/>
      <c r="DD31" s="176"/>
      <c r="DF31" s="198"/>
      <c r="DG31" s="176"/>
      <c r="DI31" s="198"/>
      <c r="DJ31" s="176"/>
      <c r="DK31" s="153"/>
      <c r="DL31" s="198"/>
      <c r="DM31" s="176"/>
      <c r="DN31" s="153"/>
      <c r="DO31" s="198"/>
      <c r="DP31" s="176"/>
      <c r="DR31" s="198"/>
      <c r="DS31" s="176"/>
      <c r="DU31" s="198"/>
      <c r="DV31" s="176"/>
      <c r="DX31" s="198"/>
      <c r="DY31" s="176"/>
      <c r="DZ31" s="153"/>
      <c r="EA31" s="198"/>
      <c r="EB31" s="176"/>
      <c r="EC31" s="153"/>
      <c r="ED31" s="198"/>
      <c r="EE31" s="176"/>
      <c r="EG31" s="198"/>
      <c r="EH31" s="176"/>
      <c r="EJ31" s="198"/>
      <c r="EK31" s="176"/>
      <c r="EM31" s="198"/>
      <c r="EN31" s="176"/>
      <c r="EO31" s="153"/>
      <c r="EP31" s="198"/>
      <c r="EQ31" s="176"/>
      <c r="ER31" s="153"/>
      <c r="ES31" s="198"/>
      <c r="ET31" s="176"/>
      <c r="EV31" s="198"/>
      <c r="EW31" s="176"/>
      <c r="EY31" s="198"/>
      <c r="EZ31" s="176"/>
    </row>
    <row r="32" spans="1:160" s="155" customFormat="1">
      <c r="A32" s="201" t="s">
        <v>717</v>
      </c>
      <c r="B32" s="200" t="s">
        <v>107</v>
      </c>
      <c r="C32" s="180" t="s">
        <v>729</v>
      </c>
      <c r="D32" s="180" t="s">
        <v>736</v>
      </c>
      <c r="E32" s="179" t="s">
        <v>67</v>
      </c>
      <c r="F32" s="199" t="s">
        <v>32</v>
      </c>
      <c r="H32" s="396">
        <v>0</v>
      </c>
      <c r="I32" s="590" t="s">
        <v>81</v>
      </c>
      <c r="J32" s="393"/>
      <c r="K32" s="396">
        <v>0</v>
      </c>
      <c r="L32" s="590" t="s">
        <v>81</v>
      </c>
      <c r="M32" s="393"/>
      <c r="N32" s="396">
        <v>0</v>
      </c>
      <c r="O32" s="590" t="s">
        <v>81</v>
      </c>
      <c r="P32" s="394"/>
      <c r="Q32" s="396">
        <v>0</v>
      </c>
      <c r="R32" s="590" t="s">
        <v>81</v>
      </c>
      <c r="S32" s="394"/>
      <c r="T32" s="396">
        <v>0</v>
      </c>
      <c r="U32" s="590" t="s">
        <v>81</v>
      </c>
      <c r="V32" s="394"/>
      <c r="W32" s="396">
        <v>0</v>
      </c>
      <c r="X32" s="590" t="s">
        <v>81</v>
      </c>
      <c r="Y32" s="393"/>
      <c r="Z32" s="396">
        <v>0</v>
      </c>
      <c r="AA32" s="590" t="s">
        <v>81</v>
      </c>
      <c r="AB32" s="393"/>
      <c r="AC32" s="396">
        <v>0</v>
      </c>
      <c r="AD32" s="590" t="s">
        <v>81</v>
      </c>
      <c r="AE32" s="394"/>
      <c r="AF32" s="396">
        <v>1</v>
      </c>
      <c r="AG32" s="590" t="s">
        <v>56</v>
      </c>
      <c r="AH32" s="394"/>
      <c r="AI32" s="396">
        <v>0</v>
      </c>
      <c r="AJ32" s="590" t="s">
        <v>81</v>
      </c>
      <c r="AK32" s="394"/>
      <c r="AL32" s="396">
        <v>0</v>
      </c>
      <c r="AM32" s="590" t="s">
        <v>81</v>
      </c>
      <c r="AN32" s="393"/>
      <c r="AO32" s="396">
        <v>0</v>
      </c>
      <c r="AP32" s="590" t="s">
        <v>81</v>
      </c>
      <c r="AQ32" s="393"/>
      <c r="AR32" s="396">
        <v>0</v>
      </c>
      <c r="AS32" s="590" t="s">
        <v>81</v>
      </c>
      <c r="AT32" s="394"/>
      <c r="AU32" s="396">
        <v>0</v>
      </c>
      <c r="AV32" s="590" t="s">
        <v>81</v>
      </c>
      <c r="AW32" s="394"/>
      <c r="AX32" s="396">
        <v>0</v>
      </c>
      <c r="AY32" s="590" t="s">
        <v>81</v>
      </c>
      <c r="AZ32" s="393"/>
      <c r="BA32" s="396">
        <v>0</v>
      </c>
      <c r="BB32" s="590" t="s">
        <v>81</v>
      </c>
      <c r="BC32" s="393"/>
      <c r="BD32" s="396">
        <v>0</v>
      </c>
      <c r="BE32" s="590" t="s">
        <v>81</v>
      </c>
      <c r="BF32" s="393"/>
      <c r="BG32" s="396">
        <v>0</v>
      </c>
      <c r="BH32" s="590" t="s">
        <v>81</v>
      </c>
      <c r="BI32" s="394"/>
      <c r="BJ32" s="396">
        <v>0</v>
      </c>
      <c r="BK32" s="590" t="s">
        <v>81</v>
      </c>
      <c r="BL32" s="394"/>
      <c r="BM32" s="396">
        <v>0</v>
      </c>
      <c r="BN32" s="590" t="s">
        <v>81</v>
      </c>
      <c r="BO32" s="393"/>
      <c r="BP32" s="396">
        <v>0</v>
      </c>
      <c r="BQ32" s="590" t="s">
        <v>81</v>
      </c>
      <c r="BR32" s="393"/>
      <c r="BS32" s="396">
        <v>0</v>
      </c>
      <c r="BT32" s="590" t="s">
        <v>81</v>
      </c>
      <c r="BU32" s="393"/>
      <c r="BV32" s="396">
        <v>0</v>
      </c>
      <c r="BW32" s="590" t="s">
        <v>81</v>
      </c>
      <c r="BY32" s="198"/>
      <c r="BZ32" s="176"/>
      <c r="CB32" s="198"/>
      <c r="CC32" s="176"/>
      <c r="CD32" s="153"/>
      <c r="CE32" s="198"/>
      <c r="CF32" s="176"/>
      <c r="CG32" s="153"/>
      <c r="CH32" s="198"/>
      <c r="CI32" s="176"/>
      <c r="CJ32" s="153"/>
      <c r="CK32" s="198"/>
      <c r="CL32" s="176"/>
      <c r="CN32" s="198"/>
      <c r="CO32" s="176"/>
      <c r="CQ32" s="198"/>
      <c r="CR32" s="176"/>
      <c r="CS32" s="153"/>
      <c r="CT32" s="198"/>
      <c r="CU32" s="176"/>
      <c r="CV32" s="153"/>
      <c r="CW32" s="198"/>
      <c r="CX32" s="176"/>
      <c r="CY32" s="153"/>
      <c r="CZ32" s="198"/>
      <c r="DA32" s="176"/>
      <c r="DC32" s="198"/>
      <c r="DD32" s="176"/>
      <c r="DF32" s="198"/>
      <c r="DG32" s="176"/>
      <c r="DH32" s="153"/>
      <c r="DI32" s="198"/>
      <c r="DJ32" s="176"/>
      <c r="DK32" s="153"/>
      <c r="DL32" s="198"/>
      <c r="DM32" s="176"/>
      <c r="DN32" s="153"/>
      <c r="DO32" s="198"/>
      <c r="DP32" s="176"/>
      <c r="DR32" s="198"/>
      <c r="DS32" s="176"/>
      <c r="DU32" s="198"/>
      <c r="DV32" s="176"/>
      <c r="DW32" s="153"/>
      <c r="DX32" s="198"/>
      <c r="DY32" s="176"/>
      <c r="DZ32" s="153"/>
      <c r="EA32" s="198"/>
      <c r="EB32" s="176"/>
      <c r="EC32" s="153"/>
      <c r="ED32" s="198"/>
      <c r="EE32" s="176"/>
      <c r="EG32" s="198"/>
      <c r="EH32" s="176"/>
      <c r="EJ32" s="198"/>
      <c r="EK32" s="176"/>
      <c r="EL32" s="153"/>
      <c r="EM32" s="198"/>
      <c r="EN32" s="176"/>
      <c r="EO32" s="153"/>
      <c r="EP32" s="198"/>
      <c r="EQ32" s="176"/>
      <c r="ER32" s="153"/>
      <c r="ES32" s="198"/>
      <c r="ET32" s="176"/>
      <c r="EV32" s="198"/>
      <c r="EW32" s="176"/>
      <c r="EY32" s="198"/>
      <c r="EZ32" s="176"/>
    </row>
    <row r="33" spans="1:158" s="155" customFormat="1">
      <c r="A33" s="201" t="s">
        <v>720</v>
      </c>
      <c r="B33" s="200" t="s">
        <v>109</v>
      </c>
      <c r="C33" s="180" t="s">
        <v>729</v>
      </c>
      <c r="D33" s="180" t="s">
        <v>737</v>
      </c>
      <c r="E33" s="179" t="s">
        <v>67</v>
      </c>
      <c r="F33" s="199" t="s">
        <v>32</v>
      </c>
      <c r="H33" s="396">
        <v>0</v>
      </c>
      <c r="I33" s="590" t="s">
        <v>81</v>
      </c>
      <c r="J33" s="393"/>
      <c r="K33" s="396">
        <v>0</v>
      </c>
      <c r="L33" s="590" t="s">
        <v>81</v>
      </c>
      <c r="M33" s="393"/>
      <c r="N33" s="396">
        <v>0</v>
      </c>
      <c r="O33" s="590" t="s">
        <v>81</v>
      </c>
      <c r="P33" s="394"/>
      <c r="Q33" s="396">
        <v>1</v>
      </c>
      <c r="R33" s="590" t="s">
        <v>56</v>
      </c>
      <c r="S33" s="394"/>
      <c r="T33" s="396">
        <v>0</v>
      </c>
      <c r="U33" s="590" t="s">
        <v>81</v>
      </c>
      <c r="V33" s="394"/>
      <c r="W33" s="396">
        <v>0</v>
      </c>
      <c r="X33" s="590" t="s">
        <v>81</v>
      </c>
      <c r="Y33" s="393"/>
      <c r="Z33" s="396">
        <v>0</v>
      </c>
      <c r="AA33" s="590" t="s">
        <v>81</v>
      </c>
      <c r="AB33" s="393"/>
      <c r="AC33" s="396">
        <v>0</v>
      </c>
      <c r="AD33" s="590" t="s">
        <v>81</v>
      </c>
      <c r="AE33" s="394"/>
      <c r="AF33" s="396">
        <v>0</v>
      </c>
      <c r="AG33" s="590" t="s">
        <v>81</v>
      </c>
      <c r="AH33" s="394"/>
      <c r="AI33" s="396">
        <v>0</v>
      </c>
      <c r="AJ33" s="590" t="s">
        <v>81</v>
      </c>
      <c r="AK33" s="394"/>
      <c r="AL33" s="396">
        <v>0</v>
      </c>
      <c r="AM33" s="590" t="s">
        <v>81</v>
      </c>
      <c r="AN33" s="393"/>
      <c r="AO33" s="396">
        <v>0</v>
      </c>
      <c r="AP33" s="590" t="s">
        <v>81</v>
      </c>
      <c r="AQ33" s="393"/>
      <c r="AR33" s="396">
        <v>1</v>
      </c>
      <c r="AS33" s="590" t="s">
        <v>56</v>
      </c>
      <c r="AT33" s="394"/>
      <c r="AU33" s="396">
        <v>0</v>
      </c>
      <c r="AV33" s="590" t="s">
        <v>81</v>
      </c>
      <c r="AW33" s="394"/>
      <c r="AX33" s="396">
        <v>0</v>
      </c>
      <c r="AY33" s="590" t="s">
        <v>81</v>
      </c>
      <c r="AZ33" s="394"/>
      <c r="BA33" s="396">
        <v>0</v>
      </c>
      <c r="BB33" s="590" t="s">
        <v>81</v>
      </c>
      <c r="BC33" s="393"/>
      <c r="BD33" s="396">
        <v>0</v>
      </c>
      <c r="BE33" s="590" t="s">
        <v>81</v>
      </c>
      <c r="BF33" s="393"/>
      <c r="BG33" s="396">
        <v>0</v>
      </c>
      <c r="BH33" s="590" t="s">
        <v>81</v>
      </c>
      <c r="BI33" s="394"/>
      <c r="BJ33" s="396">
        <v>0</v>
      </c>
      <c r="BK33" s="590" t="s">
        <v>81</v>
      </c>
      <c r="BL33" s="394"/>
      <c r="BM33" s="396">
        <v>0</v>
      </c>
      <c r="BN33" s="590" t="s">
        <v>81</v>
      </c>
      <c r="BO33" s="394"/>
      <c r="BP33" s="396">
        <v>0</v>
      </c>
      <c r="BQ33" s="590" t="s">
        <v>81</v>
      </c>
      <c r="BR33" s="393"/>
      <c r="BS33" s="396">
        <v>1</v>
      </c>
      <c r="BT33" s="590" t="s">
        <v>56</v>
      </c>
      <c r="BU33" s="393"/>
      <c r="BV33" s="396">
        <v>0</v>
      </c>
      <c r="BW33" s="590" t="s">
        <v>81</v>
      </c>
      <c r="BY33" s="198"/>
      <c r="BZ33" s="176"/>
      <c r="CB33" s="198"/>
      <c r="CC33" s="176"/>
      <c r="CE33" s="198"/>
      <c r="CF33" s="176"/>
      <c r="CG33" s="153"/>
      <c r="CH33" s="198"/>
      <c r="CI33" s="176"/>
      <c r="CJ33" s="153"/>
      <c r="CK33" s="198"/>
      <c r="CL33" s="176"/>
      <c r="CN33" s="198"/>
      <c r="CO33" s="176"/>
      <c r="CQ33" s="198"/>
      <c r="CR33" s="176"/>
      <c r="CT33" s="198"/>
      <c r="CU33" s="176"/>
      <c r="CV33" s="153"/>
      <c r="CW33" s="198"/>
      <c r="CX33" s="176"/>
      <c r="CY33" s="153"/>
      <c r="CZ33" s="198"/>
      <c r="DA33" s="176"/>
      <c r="DC33" s="198"/>
      <c r="DD33" s="176"/>
      <c r="DF33" s="198"/>
      <c r="DG33" s="176"/>
      <c r="DI33" s="198"/>
      <c r="DJ33" s="176"/>
      <c r="DK33" s="153"/>
      <c r="DL33" s="198"/>
      <c r="DM33" s="176"/>
      <c r="DN33" s="153"/>
      <c r="DO33" s="198"/>
      <c r="DP33" s="176"/>
      <c r="DR33" s="198"/>
      <c r="DS33" s="176"/>
      <c r="DU33" s="198"/>
      <c r="DV33" s="176"/>
      <c r="DX33" s="198"/>
      <c r="DY33" s="176"/>
      <c r="DZ33" s="153"/>
      <c r="EA33" s="198"/>
      <c r="EB33" s="176"/>
      <c r="EC33" s="153"/>
      <c r="ED33" s="198"/>
      <c r="EE33" s="176"/>
      <c r="EG33" s="198"/>
      <c r="EH33" s="176"/>
      <c r="EJ33" s="198"/>
      <c r="EK33" s="176"/>
      <c r="EM33" s="198"/>
      <c r="EN33" s="176"/>
      <c r="EO33" s="153"/>
      <c r="EP33" s="198"/>
      <c r="EQ33" s="176"/>
      <c r="ER33" s="153"/>
      <c r="ES33" s="198"/>
      <c r="ET33" s="176"/>
      <c r="EV33" s="198"/>
      <c r="EW33" s="176"/>
      <c r="EY33" s="198"/>
      <c r="EZ33" s="176"/>
    </row>
    <row r="34" spans="1:158" ht="14.25" customHeight="1" thickBot="1">
      <c r="A34" s="197" t="s">
        <v>722</v>
      </c>
      <c r="B34" s="196" t="s">
        <v>111</v>
      </c>
      <c r="C34" s="195" t="s">
        <v>729</v>
      </c>
      <c r="D34" s="195" t="s">
        <v>738</v>
      </c>
      <c r="E34" s="194" t="s">
        <v>67</v>
      </c>
      <c r="F34" s="193" t="s">
        <v>32</v>
      </c>
      <c r="G34" s="155"/>
      <c r="H34" s="395">
        <v>0</v>
      </c>
      <c r="I34" s="588" t="s">
        <v>81</v>
      </c>
      <c r="J34" s="393"/>
      <c r="K34" s="395">
        <v>0</v>
      </c>
      <c r="L34" s="588" t="s">
        <v>81</v>
      </c>
      <c r="M34" s="393"/>
      <c r="N34" s="395">
        <v>0</v>
      </c>
      <c r="O34" s="588" t="s">
        <v>81</v>
      </c>
      <c r="P34" s="394"/>
      <c r="Q34" s="395">
        <v>0</v>
      </c>
      <c r="R34" s="588" t="s">
        <v>81</v>
      </c>
      <c r="S34" s="394"/>
      <c r="T34" s="395">
        <v>0</v>
      </c>
      <c r="U34" s="588" t="s">
        <v>81</v>
      </c>
      <c r="V34" s="394"/>
      <c r="W34" s="395">
        <v>0</v>
      </c>
      <c r="X34" s="588" t="s">
        <v>81</v>
      </c>
      <c r="Y34" s="393"/>
      <c r="Z34" s="395">
        <v>0</v>
      </c>
      <c r="AA34" s="588" t="s">
        <v>81</v>
      </c>
      <c r="AB34" s="393"/>
      <c r="AC34" s="395">
        <v>0</v>
      </c>
      <c r="AD34" s="588" t="s">
        <v>81</v>
      </c>
      <c r="AE34" s="394"/>
      <c r="AF34" s="395">
        <v>0</v>
      </c>
      <c r="AG34" s="588" t="s">
        <v>81</v>
      </c>
      <c r="AH34" s="394"/>
      <c r="AI34" s="395">
        <v>0</v>
      </c>
      <c r="AJ34" s="588" t="s">
        <v>81</v>
      </c>
      <c r="AK34" s="393"/>
      <c r="AL34" s="395">
        <v>0</v>
      </c>
      <c r="AM34" s="588" t="s">
        <v>81</v>
      </c>
      <c r="AN34" s="393"/>
      <c r="AO34" s="395">
        <v>0</v>
      </c>
      <c r="AP34" s="588" t="s">
        <v>81</v>
      </c>
      <c r="AQ34" s="393"/>
      <c r="AR34" s="395">
        <v>0</v>
      </c>
      <c r="AS34" s="588" t="s">
        <v>81</v>
      </c>
      <c r="AT34" s="394"/>
      <c r="AU34" s="395">
        <v>0</v>
      </c>
      <c r="AV34" s="588" t="s">
        <v>81</v>
      </c>
      <c r="AW34" s="394"/>
      <c r="AX34" s="395">
        <v>0</v>
      </c>
      <c r="AY34" s="588" t="s">
        <v>81</v>
      </c>
      <c r="AZ34" s="394"/>
      <c r="BA34" s="395">
        <v>0</v>
      </c>
      <c r="BB34" s="588" t="s">
        <v>81</v>
      </c>
      <c r="BC34" s="393"/>
      <c r="BD34" s="395">
        <v>0</v>
      </c>
      <c r="BE34" s="588" t="s">
        <v>81</v>
      </c>
      <c r="BF34" s="393"/>
      <c r="BG34" s="395">
        <v>0</v>
      </c>
      <c r="BH34" s="588" t="s">
        <v>81</v>
      </c>
      <c r="BI34" s="394"/>
      <c r="BJ34" s="395">
        <v>0</v>
      </c>
      <c r="BK34" s="588" t="s">
        <v>81</v>
      </c>
      <c r="BL34" s="394"/>
      <c r="BM34" s="395">
        <v>0</v>
      </c>
      <c r="BN34" s="588" t="s">
        <v>81</v>
      </c>
      <c r="BO34" s="394"/>
      <c r="BP34" s="395">
        <v>0</v>
      </c>
      <c r="BQ34" s="588" t="s">
        <v>81</v>
      </c>
      <c r="BR34" s="393"/>
      <c r="BS34" s="395">
        <v>0</v>
      </c>
      <c r="BT34" s="588" t="s">
        <v>81</v>
      </c>
      <c r="BU34" s="393"/>
      <c r="BV34" s="395">
        <v>0</v>
      </c>
      <c r="BW34" s="588" t="s">
        <v>81</v>
      </c>
      <c r="BX34" s="155"/>
      <c r="BY34" s="192"/>
      <c r="BZ34" s="157"/>
      <c r="CA34" s="155"/>
      <c r="CB34" s="192"/>
      <c r="CC34" s="157"/>
      <c r="CD34" s="155"/>
      <c r="CE34" s="192"/>
      <c r="CF34" s="157"/>
      <c r="CH34" s="192"/>
      <c r="CI34" s="157"/>
      <c r="CK34" s="192"/>
      <c r="CL34" s="157"/>
      <c r="CM34" s="155"/>
      <c r="CN34" s="192"/>
      <c r="CO34" s="157"/>
      <c r="CP34" s="155"/>
      <c r="CQ34" s="192"/>
      <c r="CR34" s="157"/>
      <c r="CS34" s="155"/>
      <c r="CT34" s="192"/>
      <c r="CU34" s="157"/>
      <c r="CW34" s="192"/>
      <c r="CX34" s="157"/>
      <c r="CZ34" s="192"/>
      <c r="DA34" s="157"/>
      <c r="DB34" s="155"/>
      <c r="DC34" s="192"/>
      <c r="DD34" s="157"/>
      <c r="DE34" s="155"/>
      <c r="DF34" s="192"/>
      <c r="DG34" s="157"/>
      <c r="DH34" s="155"/>
      <c r="DI34" s="192"/>
      <c r="DJ34" s="157"/>
      <c r="DL34" s="192"/>
      <c r="DM34" s="157"/>
      <c r="DO34" s="192"/>
      <c r="DP34" s="157"/>
      <c r="DQ34" s="155"/>
      <c r="DR34" s="192"/>
      <c r="DS34" s="157"/>
      <c r="DT34" s="155"/>
      <c r="DU34" s="192"/>
      <c r="DV34" s="157"/>
      <c r="DW34" s="155"/>
      <c r="DX34" s="192"/>
      <c r="DY34" s="157"/>
      <c r="EA34" s="192"/>
      <c r="EB34" s="157"/>
      <c r="ED34" s="192"/>
      <c r="EE34" s="157"/>
      <c r="EF34" s="155"/>
      <c r="EG34" s="192"/>
      <c r="EH34" s="157"/>
      <c r="EI34" s="155"/>
      <c r="EJ34" s="192"/>
      <c r="EK34" s="157"/>
      <c r="EL34" s="155"/>
      <c r="EM34" s="192"/>
      <c r="EN34" s="157"/>
      <c r="EP34" s="192"/>
      <c r="EQ34" s="157"/>
      <c r="ES34" s="192"/>
      <c r="ET34" s="157"/>
      <c r="EU34" s="155"/>
      <c r="EV34" s="192"/>
      <c r="EW34" s="157"/>
      <c r="EX34" s="155"/>
      <c r="EY34" s="192"/>
      <c r="EZ34" s="157"/>
      <c r="FB34" s="155"/>
    </row>
    <row r="35" spans="1:158" s="155" customFormat="1" ht="13" thickBot="1">
      <c r="A35" s="303"/>
      <c r="B35" s="153"/>
      <c r="C35" s="154"/>
      <c r="D35" s="154"/>
      <c r="E35" s="154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I35" s="153"/>
      <c r="DJ35" s="153"/>
      <c r="DK35" s="153"/>
      <c r="DL35" s="153"/>
      <c r="DM35" s="153"/>
      <c r="DN35" s="153"/>
      <c r="DO35" s="153"/>
      <c r="DP35" s="153"/>
      <c r="DQ35" s="153"/>
      <c r="DR35" s="153"/>
      <c r="DS35" s="153"/>
      <c r="DT35" s="153"/>
      <c r="DU35" s="153"/>
      <c r="DV35" s="153"/>
      <c r="DX35" s="153"/>
      <c r="DY35" s="153"/>
      <c r="DZ35" s="153"/>
      <c r="EA35" s="153"/>
      <c r="EB35" s="153"/>
      <c r="EC35" s="153"/>
      <c r="ED35" s="153"/>
      <c r="EE35" s="153"/>
      <c r="EF35" s="153"/>
      <c r="EG35" s="153"/>
      <c r="EH35" s="153"/>
      <c r="EI35" s="153"/>
      <c r="EJ35" s="153"/>
      <c r="EK35" s="153"/>
      <c r="EM35" s="153"/>
      <c r="EN35" s="153"/>
      <c r="EO35" s="153"/>
      <c r="EP35" s="153"/>
      <c r="EQ35" s="153"/>
      <c r="ER35" s="153"/>
      <c r="ES35" s="153"/>
      <c r="ET35" s="153"/>
      <c r="EU35" s="153"/>
      <c r="EV35" s="153"/>
      <c r="EW35" s="153"/>
      <c r="EX35" s="153"/>
      <c r="EY35" s="153"/>
      <c r="EZ35" s="153"/>
    </row>
    <row r="36" spans="1:158" s="155" customFormat="1" ht="18.5" thickBot="1">
      <c r="A36" s="191"/>
      <c r="B36" s="190" t="s">
        <v>739</v>
      </c>
      <c r="C36" s="189"/>
      <c r="D36" s="189"/>
      <c r="E36" s="189" t="s">
        <v>25</v>
      </c>
      <c r="F36" s="985"/>
      <c r="H36" s="153"/>
      <c r="I36" s="153"/>
      <c r="J36" s="153"/>
      <c r="K36" s="153"/>
      <c r="L36" s="153"/>
      <c r="M36" s="153"/>
      <c r="N36" s="153"/>
      <c r="O36" s="153"/>
      <c r="Q36" s="153"/>
      <c r="R36" s="153"/>
      <c r="T36" s="153"/>
      <c r="U36" s="153"/>
      <c r="W36" s="153"/>
      <c r="X36" s="153"/>
      <c r="Y36" s="153"/>
      <c r="Z36" s="153"/>
      <c r="AA36" s="153"/>
      <c r="AB36" s="153"/>
      <c r="AC36" s="153"/>
      <c r="AD36" s="153"/>
      <c r="AF36" s="153"/>
      <c r="AG36" s="153"/>
      <c r="AI36" s="153"/>
      <c r="AJ36" s="153"/>
      <c r="AL36" s="153"/>
      <c r="AM36" s="153"/>
      <c r="AN36" s="153"/>
      <c r="AO36" s="153"/>
      <c r="AP36" s="153"/>
      <c r="AQ36" s="153"/>
      <c r="AR36" s="153"/>
      <c r="AS36" s="153"/>
      <c r="AU36" s="153"/>
      <c r="AV36" s="153"/>
      <c r="AX36" s="153"/>
      <c r="AY36" s="153"/>
      <c r="BA36" s="153"/>
      <c r="BB36" s="153"/>
      <c r="BC36" s="153"/>
      <c r="BD36" s="153"/>
      <c r="BE36" s="153"/>
      <c r="BF36" s="153"/>
      <c r="BG36" s="153"/>
      <c r="BH36" s="153"/>
      <c r="BJ36" s="153"/>
      <c r="BK36" s="153"/>
      <c r="BM36" s="153"/>
      <c r="BN36" s="153"/>
      <c r="BP36" s="153"/>
      <c r="BQ36" s="153"/>
      <c r="BR36" s="153"/>
      <c r="BS36" s="153"/>
      <c r="BT36" s="153"/>
      <c r="BU36" s="153"/>
      <c r="BV36" s="153"/>
      <c r="BW36" s="153"/>
      <c r="BY36" s="153"/>
      <c r="BZ36" s="153"/>
      <c r="CB36" s="153"/>
      <c r="CC36" s="153"/>
      <c r="CE36" s="153"/>
      <c r="CF36" s="153"/>
      <c r="CG36" s="153"/>
      <c r="CH36" s="153"/>
      <c r="CI36" s="153"/>
      <c r="CJ36" s="153"/>
      <c r="CK36" s="153"/>
      <c r="CL36" s="153"/>
      <c r="CN36" s="153"/>
      <c r="CO36" s="153"/>
      <c r="CQ36" s="153"/>
      <c r="CR36" s="153"/>
      <c r="CT36" s="153"/>
      <c r="CU36" s="153"/>
      <c r="CV36" s="153"/>
      <c r="CW36" s="153"/>
      <c r="CX36" s="153"/>
      <c r="CY36" s="153"/>
      <c r="CZ36" s="153"/>
      <c r="DA36" s="153"/>
      <c r="DC36" s="153"/>
      <c r="DD36" s="153"/>
      <c r="DF36" s="153"/>
      <c r="DG36" s="153"/>
      <c r="DI36" s="153"/>
      <c r="DJ36" s="153"/>
      <c r="DK36" s="153"/>
      <c r="DL36" s="153"/>
      <c r="DM36" s="153"/>
      <c r="DN36" s="153"/>
      <c r="DO36" s="153"/>
      <c r="DP36" s="153"/>
      <c r="DR36" s="153"/>
      <c r="DS36" s="153"/>
      <c r="DU36" s="153"/>
      <c r="DV36" s="153"/>
      <c r="DX36" s="153"/>
      <c r="DY36" s="153"/>
      <c r="DZ36" s="153"/>
      <c r="EA36" s="153"/>
      <c r="EB36" s="153"/>
      <c r="EC36" s="153"/>
      <c r="ED36" s="153"/>
      <c r="EE36" s="153"/>
      <c r="EG36" s="153"/>
      <c r="EH36" s="153"/>
      <c r="EJ36" s="153"/>
      <c r="EK36" s="153"/>
      <c r="EM36" s="153"/>
      <c r="EN36" s="153"/>
      <c r="EO36" s="153"/>
      <c r="EP36" s="153"/>
      <c r="EQ36" s="153"/>
      <c r="ER36" s="153"/>
      <c r="ES36" s="153"/>
      <c r="ET36" s="153"/>
      <c r="EV36" s="153"/>
      <c r="EW36" s="153"/>
      <c r="EY36" s="153"/>
      <c r="EZ36" s="153"/>
    </row>
    <row r="37" spans="1:158" s="155" customFormat="1">
      <c r="A37" s="188" t="s">
        <v>725</v>
      </c>
      <c r="B37" s="986" t="s">
        <v>652</v>
      </c>
      <c r="C37" s="187" t="s">
        <v>740</v>
      </c>
      <c r="D37" s="187" t="s">
        <v>741</v>
      </c>
      <c r="E37" s="186" t="s">
        <v>742</v>
      </c>
      <c r="F37" s="185" t="s">
        <v>32</v>
      </c>
      <c r="H37" s="587">
        <v>151.697</v>
      </c>
      <c r="I37" s="586" t="s">
        <v>187</v>
      </c>
      <c r="J37" s="393"/>
      <c r="K37" s="587">
        <v>254.3</v>
      </c>
      <c r="L37" s="586" t="s">
        <v>187</v>
      </c>
      <c r="M37" s="393"/>
      <c r="N37" s="587">
        <v>81.786000000000001</v>
      </c>
      <c r="O37" s="586" t="s">
        <v>187</v>
      </c>
      <c r="P37" s="394"/>
      <c r="Q37" s="587">
        <v>124.48099999999999</v>
      </c>
      <c r="R37" s="586" t="s">
        <v>187</v>
      </c>
      <c r="S37" s="394"/>
      <c r="T37" s="587">
        <v>214.91499999999999</v>
      </c>
      <c r="U37" s="586" t="s">
        <v>187</v>
      </c>
      <c r="V37" s="394"/>
      <c r="W37" s="589">
        <v>76.302000000000007</v>
      </c>
      <c r="X37" s="593" t="s">
        <v>187</v>
      </c>
      <c r="Y37" s="393"/>
      <c r="Z37" s="589">
        <v>979.17</v>
      </c>
      <c r="AA37" s="593" t="s">
        <v>187</v>
      </c>
      <c r="AB37" s="393"/>
      <c r="AC37" s="589">
        <v>1222.125</v>
      </c>
      <c r="AD37" s="593" t="s">
        <v>187</v>
      </c>
      <c r="AE37" s="394"/>
      <c r="AF37" s="589">
        <v>326.274</v>
      </c>
      <c r="AG37" s="593" t="s">
        <v>187</v>
      </c>
      <c r="AH37" s="394"/>
      <c r="AI37" s="589">
        <v>36.401000000000003</v>
      </c>
      <c r="AJ37" s="593" t="s">
        <v>187</v>
      </c>
      <c r="AK37" s="394"/>
      <c r="AL37" s="589">
        <v>192.44200000000001</v>
      </c>
      <c r="AM37" s="593" t="s">
        <v>187</v>
      </c>
      <c r="AN37" s="393"/>
      <c r="AO37" s="589">
        <v>415.38299999999998</v>
      </c>
      <c r="AP37" s="593" t="s">
        <v>187</v>
      </c>
      <c r="AQ37" s="393"/>
      <c r="AR37" s="589">
        <v>-42.345999999999997</v>
      </c>
      <c r="AS37" s="593" t="s">
        <v>187</v>
      </c>
      <c r="AT37" s="394"/>
      <c r="AU37" s="589">
        <v>420.21600000000001</v>
      </c>
      <c r="AV37" s="593" t="s">
        <v>187</v>
      </c>
      <c r="AW37" s="394"/>
      <c r="AX37" s="589">
        <v>323.06</v>
      </c>
      <c r="AY37" s="593" t="s">
        <v>187</v>
      </c>
      <c r="AZ37" s="394"/>
      <c r="BA37" s="589">
        <v>483.661</v>
      </c>
      <c r="BB37" s="593" t="s">
        <v>187</v>
      </c>
      <c r="BC37" s="393"/>
      <c r="BD37" s="589">
        <v>551.84</v>
      </c>
      <c r="BE37" s="593" t="s">
        <v>187</v>
      </c>
      <c r="BF37" s="393"/>
      <c r="BG37" s="589">
        <v>462.29899999999998</v>
      </c>
      <c r="BH37" s="593" t="s">
        <v>187</v>
      </c>
      <c r="BI37" s="394"/>
      <c r="BJ37" s="589">
        <v>677.95399999999995</v>
      </c>
      <c r="BK37" s="593" t="s">
        <v>187</v>
      </c>
      <c r="BL37" s="394"/>
      <c r="BM37" s="589">
        <v>1743.9739999999999</v>
      </c>
      <c r="BN37" s="593" t="s">
        <v>187</v>
      </c>
      <c r="BO37" s="394"/>
      <c r="BP37" s="589">
        <v>320.63</v>
      </c>
      <c r="BQ37" s="593" t="s">
        <v>187</v>
      </c>
      <c r="BR37" s="393"/>
      <c r="BS37" s="589">
        <v>187.79400000000001</v>
      </c>
      <c r="BT37" s="593" t="s">
        <v>187</v>
      </c>
      <c r="BU37" s="153"/>
      <c r="BV37" s="164">
        <v>64.597999999999999</v>
      </c>
      <c r="BW37" s="163" t="s">
        <v>187</v>
      </c>
      <c r="BY37" s="164"/>
      <c r="BZ37" s="163"/>
      <c r="CB37" s="164"/>
      <c r="CC37" s="163"/>
      <c r="CE37" s="164"/>
      <c r="CF37" s="163"/>
      <c r="CG37" s="153"/>
      <c r="CH37" s="164"/>
      <c r="CI37" s="163"/>
      <c r="CJ37" s="153"/>
      <c r="CK37" s="164"/>
      <c r="CL37" s="163"/>
      <c r="CN37" s="164"/>
      <c r="CO37" s="163"/>
      <c r="CQ37" s="164"/>
      <c r="CR37" s="163"/>
      <c r="CT37" s="164"/>
      <c r="CU37" s="163"/>
      <c r="CV37" s="153"/>
      <c r="CW37" s="164"/>
      <c r="CX37" s="163"/>
      <c r="CY37" s="153"/>
      <c r="CZ37" s="164"/>
      <c r="DA37" s="163"/>
      <c r="DC37" s="164"/>
      <c r="DD37" s="163"/>
      <c r="DF37" s="164"/>
      <c r="DG37" s="163"/>
      <c r="DI37" s="164"/>
      <c r="DJ37" s="163"/>
      <c r="DK37" s="153"/>
      <c r="DL37" s="164"/>
      <c r="DM37" s="163"/>
      <c r="DN37" s="153"/>
      <c r="DO37" s="164"/>
      <c r="DP37" s="163"/>
      <c r="DR37" s="164"/>
      <c r="DS37" s="163"/>
      <c r="DU37" s="164"/>
      <c r="DV37" s="163"/>
      <c r="DX37" s="164"/>
      <c r="DY37" s="163"/>
      <c r="DZ37" s="153"/>
      <c r="EA37" s="164"/>
      <c r="EB37" s="163"/>
      <c r="EC37" s="153"/>
      <c r="ED37" s="164"/>
      <c r="EE37" s="163"/>
      <c r="EG37" s="164"/>
      <c r="EH37" s="163"/>
      <c r="EJ37" s="164"/>
      <c r="EK37" s="163"/>
      <c r="EM37" s="164"/>
      <c r="EN37" s="163"/>
      <c r="EO37" s="153"/>
      <c r="EP37" s="164"/>
      <c r="EQ37" s="163"/>
      <c r="ER37" s="153"/>
      <c r="ES37" s="164"/>
      <c r="ET37" s="163"/>
      <c r="EV37" s="164"/>
      <c r="EW37" s="163"/>
      <c r="EY37" s="184"/>
      <c r="EZ37" s="183"/>
    </row>
    <row r="38" spans="1:158" s="155" customFormat="1">
      <c r="A38" s="181" t="s">
        <v>727</v>
      </c>
      <c r="B38" s="987" t="s">
        <v>655</v>
      </c>
      <c r="C38" s="180" t="s">
        <v>743</v>
      </c>
      <c r="D38" s="180" t="s">
        <v>744</v>
      </c>
      <c r="E38" s="179" t="s">
        <v>742</v>
      </c>
      <c r="F38" s="178" t="s">
        <v>32</v>
      </c>
      <c r="H38" s="583">
        <v>30.337</v>
      </c>
      <c r="I38" s="582" t="s">
        <v>187</v>
      </c>
      <c r="J38" s="393"/>
      <c r="K38" s="583">
        <v>38.201000000000001</v>
      </c>
      <c r="L38" s="582" t="s">
        <v>187</v>
      </c>
      <c r="M38" s="393"/>
      <c r="N38" s="583">
        <v>54.462000000000003</v>
      </c>
      <c r="O38" s="582" t="s">
        <v>187</v>
      </c>
      <c r="P38" s="394"/>
      <c r="Q38" s="583">
        <v>33.06</v>
      </c>
      <c r="R38" s="582" t="s">
        <v>187</v>
      </c>
      <c r="S38" s="394"/>
      <c r="T38" s="583">
        <v>43.661000000000001</v>
      </c>
      <c r="U38" s="582" t="s">
        <v>187</v>
      </c>
      <c r="V38" s="394"/>
      <c r="W38" s="584">
        <v>70.881</v>
      </c>
      <c r="X38" s="590" t="s">
        <v>187</v>
      </c>
      <c r="Y38" s="393"/>
      <c r="Z38" s="584">
        <v>134.10300000000001</v>
      </c>
      <c r="AA38" s="590" t="s">
        <v>187</v>
      </c>
      <c r="AB38" s="393"/>
      <c r="AC38" s="584">
        <v>154.92699999999999</v>
      </c>
      <c r="AD38" s="590" t="s">
        <v>187</v>
      </c>
      <c r="AE38" s="394"/>
      <c r="AF38" s="584">
        <v>9.3460000000000001</v>
      </c>
      <c r="AG38" s="590" t="s">
        <v>187</v>
      </c>
      <c r="AH38" s="394"/>
      <c r="AI38" s="584">
        <v>55.76</v>
      </c>
      <c r="AJ38" s="590" t="s">
        <v>187</v>
      </c>
      <c r="AK38" s="394"/>
      <c r="AL38" s="584">
        <v>27.704999999999998</v>
      </c>
      <c r="AM38" s="590" t="s">
        <v>187</v>
      </c>
      <c r="AN38" s="393"/>
      <c r="AO38" s="584">
        <v>60.725999999999999</v>
      </c>
      <c r="AP38" s="590" t="s">
        <v>187</v>
      </c>
      <c r="AQ38" s="393"/>
      <c r="AR38" s="584">
        <v>31.370999999999999</v>
      </c>
      <c r="AS38" s="590" t="s">
        <v>187</v>
      </c>
      <c r="AT38" s="394"/>
      <c r="AU38" s="584">
        <v>42.338999999999999</v>
      </c>
      <c r="AV38" s="590" t="s">
        <v>187</v>
      </c>
      <c r="AW38" s="394"/>
      <c r="AX38" s="584">
        <v>55.841999999999999</v>
      </c>
      <c r="AY38" s="590" t="s">
        <v>187</v>
      </c>
      <c r="AZ38" s="393"/>
      <c r="BA38" s="584">
        <v>48.485999999999997</v>
      </c>
      <c r="BB38" s="590" t="s">
        <v>187</v>
      </c>
      <c r="BC38" s="393"/>
      <c r="BD38" s="584">
        <v>157.01900000000001</v>
      </c>
      <c r="BE38" s="590" t="s">
        <v>187</v>
      </c>
      <c r="BF38" s="393"/>
      <c r="BG38" s="584">
        <v>60.529000000000003</v>
      </c>
      <c r="BH38" s="590" t="s">
        <v>187</v>
      </c>
      <c r="BI38" s="394"/>
      <c r="BJ38" s="584">
        <v>44.899000000000001</v>
      </c>
      <c r="BK38" s="590" t="s">
        <v>187</v>
      </c>
      <c r="BL38" s="394"/>
      <c r="BM38" s="584">
        <v>211.13200000000001</v>
      </c>
      <c r="BN38" s="590" t="s">
        <v>187</v>
      </c>
      <c r="BO38" s="393"/>
      <c r="BP38" s="584">
        <v>60.082000000000001</v>
      </c>
      <c r="BQ38" s="590" t="s">
        <v>187</v>
      </c>
      <c r="BR38" s="393"/>
      <c r="BS38" s="584">
        <v>40.774999999999999</v>
      </c>
      <c r="BT38" s="590" t="s">
        <v>187</v>
      </c>
      <c r="BU38" s="153"/>
      <c r="BV38" s="177">
        <v>25.763999999999999</v>
      </c>
      <c r="BW38" s="176" t="s">
        <v>187</v>
      </c>
      <c r="BY38" s="177"/>
      <c r="BZ38" s="176"/>
      <c r="CB38" s="177"/>
      <c r="CC38" s="176"/>
      <c r="CD38" s="153"/>
      <c r="CE38" s="177"/>
      <c r="CF38" s="176"/>
      <c r="CG38" s="153"/>
      <c r="CH38" s="177"/>
      <c r="CI38" s="176"/>
      <c r="CJ38" s="153"/>
      <c r="CK38" s="177"/>
      <c r="CL38" s="176"/>
      <c r="CN38" s="177"/>
      <c r="CO38" s="176"/>
      <c r="CQ38" s="177"/>
      <c r="CR38" s="176"/>
      <c r="CS38" s="153"/>
      <c r="CT38" s="177"/>
      <c r="CU38" s="176"/>
      <c r="CV38" s="153"/>
      <c r="CW38" s="177"/>
      <c r="CX38" s="176"/>
      <c r="CY38" s="153"/>
      <c r="CZ38" s="177"/>
      <c r="DA38" s="176"/>
      <c r="DC38" s="177"/>
      <c r="DD38" s="176"/>
      <c r="DF38" s="177"/>
      <c r="DG38" s="176"/>
      <c r="DH38" s="153"/>
      <c r="DI38" s="177"/>
      <c r="DJ38" s="176"/>
      <c r="DK38" s="153"/>
      <c r="DL38" s="177"/>
      <c r="DM38" s="176"/>
      <c r="DN38" s="153"/>
      <c r="DO38" s="177"/>
      <c r="DP38" s="176"/>
      <c r="DR38" s="177"/>
      <c r="DS38" s="176"/>
      <c r="DU38" s="177"/>
      <c r="DV38" s="176"/>
      <c r="DW38" s="153"/>
      <c r="DX38" s="177"/>
      <c r="DY38" s="176"/>
      <c r="DZ38" s="153"/>
      <c r="EA38" s="177"/>
      <c r="EB38" s="176"/>
      <c r="EC38" s="153"/>
      <c r="ED38" s="177"/>
      <c r="EE38" s="176"/>
      <c r="EG38" s="177"/>
      <c r="EH38" s="176"/>
      <c r="EJ38" s="177"/>
      <c r="EK38" s="176"/>
      <c r="EL38" s="153"/>
      <c r="EM38" s="177"/>
      <c r="EN38" s="176"/>
      <c r="EO38" s="153"/>
      <c r="EP38" s="177"/>
      <c r="EQ38" s="176"/>
      <c r="ER38" s="153"/>
      <c r="ES38" s="177"/>
      <c r="ET38" s="176"/>
      <c r="EV38" s="177"/>
      <c r="EW38" s="176"/>
      <c r="EY38" s="175"/>
      <c r="EZ38" s="174"/>
    </row>
    <row r="39" spans="1:158" s="155" customFormat="1">
      <c r="A39" s="181" t="s">
        <v>745</v>
      </c>
      <c r="B39" s="987" t="s">
        <v>303</v>
      </c>
      <c r="C39" s="180" t="s">
        <v>746</v>
      </c>
      <c r="D39" s="180" t="s">
        <v>747</v>
      </c>
      <c r="E39" s="179" t="s">
        <v>742</v>
      </c>
      <c r="F39" s="178" t="s">
        <v>32</v>
      </c>
      <c r="H39" s="585">
        <v>454.25299999999999</v>
      </c>
      <c r="I39" s="582" t="s">
        <v>187</v>
      </c>
      <c r="J39" s="393"/>
      <c r="K39" s="585">
        <v>699.93200000000002</v>
      </c>
      <c r="L39" s="582" t="s">
        <v>187</v>
      </c>
      <c r="M39" s="393"/>
      <c r="N39" s="585">
        <v>332.07600000000002</v>
      </c>
      <c r="O39" s="582" t="s">
        <v>187</v>
      </c>
      <c r="P39" s="394"/>
      <c r="Q39" s="585">
        <v>224.70500000000001</v>
      </c>
      <c r="R39" s="582" t="s">
        <v>187</v>
      </c>
      <c r="S39" s="394"/>
      <c r="T39" s="585">
        <v>385.05900000000003</v>
      </c>
      <c r="U39" s="582" t="s">
        <v>187</v>
      </c>
      <c r="V39" s="394"/>
      <c r="W39" s="585">
        <v>388.36200000000002</v>
      </c>
      <c r="X39" s="590" t="s">
        <v>187</v>
      </c>
      <c r="Y39" s="393"/>
      <c r="Z39" s="585">
        <v>1346.3109999999999</v>
      </c>
      <c r="AA39" s="590" t="s">
        <v>187</v>
      </c>
      <c r="AB39" s="393"/>
      <c r="AC39" s="585">
        <v>1870.115</v>
      </c>
      <c r="AD39" s="590" t="s">
        <v>187</v>
      </c>
      <c r="AE39" s="394"/>
      <c r="AF39" s="585">
        <v>505.27800000000002</v>
      </c>
      <c r="AG39" s="590" t="s">
        <v>187</v>
      </c>
      <c r="AH39" s="394"/>
      <c r="AI39" s="585">
        <v>261.34399999999999</v>
      </c>
      <c r="AJ39" s="590" t="s">
        <v>187</v>
      </c>
      <c r="AK39" s="394"/>
      <c r="AL39" s="585">
        <v>390.51499999999999</v>
      </c>
      <c r="AM39" s="590" t="s">
        <v>187</v>
      </c>
      <c r="AN39" s="393"/>
      <c r="AO39" s="585">
        <v>679.61900000000003</v>
      </c>
      <c r="AP39" s="590" t="s">
        <v>187</v>
      </c>
      <c r="AQ39" s="393"/>
      <c r="AR39" s="585">
        <v>91.405000000000001</v>
      </c>
      <c r="AS39" s="590" t="s">
        <v>187</v>
      </c>
      <c r="AT39" s="394"/>
      <c r="AU39" s="585">
        <v>779.346</v>
      </c>
      <c r="AV39" s="590" t="s">
        <v>187</v>
      </c>
      <c r="AW39" s="394"/>
      <c r="AX39" s="585">
        <v>705.58600000000001</v>
      </c>
      <c r="AY39" s="590" t="s">
        <v>187</v>
      </c>
      <c r="AZ39" s="394"/>
      <c r="BA39" s="585">
        <v>836.88199999999995</v>
      </c>
      <c r="BB39" s="590" t="s">
        <v>187</v>
      </c>
      <c r="BC39" s="393"/>
      <c r="BD39" s="585">
        <v>819.71199999999999</v>
      </c>
      <c r="BE39" s="590" t="s">
        <v>187</v>
      </c>
      <c r="BF39" s="393"/>
      <c r="BG39" s="585">
        <v>740.58100000000002</v>
      </c>
      <c r="BH39" s="590" t="s">
        <v>187</v>
      </c>
      <c r="BI39" s="394"/>
      <c r="BJ39" s="585">
        <v>1237.3820000000001</v>
      </c>
      <c r="BK39" s="590" t="s">
        <v>187</v>
      </c>
      <c r="BL39" s="394"/>
      <c r="BM39" s="585">
        <v>2769.0740000000001</v>
      </c>
      <c r="BN39" s="590" t="s">
        <v>187</v>
      </c>
      <c r="BO39" s="394"/>
      <c r="BP39" s="585">
        <v>893.25199999999995</v>
      </c>
      <c r="BQ39" s="590" t="s">
        <v>187</v>
      </c>
      <c r="BR39" s="393"/>
      <c r="BS39" s="585">
        <v>388.28199999999998</v>
      </c>
      <c r="BT39" s="590" t="s">
        <v>187</v>
      </c>
      <c r="BU39" s="153"/>
      <c r="BV39" s="182">
        <v>241.27699999999999</v>
      </c>
      <c r="BW39" s="176" t="s">
        <v>187</v>
      </c>
      <c r="BY39" s="182"/>
      <c r="BZ39" s="176"/>
      <c r="CB39" s="182"/>
      <c r="CC39" s="176"/>
      <c r="CE39" s="182"/>
      <c r="CF39" s="176"/>
      <c r="CG39" s="153"/>
      <c r="CH39" s="182"/>
      <c r="CI39" s="176"/>
      <c r="CJ39" s="153"/>
      <c r="CK39" s="182"/>
      <c r="CL39" s="176"/>
      <c r="CN39" s="182"/>
      <c r="CO39" s="176"/>
      <c r="CQ39" s="182"/>
      <c r="CR39" s="176"/>
      <c r="CT39" s="182"/>
      <c r="CU39" s="176"/>
      <c r="CV39" s="153"/>
      <c r="CW39" s="182"/>
      <c r="CX39" s="176"/>
      <c r="CY39" s="153"/>
      <c r="CZ39" s="182"/>
      <c r="DA39" s="176"/>
      <c r="DC39" s="182"/>
      <c r="DD39" s="176"/>
      <c r="DF39" s="182"/>
      <c r="DG39" s="176"/>
      <c r="DI39" s="182"/>
      <c r="DJ39" s="176"/>
      <c r="DK39" s="153"/>
      <c r="DL39" s="182"/>
      <c r="DM39" s="176"/>
      <c r="DN39" s="153"/>
      <c r="DO39" s="182"/>
      <c r="DP39" s="176"/>
      <c r="DR39" s="182"/>
      <c r="DS39" s="176"/>
      <c r="DU39" s="182"/>
      <c r="DV39" s="176"/>
      <c r="DX39" s="182"/>
      <c r="DY39" s="176"/>
      <c r="DZ39" s="153"/>
      <c r="EA39" s="182"/>
      <c r="EB39" s="176"/>
      <c r="EC39" s="153"/>
      <c r="ED39" s="182"/>
      <c r="EE39" s="176"/>
      <c r="EG39" s="182"/>
      <c r="EH39" s="176"/>
      <c r="EJ39" s="182"/>
      <c r="EK39" s="176"/>
      <c r="EM39" s="182"/>
      <c r="EN39" s="176"/>
      <c r="EO39" s="153"/>
      <c r="EP39" s="182"/>
      <c r="EQ39" s="176"/>
      <c r="ER39" s="153"/>
      <c r="ES39" s="182"/>
      <c r="ET39" s="176"/>
      <c r="EV39" s="182"/>
      <c r="EW39" s="176"/>
      <c r="EY39" s="182"/>
      <c r="EZ39" s="174"/>
    </row>
    <row r="40" spans="1:158" s="155" customFormat="1">
      <c r="A40" s="181" t="s">
        <v>748</v>
      </c>
      <c r="B40" s="987" t="s">
        <v>647</v>
      </c>
      <c r="C40" s="180" t="s">
        <v>749</v>
      </c>
      <c r="D40" s="180" t="s">
        <v>750</v>
      </c>
      <c r="E40" s="179" t="s">
        <v>742</v>
      </c>
      <c r="F40" s="178" t="s">
        <v>32</v>
      </c>
      <c r="H40" s="583">
        <v>120.089</v>
      </c>
      <c r="I40" s="582" t="s">
        <v>187</v>
      </c>
      <c r="J40" s="393"/>
      <c r="K40" s="583">
        <v>76.186000000000007</v>
      </c>
      <c r="L40" s="582" t="s">
        <v>187</v>
      </c>
      <c r="M40" s="393"/>
      <c r="N40" s="583">
        <v>108.45699999999999</v>
      </c>
      <c r="O40" s="582" t="s">
        <v>187</v>
      </c>
      <c r="P40" s="394"/>
      <c r="Q40" s="583">
        <v>29.925999999999998</v>
      </c>
      <c r="R40" s="582" t="s">
        <v>187</v>
      </c>
      <c r="S40" s="394"/>
      <c r="T40" s="583">
        <v>25.928000000000001</v>
      </c>
      <c r="U40" s="582" t="s">
        <v>187</v>
      </c>
      <c r="V40" s="394"/>
      <c r="W40" s="584">
        <v>101.708</v>
      </c>
      <c r="X40" s="590" t="s">
        <v>187</v>
      </c>
      <c r="Y40" s="393"/>
      <c r="Z40" s="584">
        <v>36.521999999999998</v>
      </c>
      <c r="AA40" s="590" t="s">
        <v>187</v>
      </c>
      <c r="AB40" s="393"/>
      <c r="AC40" s="584">
        <v>250.91</v>
      </c>
      <c r="AD40" s="590" t="s">
        <v>187</v>
      </c>
      <c r="AE40" s="394"/>
      <c r="AF40" s="584">
        <v>42.774999999999999</v>
      </c>
      <c r="AG40" s="590" t="s">
        <v>187</v>
      </c>
      <c r="AH40" s="394"/>
      <c r="AI40" s="584">
        <v>22.495999999999999</v>
      </c>
      <c r="AJ40" s="590" t="s">
        <v>187</v>
      </c>
      <c r="AK40" s="394"/>
      <c r="AL40" s="584">
        <v>46.228999999999999</v>
      </c>
      <c r="AM40" s="590" t="s">
        <v>187</v>
      </c>
      <c r="AN40" s="393"/>
      <c r="AO40" s="584">
        <v>107.214</v>
      </c>
      <c r="AP40" s="590" t="s">
        <v>187</v>
      </c>
      <c r="AQ40" s="393"/>
      <c r="AR40" s="584">
        <v>20.334</v>
      </c>
      <c r="AS40" s="590" t="s">
        <v>187</v>
      </c>
      <c r="AT40" s="394"/>
      <c r="AU40" s="584">
        <v>91.888000000000005</v>
      </c>
      <c r="AV40" s="590" t="s">
        <v>187</v>
      </c>
      <c r="AW40" s="394"/>
      <c r="AX40" s="584">
        <v>118.203</v>
      </c>
      <c r="AY40" s="590" t="s">
        <v>187</v>
      </c>
      <c r="AZ40" s="394"/>
      <c r="BA40" s="584">
        <v>78.658000000000001</v>
      </c>
      <c r="BB40" s="590" t="s">
        <v>187</v>
      </c>
      <c r="BC40" s="393"/>
      <c r="BD40" s="584">
        <v>85.421000000000006</v>
      </c>
      <c r="BE40" s="590" t="s">
        <v>187</v>
      </c>
      <c r="BF40" s="393"/>
      <c r="BG40" s="584">
        <v>89.861999999999995</v>
      </c>
      <c r="BH40" s="590" t="s">
        <v>187</v>
      </c>
      <c r="BI40" s="394"/>
      <c r="BJ40" s="584">
        <v>79.358000000000004</v>
      </c>
      <c r="BK40" s="590" t="s">
        <v>187</v>
      </c>
      <c r="BL40" s="394"/>
      <c r="BM40" s="584">
        <v>473.67099999999999</v>
      </c>
      <c r="BN40" s="590" t="s">
        <v>187</v>
      </c>
      <c r="BO40" s="394"/>
      <c r="BP40" s="584">
        <v>248.42599999999999</v>
      </c>
      <c r="BQ40" s="590" t="s">
        <v>187</v>
      </c>
      <c r="BR40" s="393"/>
      <c r="BS40" s="584">
        <v>34.988</v>
      </c>
      <c r="BT40" s="590" t="s">
        <v>187</v>
      </c>
      <c r="BU40" s="153"/>
      <c r="BV40" s="177">
        <v>49.357999999999997</v>
      </c>
      <c r="BW40" s="176" t="s">
        <v>187</v>
      </c>
      <c r="BY40" s="177"/>
      <c r="BZ40" s="176"/>
      <c r="CB40" s="177"/>
      <c r="CC40" s="176"/>
      <c r="CE40" s="177"/>
      <c r="CF40" s="176"/>
      <c r="CG40" s="153"/>
      <c r="CH40" s="177"/>
      <c r="CI40" s="176"/>
      <c r="CJ40" s="153"/>
      <c r="CK40" s="177"/>
      <c r="CL40" s="176"/>
      <c r="CN40" s="177"/>
      <c r="CO40" s="176"/>
      <c r="CQ40" s="177"/>
      <c r="CR40" s="176"/>
      <c r="CT40" s="177"/>
      <c r="CU40" s="176"/>
      <c r="CV40" s="153"/>
      <c r="CW40" s="177"/>
      <c r="CX40" s="176"/>
      <c r="CY40" s="153"/>
      <c r="CZ40" s="177"/>
      <c r="DA40" s="176"/>
      <c r="DC40" s="177"/>
      <c r="DD40" s="176"/>
      <c r="DF40" s="177"/>
      <c r="DG40" s="176"/>
      <c r="DI40" s="177"/>
      <c r="DJ40" s="176"/>
      <c r="DK40" s="153"/>
      <c r="DL40" s="177"/>
      <c r="DM40" s="176"/>
      <c r="DN40" s="153"/>
      <c r="DO40" s="177"/>
      <c r="DP40" s="176"/>
      <c r="DR40" s="177"/>
      <c r="DS40" s="176"/>
      <c r="DU40" s="177"/>
      <c r="DV40" s="176"/>
      <c r="DX40" s="177"/>
      <c r="DY40" s="176"/>
      <c r="DZ40" s="153"/>
      <c r="EA40" s="177"/>
      <c r="EB40" s="176"/>
      <c r="EC40" s="153"/>
      <c r="ED40" s="177"/>
      <c r="EE40" s="176"/>
      <c r="EG40" s="177"/>
      <c r="EH40" s="176"/>
      <c r="EJ40" s="177"/>
      <c r="EK40" s="176"/>
      <c r="EM40" s="177"/>
      <c r="EN40" s="176"/>
      <c r="EO40" s="153"/>
      <c r="EP40" s="177"/>
      <c r="EQ40" s="176"/>
      <c r="ER40" s="153"/>
      <c r="ES40" s="177"/>
      <c r="ET40" s="176"/>
      <c r="EV40" s="177"/>
      <c r="EW40" s="176"/>
      <c r="EY40" s="175"/>
      <c r="EZ40" s="174"/>
    </row>
    <row r="41" spans="1:158" ht="13" thickBot="1">
      <c r="A41" s="162" t="s">
        <v>730</v>
      </c>
      <c r="B41" s="988" t="s">
        <v>751</v>
      </c>
      <c r="C41" s="161" t="s">
        <v>752</v>
      </c>
      <c r="D41" s="161" t="s">
        <v>753</v>
      </c>
      <c r="E41" s="160" t="s">
        <v>742</v>
      </c>
      <c r="F41" s="159" t="s">
        <v>190</v>
      </c>
      <c r="G41" s="155"/>
      <c r="H41" s="172">
        <f>H39+H40</f>
        <v>574.34199999999998</v>
      </c>
      <c r="I41" s="171"/>
      <c r="K41" s="172">
        <f>K39+K40</f>
        <v>776.11800000000005</v>
      </c>
      <c r="L41" s="171"/>
      <c r="N41" s="172">
        <f>N39+N40</f>
        <v>440.53300000000002</v>
      </c>
      <c r="O41" s="171"/>
      <c r="P41" s="155"/>
      <c r="Q41" s="172">
        <f>Q39+Q40</f>
        <v>254.631</v>
      </c>
      <c r="R41" s="171"/>
      <c r="S41" s="155"/>
      <c r="T41" s="172">
        <f>T39+T40</f>
        <v>410.98700000000002</v>
      </c>
      <c r="U41" s="171"/>
      <c r="V41" s="155"/>
      <c r="W41" s="173">
        <f>W39+W40</f>
        <v>490.07000000000005</v>
      </c>
      <c r="X41" s="171"/>
      <c r="Z41" s="173">
        <f>Z39+Z40</f>
        <v>1382.8329999999999</v>
      </c>
      <c r="AA41" s="171"/>
      <c r="AC41" s="173">
        <f>AC39+AC40</f>
        <v>2121.0250000000001</v>
      </c>
      <c r="AD41" s="171"/>
      <c r="AE41" s="155"/>
      <c r="AF41" s="173">
        <f>AF39+AF40</f>
        <v>548.053</v>
      </c>
      <c r="AG41" s="171"/>
      <c r="AH41" s="155"/>
      <c r="AI41" s="173">
        <f>AI39+AI40</f>
        <v>283.83999999999997</v>
      </c>
      <c r="AJ41" s="171"/>
      <c r="AL41" s="173">
        <f>AL39+AL40</f>
        <v>436.74399999999997</v>
      </c>
      <c r="AM41" s="171"/>
      <c r="AO41" s="173">
        <f>AO39+AO40</f>
        <v>786.83300000000008</v>
      </c>
      <c r="AP41" s="171"/>
      <c r="AR41" s="173">
        <f>AR39+AR40</f>
        <v>111.739</v>
      </c>
      <c r="AS41" s="171"/>
      <c r="AT41" s="155"/>
      <c r="AU41" s="173">
        <f>AU39+AU40</f>
        <v>871.23400000000004</v>
      </c>
      <c r="AV41" s="171"/>
      <c r="AW41" s="155"/>
      <c r="AX41" s="173">
        <f>AX39+AX40</f>
        <v>823.78899999999999</v>
      </c>
      <c r="AY41" s="171"/>
      <c r="AZ41" s="155"/>
      <c r="BA41" s="173">
        <f>BA39+BA40</f>
        <v>915.54</v>
      </c>
      <c r="BB41" s="171"/>
      <c r="BD41" s="173">
        <f>BD39+BD40</f>
        <v>905.13300000000004</v>
      </c>
      <c r="BE41" s="171"/>
      <c r="BG41" s="173">
        <f>BG39+BG40</f>
        <v>830.44299999999998</v>
      </c>
      <c r="BH41" s="171"/>
      <c r="BI41" s="155"/>
      <c r="BJ41" s="173">
        <f>BJ39+BJ40</f>
        <v>1316.74</v>
      </c>
      <c r="BK41" s="171"/>
      <c r="BL41" s="155"/>
      <c r="BM41" s="173">
        <f>BM39+BM40</f>
        <v>3242.7449999999999</v>
      </c>
      <c r="BN41" s="171"/>
      <c r="BO41" s="155"/>
      <c r="BP41" s="173">
        <f>BP39+BP40</f>
        <v>1141.6779999999999</v>
      </c>
      <c r="BQ41" s="171"/>
      <c r="BS41" s="173">
        <f>BS39+BS40</f>
        <v>423.27</v>
      </c>
      <c r="BT41" s="157"/>
      <c r="BV41" s="173">
        <f>BV39+BV40</f>
        <v>290.63499999999999</v>
      </c>
      <c r="BW41" s="157"/>
      <c r="BX41" s="155"/>
      <c r="BY41" s="173">
        <f>BY39+BY40</f>
        <v>0</v>
      </c>
      <c r="BZ41" s="157"/>
      <c r="CA41" s="155"/>
      <c r="CB41" s="173">
        <f>CB39+CB40</f>
        <v>0</v>
      </c>
      <c r="CC41" s="157"/>
      <c r="CD41" s="155"/>
      <c r="CE41" s="173">
        <f>CE39+CE40</f>
        <v>0</v>
      </c>
      <c r="CF41" s="157"/>
      <c r="CH41" s="173">
        <f>CH39+CH40</f>
        <v>0</v>
      </c>
      <c r="CI41" s="157"/>
      <c r="CK41" s="173">
        <f>CK39+CK40</f>
        <v>0</v>
      </c>
      <c r="CL41" s="157"/>
      <c r="CM41" s="155"/>
      <c r="CN41" s="173">
        <f>CN39+CN40</f>
        <v>0</v>
      </c>
      <c r="CO41" s="157"/>
      <c r="CP41" s="155"/>
      <c r="CQ41" s="173">
        <f>CQ39+CQ40</f>
        <v>0</v>
      </c>
      <c r="CR41" s="157"/>
      <c r="CS41" s="155"/>
      <c r="CT41" s="173">
        <f>CT39+CT40</f>
        <v>0</v>
      </c>
      <c r="CU41" s="157"/>
      <c r="CW41" s="173">
        <f>CW39+CW40</f>
        <v>0</v>
      </c>
      <c r="CX41" s="157"/>
      <c r="CZ41" s="173">
        <f>CZ39+CZ40</f>
        <v>0</v>
      </c>
      <c r="DA41" s="157"/>
      <c r="DB41" s="155"/>
      <c r="DC41" s="173">
        <f>DC39+DC40</f>
        <v>0</v>
      </c>
      <c r="DD41" s="157"/>
      <c r="DE41" s="155"/>
      <c r="DF41" s="173">
        <f>DF39+DF40</f>
        <v>0</v>
      </c>
      <c r="DG41" s="157"/>
      <c r="DH41" s="155"/>
      <c r="DI41" s="173">
        <f>DI39+DI40</f>
        <v>0</v>
      </c>
      <c r="DJ41" s="157"/>
      <c r="DL41" s="173">
        <f>DL39+DL40</f>
        <v>0</v>
      </c>
      <c r="DM41" s="157"/>
      <c r="DO41" s="173">
        <f>DO39+DO40</f>
        <v>0</v>
      </c>
      <c r="DP41" s="157"/>
      <c r="DQ41" s="155"/>
      <c r="DR41" s="173">
        <f>DR39+DR40</f>
        <v>0</v>
      </c>
      <c r="DS41" s="157"/>
      <c r="DT41" s="155"/>
      <c r="DU41" s="173">
        <f>DU39+DU40</f>
        <v>0</v>
      </c>
      <c r="DV41" s="157"/>
      <c r="DW41" s="155"/>
      <c r="DX41" s="173">
        <f>DX39+DX40</f>
        <v>0</v>
      </c>
      <c r="DY41" s="157"/>
      <c r="EA41" s="173">
        <f>EA39+EA40</f>
        <v>0</v>
      </c>
      <c r="EB41" s="157"/>
      <c r="ED41" s="173">
        <f>ED39+ED40</f>
        <v>0</v>
      </c>
      <c r="EE41" s="157"/>
      <c r="EF41" s="155"/>
      <c r="EG41" s="173">
        <f>EG39+EG40</f>
        <v>0</v>
      </c>
      <c r="EH41" s="157"/>
      <c r="EI41" s="155"/>
      <c r="EJ41" s="173">
        <f>EJ39+EJ40</f>
        <v>0</v>
      </c>
      <c r="EK41" s="157"/>
      <c r="EL41" s="155"/>
      <c r="EM41" s="173">
        <f>EM39+EM40</f>
        <v>0</v>
      </c>
      <c r="EN41" s="157"/>
      <c r="EP41" s="173">
        <f>EP39+EP40</f>
        <v>0</v>
      </c>
      <c r="EQ41" s="157"/>
      <c r="ES41" s="173">
        <f>ES39+ES40</f>
        <v>0</v>
      </c>
      <c r="ET41" s="157"/>
      <c r="EU41" s="155"/>
      <c r="EV41" s="173">
        <f>EV39+EV40</f>
        <v>0</v>
      </c>
      <c r="EW41" s="157"/>
      <c r="EX41" s="155"/>
      <c r="EY41" s="172">
        <f>EY39+EY40</f>
        <v>0</v>
      </c>
      <c r="EZ41" s="171"/>
      <c r="FB41" s="155"/>
    </row>
    <row r="42" spans="1:158" s="155" customFormat="1" ht="13" thickBot="1">
      <c r="A42" s="303"/>
      <c r="B42" s="153"/>
      <c r="C42" s="170"/>
      <c r="D42" s="170"/>
      <c r="E42" s="154"/>
      <c r="F42" s="153"/>
      <c r="G42" s="153"/>
      <c r="H42" s="169"/>
      <c r="I42" s="153"/>
      <c r="J42" s="153"/>
      <c r="K42" s="169"/>
      <c r="L42" s="153"/>
      <c r="M42" s="153"/>
      <c r="N42" s="169"/>
      <c r="O42" s="153"/>
      <c r="P42" s="153"/>
      <c r="Q42" s="169"/>
      <c r="R42" s="153"/>
      <c r="S42" s="153"/>
      <c r="T42" s="169"/>
      <c r="U42" s="153"/>
      <c r="V42" s="153"/>
      <c r="W42" s="169"/>
      <c r="X42" s="153"/>
      <c r="Y42" s="153"/>
      <c r="Z42" s="169"/>
      <c r="AA42" s="153"/>
      <c r="AB42" s="153"/>
      <c r="AC42" s="169"/>
      <c r="AD42" s="153"/>
      <c r="AE42" s="153"/>
      <c r="AF42" s="169"/>
      <c r="AG42" s="153"/>
      <c r="AH42" s="153"/>
      <c r="AI42" s="169"/>
      <c r="AJ42" s="153"/>
      <c r="AL42" s="169"/>
      <c r="AM42" s="153"/>
      <c r="AN42" s="153"/>
      <c r="AO42" s="169"/>
      <c r="AP42" s="153"/>
      <c r="AQ42" s="153"/>
      <c r="AR42" s="169"/>
      <c r="AS42" s="153"/>
      <c r="AT42" s="153"/>
      <c r="AU42" s="169"/>
      <c r="AV42" s="153"/>
      <c r="AW42" s="153"/>
      <c r="AX42" s="169"/>
      <c r="AY42" s="153"/>
      <c r="BA42" s="169"/>
      <c r="BB42" s="153"/>
      <c r="BC42" s="153"/>
      <c r="BD42" s="169"/>
      <c r="BE42" s="153"/>
      <c r="BF42" s="153"/>
      <c r="BG42" s="169"/>
      <c r="BH42" s="153"/>
      <c r="BI42" s="153"/>
      <c r="BJ42" s="169"/>
      <c r="BK42" s="153"/>
      <c r="BL42" s="153"/>
      <c r="BM42" s="169"/>
      <c r="BN42" s="153"/>
      <c r="BP42" s="169"/>
      <c r="BQ42" s="153"/>
      <c r="BR42" s="153"/>
      <c r="BS42" s="169"/>
      <c r="BT42" s="153"/>
      <c r="BU42" s="153"/>
      <c r="BV42" s="169"/>
      <c r="BW42" s="153"/>
      <c r="BX42" s="153"/>
      <c r="BY42" s="169"/>
      <c r="BZ42" s="153"/>
      <c r="CA42" s="153"/>
      <c r="CB42" s="169"/>
      <c r="CC42" s="153"/>
      <c r="CE42" s="169"/>
      <c r="CF42" s="153"/>
      <c r="CG42" s="153"/>
      <c r="CH42" s="169"/>
      <c r="CI42" s="153"/>
      <c r="CJ42" s="153"/>
      <c r="CK42" s="169"/>
      <c r="CL42" s="153"/>
      <c r="CM42" s="153"/>
      <c r="CN42" s="169"/>
      <c r="CO42" s="153"/>
      <c r="CP42" s="153"/>
      <c r="CQ42" s="169"/>
      <c r="CR42" s="153"/>
      <c r="CT42" s="169"/>
      <c r="CU42" s="153"/>
      <c r="CV42" s="153"/>
      <c r="CW42" s="169"/>
      <c r="CX42" s="153"/>
      <c r="CY42" s="153"/>
      <c r="CZ42" s="169"/>
      <c r="DA42" s="153"/>
      <c r="DB42" s="153"/>
      <c r="DC42" s="169"/>
      <c r="DD42" s="153"/>
      <c r="DE42" s="153"/>
      <c r="DF42" s="169"/>
      <c r="DG42" s="153"/>
      <c r="DI42" s="169"/>
      <c r="DJ42" s="153"/>
      <c r="DK42" s="153"/>
      <c r="DL42" s="169"/>
      <c r="DM42" s="153"/>
      <c r="DN42" s="153"/>
      <c r="DO42" s="169"/>
      <c r="DP42" s="153"/>
      <c r="DQ42" s="153"/>
      <c r="DR42" s="169"/>
      <c r="DS42" s="153"/>
      <c r="DT42" s="153"/>
      <c r="DU42" s="169"/>
      <c r="DV42" s="153"/>
      <c r="DX42" s="169"/>
      <c r="DY42" s="153"/>
      <c r="DZ42" s="153"/>
      <c r="EA42" s="169"/>
      <c r="EB42" s="153"/>
      <c r="EC42" s="153"/>
      <c r="ED42" s="169"/>
      <c r="EE42" s="153"/>
      <c r="EF42" s="153"/>
      <c r="EG42" s="169"/>
      <c r="EH42" s="153"/>
      <c r="EI42" s="153"/>
      <c r="EJ42" s="169"/>
      <c r="EK42" s="153"/>
      <c r="EM42" s="169"/>
      <c r="EN42" s="153"/>
      <c r="EO42" s="153"/>
      <c r="EP42" s="169"/>
      <c r="EQ42" s="153"/>
      <c r="ER42" s="153"/>
      <c r="ES42" s="169"/>
      <c r="ET42" s="153"/>
      <c r="EU42" s="153"/>
      <c r="EV42" s="169"/>
      <c r="EW42" s="153"/>
      <c r="EX42" s="153"/>
      <c r="EY42" s="169"/>
      <c r="EZ42" s="153"/>
    </row>
    <row r="43" spans="1:158" s="155" customFormat="1">
      <c r="A43" s="168" t="s">
        <v>732</v>
      </c>
      <c r="B43" s="989" t="s">
        <v>754</v>
      </c>
      <c r="C43" s="167" t="s">
        <v>755</v>
      </c>
      <c r="D43" s="167" t="s">
        <v>756</v>
      </c>
      <c r="E43" s="166" t="s">
        <v>742</v>
      </c>
      <c r="F43" s="165" t="s">
        <v>32</v>
      </c>
      <c r="H43" s="589">
        <v>0</v>
      </c>
      <c r="I43" s="593" t="s">
        <v>81</v>
      </c>
      <c r="J43" s="393"/>
      <c r="K43" s="589">
        <v>0</v>
      </c>
      <c r="L43" s="593" t="s">
        <v>81</v>
      </c>
      <c r="M43" s="393"/>
      <c r="N43" s="589">
        <v>24.536000000000001</v>
      </c>
      <c r="O43" s="593" t="s">
        <v>187</v>
      </c>
      <c r="P43" s="394"/>
      <c r="Q43" s="589">
        <v>0</v>
      </c>
      <c r="R43" s="593" t="s">
        <v>81</v>
      </c>
      <c r="S43" s="394"/>
      <c r="T43" s="589">
        <v>0</v>
      </c>
      <c r="U43" s="593" t="s">
        <v>81</v>
      </c>
      <c r="V43" s="394"/>
      <c r="W43" s="589">
        <v>0</v>
      </c>
      <c r="X43" s="593" t="s">
        <v>81</v>
      </c>
      <c r="Y43" s="393"/>
      <c r="Z43" s="589">
        <v>0</v>
      </c>
      <c r="AA43" s="593" t="s">
        <v>81</v>
      </c>
      <c r="AB43" s="393"/>
      <c r="AC43" s="589">
        <v>366.63799999999998</v>
      </c>
      <c r="AD43" s="593" t="s">
        <v>187</v>
      </c>
      <c r="AE43" s="394"/>
      <c r="AF43" s="589">
        <v>97.882000000000005</v>
      </c>
      <c r="AG43" s="593" t="s">
        <v>187</v>
      </c>
      <c r="AH43" s="394"/>
      <c r="AI43" s="589">
        <v>10.92</v>
      </c>
      <c r="AJ43" s="593" t="s">
        <v>187</v>
      </c>
      <c r="AK43" s="394"/>
      <c r="AL43" s="589">
        <v>0</v>
      </c>
      <c r="AM43" s="593" t="s">
        <v>81</v>
      </c>
      <c r="AN43" s="393"/>
      <c r="AO43" s="589">
        <v>0</v>
      </c>
      <c r="AP43" s="593" t="s">
        <v>81</v>
      </c>
      <c r="AQ43" s="393"/>
      <c r="AR43" s="589">
        <v>0</v>
      </c>
      <c r="AS43" s="593" t="s">
        <v>81</v>
      </c>
      <c r="AT43" s="394"/>
      <c r="AU43" s="589">
        <v>0</v>
      </c>
      <c r="AV43" s="593" t="s">
        <v>81</v>
      </c>
      <c r="AW43" s="394"/>
      <c r="AX43" s="589">
        <v>0</v>
      </c>
      <c r="AY43" s="593" t="s">
        <v>81</v>
      </c>
      <c r="AZ43" s="394"/>
      <c r="BA43" s="589">
        <v>120.91500000000001</v>
      </c>
      <c r="BB43" s="593" t="s">
        <v>187</v>
      </c>
      <c r="BC43" s="393"/>
      <c r="BD43" s="589">
        <v>165.55199999999999</v>
      </c>
      <c r="BE43" s="593" t="s">
        <v>187</v>
      </c>
      <c r="BF43" s="393"/>
      <c r="BG43" s="589">
        <v>138.69</v>
      </c>
      <c r="BH43" s="593" t="s">
        <v>187</v>
      </c>
      <c r="BI43" s="394"/>
      <c r="BJ43" s="589">
        <v>0</v>
      </c>
      <c r="BK43" s="593" t="s">
        <v>81</v>
      </c>
      <c r="BL43" s="394"/>
      <c r="BM43" s="589">
        <v>523.19200000000001</v>
      </c>
      <c r="BN43" s="593" t="s">
        <v>187</v>
      </c>
      <c r="BO43" s="394"/>
      <c r="BP43" s="589">
        <v>96.188999999999993</v>
      </c>
      <c r="BQ43" s="593" t="s">
        <v>187</v>
      </c>
      <c r="BR43" s="393"/>
      <c r="BS43" s="589">
        <v>0</v>
      </c>
      <c r="BT43" s="593" t="s">
        <v>81</v>
      </c>
      <c r="BU43" s="153"/>
      <c r="BV43" s="164">
        <v>0</v>
      </c>
      <c r="BW43" s="163" t="s">
        <v>81</v>
      </c>
      <c r="BY43" s="164"/>
      <c r="BZ43" s="163"/>
      <c r="CB43" s="164"/>
      <c r="CC43" s="163"/>
      <c r="CE43" s="164"/>
      <c r="CF43" s="163"/>
      <c r="CG43" s="153"/>
      <c r="CH43" s="164"/>
      <c r="CI43" s="163"/>
      <c r="CJ43" s="153"/>
      <c r="CK43" s="164"/>
      <c r="CL43" s="163"/>
      <c r="CN43" s="164"/>
      <c r="CO43" s="163"/>
      <c r="CQ43" s="164"/>
      <c r="CR43" s="163"/>
      <c r="CT43" s="164"/>
      <c r="CU43" s="163"/>
      <c r="CV43" s="153"/>
      <c r="CW43" s="164"/>
      <c r="CX43" s="163"/>
      <c r="CY43" s="153"/>
      <c r="CZ43" s="164"/>
      <c r="DA43" s="163"/>
      <c r="DC43" s="164"/>
      <c r="DD43" s="163"/>
      <c r="DF43" s="164"/>
      <c r="DG43" s="163"/>
      <c r="DI43" s="164"/>
      <c r="DJ43" s="163"/>
      <c r="DK43" s="153"/>
      <c r="DL43" s="164"/>
      <c r="DM43" s="163"/>
      <c r="DN43" s="153"/>
      <c r="DO43" s="164"/>
      <c r="DP43" s="163"/>
      <c r="DR43" s="164"/>
      <c r="DS43" s="163"/>
      <c r="DU43" s="164"/>
      <c r="DV43" s="163"/>
      <c r="DX43" s="164"/>
      <c r="DY43" s="163"/>
      <c r="DZ43" s="153"/>
      <c r="EA43" s="164"/>
      <c r="EB43" s="163"/>
      <c r="EC43" s="153"/>
      <c r="ED43" s="164"/>
      <c r="EE43" s="163"/>
      <c r="EG43" s="164"/>
      <c r="EH43" s="163"/>
      <c r="EJ43" s="164"/>
      <c r="EK43" s="163"/>
      <c r="EM43" s="164"/>
      <c r="EN43" s="163"/>
      <c r="EO43" s="153"/>
      <c r="EP43" s="164"/>
      <c r="EQ43" s="163"/>
      <c r="ER43" s="153"/>
      <c r="ES43" s="164"/>
      <c r="ET43" s="163"/>
      <c r="EV43" s="164"/>
      <c r="EW43" s="163"/>
      <c r="EY43" s="164"/>
      <c r="EZ43" s="163"/>
    </row>
    <row r="44" spans="1:158" s="155" customFormat="1" ht="13" thickBot="1">
      <c r="A44" s="162" t="s">
        <v>734</v>
      </c>
      <c r="B44" s="988" t="s">
        <v>757</v>
      </c>
      <c r="C44" s="161" t="s">
        <v>758</v>
      </c>
      <c r="D44" s="161" t="s">
        <v>759</v>
      </c>
      <c r="E44" s="160" t="s">
        <v>742</v>
      </c>
      <c r="F44" s="159" t="s">
        <v>32</v>
      </c>
      <c r="H44" s="645">
        <v>0</v>
      </c>
      <c r="I44" s="588" t="s">
        <v>81</v>
      </c>
      <c r="J44" s="393"/>
      <c r="K44" s="645">
        <v>0</v>
      </c>
      <c r="L44" s="588" t="s">
        <v>81</v>
      </c>
      <c r="M44" s="393"/>
      <c r="N44" s="645">
        <v>0</v>
      </c>
      <c r="O44" s="588" t="s">
        <v>81</v>
      </c>
      <c r="P44" s="394"/>
      <c r="Q44" s="645">
        <v>0</v>
      </c>
      <c r="R44" s="588" t="s">
        <v>81</v>
      </c>
      <c r="S44" s="394"/>
      <c r="T44" s="645">
        <v>0</v>
      </c>
      <c r="U44" s="588" t="s">
        <v>81</v>
      </c>
      <c r="V44" s="394"/>
      <c r="W44" s="645">
        <v>0</v>
      </c>
      <c r="X44" s="588" t="s">
        <v>81</v>
      </c>
      <c r="Y44" s="393"/>
      <c r="Z44" s="645">
        <v>0</v>
      </c>
      <c r="AA44" s="588" t="s">
        <v>81</v>
      </c>
      <c r="AB44" s="393"/>
      <c r="AC44" s="645">
        <v>0</v>
      </c>
      <c r="AD44" s="588" t="s">
        <v>81</v>
      </c>
      <c r="AE44" s="394"/>
      <c r="AF44" s="645">
        <v>0</v>
      </c>
      <c r="AG44" s="588" t="s">
        <v>81</v>
      </c>
      <c r="AH44" s="394"/>
      <c r="AI44" s="645">
        <v>0</v>
      </c>
      <c r="AJ44" s="588" t="s">
        <v>81</v>
      </c>
      <c r="AK44" s="394"/>
      <c r="AL44" s="645">
        <v>0</v>
      </c>
      <c r="AM44" s="588" t="s">
        <v>81</v>
      </c>
      <c r="AN44" s="393"/>
      <c r="AO44" s="645">
        <v>0</v>
      </c>
      <c r="AP44" s="588" t="s">
        <v>81</v>
      </c>
      <c r="AQ44" s="393"/>
      <c r="AR44" s="645">
        <v>0</v>
      </c>
      <c r="AS44" s="588" t="s">
        <v>81</v>
      </c>
      <c r="AT44" s="394"/>
      <c r="AU44" s="645">
        <v>0</v>
      </c>
      <c r="AV44" s="588" t="s">
        <v>81</v>
      </c>
      <c r="AW44" s="394"/>
      <c r="AX44" s="645">
        <v>0</v>
      </c>
      <c r="AY44" s="588" t="s">
        <v>81</v>
      </c>
      <c r="AZ44" s="394"/>
      <c r="BA44" s="645">
        <v>0</v>
      </c>
      <c r="BB44" s="588" t="s">
        <v>81</v>
      </c>
      <c r="BC44" s="393"/>
      <c r="BD44" s="645">
        <v>0</v>
      </c>
      <c r="BE44" s="588" t="s">
        <v>81</v>
      </c>
      <c r="BF44" s="393"/>
      <c r="BG44" s="645">
        <v>0</v>
      </c>
      <c r="BH44" s="588" t="s">
        <v>81</v>
      </c>
      <c r="BI44" s="394"/>
      <c r="BJ44" s="645">
        <v>0</v>
      </c>
      <c r="BK44" s="588" t="s">
        <v>81</v>
      </c>
      <c r="BL44" s="394"/>
      <c r="BM44" s="645">
        <v>0</v>
      </c>
      <c r="BN44" s="588" t="s">
        <v>81</v>
      </c>
      <c r="BO44" s="394"/>
      <c r="BP44" s="645">
        <v>0</v>
      </c>
      <c r="BQ44" s="588" t="s">
        <v>81</v>
      </c>
      <c r="BR44" s="393"/>
      <c r="BS44" s="645">
        <v>0</v>
      </c>
      <c r="BT44" s="588" t="s">
        <v>81</v>
      </c>
      <c r="BU44" s="153"/>
      <c r="BV44" s="158">
        <v>0</v>
      </c>
      <c r="BW44" s="157" t="s">
        <v>81</v>
      </c>
      <c r="BY44" s="158"/>
      <c r="BZ44" s="157"/>
      <c r="CB44" s="158"/>
      <c r="CC44" s="157"/>
      <c r="CE44" s="158"/>
      <c r="CF44" s="157"/>
      <c r="CG44" s="153"/>
      <c r="CH44" s="158"/>
      <c r="CI44" s="157"/>
      <c r="CJ44" s="153"/>
      <c r="CK44" s="158"/>
      <c r="CL44" s="157"/>
      <c r="CN44" s="158"/>
      <c r="CO44" s="157"/>
      <c r="CQ44" s="158"/>
      <c r="CR44" s="157"/>
      <c r="CT44" s="158"/>
      <c r="CU44" s="157"/>
      <c r="CV44" s="153"/>
      <c r="CW44" s="158"/>
      <c r="CX44" s="157"/>
      <c r="CY44" s="153"/>
      <c r="CZ44" s="158"/>
      <c r="DA44" s="157"/>
      <c r="DC44" s="158"/>
      <c r="DD44" s="157"/>
      <c r="DF44" s="158"/>
      <c r="DG44" s="157"/>
      <c r="DI44" s="158"/>
      <c r="DJ44" s="157"/>
      <c r="DK44" s="153"/>
      <c r="DL44" s="158"/>
      <c r="DM44" s="157"/>
      <c r="DN44" s="153"/>
      <c r="DO44" s="158"/>
      <c r="DP44" s="157"/>
      <c r="DR44" s="158"/>
      <c r="DS44" s="157"/>
      <c r="DU44" s="158"/>
      <c r="DV44" s="157"/>
      <c r="DX44" s="158"/>
      <c r="DY44" s="157"/>
      <c r="DZ44" s="153"/>
      <c r="EA44" s="158"/>
      <c r="EB44" s="157"/>
      <c r="EC44" s="153"/>
      <c r="ED44" s="158"/>
      <c r="EE44" s="157"/>
      <c r="EG44" s="158"/>
      <c r="EH44" s="157"/>
      <c r="EJ44" s="158"/>
      <c r="EK44" s="157"/>
      <c r="EM44" s="158"/>
      <c r="EN44" s="157"/>
      <c r="EO44" s="153"/>
      <c r="EP44" s="158"/>
      <c r="EQ44" s="157"/>
      <c r="ER44" s="153"/>
      <c r="ES44" s="158"/>
      <c r="ET44" s="157"/>
      <c r="EV44" s="158"/>
      <c r="EW44" s="157"/>
      <c r="EY44" s="158"/>
      <c r="EZ44" s="157"/>
    </row>
    <row r="45" spans="1:158" s="155" customFormat="1">
      <c r="A45" s="156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</row>
    <row r="46" spans="1:158" s="155" customFormat="1" ht="13" thickBot="1">
      <c r="A46" s="43"/>
      <c r="B46" s="24"/>
      <c r="C46" s="24"/>
      <c r="D46" s="24"/>
      <c r="E46" s="24"/>
      <c r="F46" s="24"/>
      <c r="G46" s="24"/>
      <c r="H46" s="24"/>
      <c r="I46" s="24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</row>
    <row r="47" spans="1:158" s="155" customFormat="1">
      <c r="A47" s="339"/>
      <c r="B47" s="340"/>
      <c r="C47" s="340"/>
      <c r="D47" s="341"/>
      <c r="E47" s="341"/>
      <c r="F47" s="342"/>
      <c r="G47" s="24"/>
      <c r="H47" s="24"/>
      <c r="I47" s="24"/>
      <c r="J47" s="153"/>
      <c r="K47" s="153"/>
      <c r="L47" s="153"/>
      <c r="M47" s="153"/>
      <c r="N47" s="153"/>
      <c r="O47" s="153"/>
      <c r="P47" s="153"/>
      <c r="Q47" s="153"/>
      <c r="R47" s="153"/>
      <c r="S47" s="153"/>
    </row>
    <row r="48" spans="1:158" s="155" customFormat="1">
      <c r="A48" s="647" t="s">
        <v>170</v>
      </c>
      <c r="B48" s="648"/>
      <c r="C48" s="648"/>
      <c r="D48" s="649" t="s">
        <v>173</v>
      </c>
      <c r="E48"/>
      <c r="F48" s="343"/>
      <c r="G48" s="24"/>
      <c r="H48" s="24"/>
      <c r="I48" s="24"/>
      <c r="J48" s="153"/>
      <c r="K48" s="153"/>
      <c r="L48" s="153"/>
      <c r="M48" s="153"/>
      <c r="N48" s="153"/>
      <c r="O48" s="153"/>
      <c r="P48" s="153"/>
      <c r="Q48" s="153"/>
      <c r="R48" s="153"/>
      <c r="S48" s="153"/>
    </row>
    <row r="49" spans="1:156" s="155" customFormat="1">
      <c r="A49" s="344"/>
      <c r="B49" s="648"/>
      <c r="C49" s="648"/>
      <c r="D49" s="345"/>
      <c r="E49"/>
      <c r="F49" s="343"/>
      <c r="G49" s="24"/>
      <c r="H49" s="24"/>
      <c r="I49" s="24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AN49" s="153"/>
      <c r="AQ49" s="153"/>
      <c r="AT49" s="153"/>
      <c r="AW49" s="153"/>
      <c r="AZ49" s="153"/>
      <c r="BC49" s="153"/>
      <c r="BF49" s="153"/>
      <c r="BI49" s="153"/>
      <c r="BL49" s="153"/>
      <c r="BO49" s="153"/>
      <c r="BR49" s="153"/>
      <c r="BU49" s="153"/>
      <c r="BX49" s="153"/>
      <c r="CA49" s="153"/>
      <c r="CD49" s="153"/>
      <c r="CG49" s="153"/>
      <c r="CJ49" s="153"/>
      <c r="CM49" s="153"/>
      <c r="CP49" s="153"/>
      <c r="CS49" s="153"/>
      <c r="CV49" s="153"/>
      <c r="CY49" s="153"/>
      <c r="DB49" s="153"/>
      <c r="DE49" s="153"/>
      <c r="DH49" s="153"/>
      <c r="DK49" s="153"/>
      <c r="DN49" s="153"/>
      <c r="DQ49" s="153"/>
      <c r="DT49" s="153"/>
      <c r="DW49" s="153"/>
      <c r="DZ49" s="153"/>
      <c r="EC49" s="153"/>
      <c r="EF49" s="153"/>
      <c r="EI49" s="153"/>
      <c r="EL49" s="153"/>
      <c r="EO49" s="153"/>
      <c r="ER49" s="153"/>
      <c r="EU49" s="153"/>
      <c r="EX49" s="153"/>
    </row>
    <row r="50" spans="1:156" s="155" customFormat="1">
      <c r="A50" s="647" t="s">
        <v>172</v>
      </c>
      <c r="B50" s="648"/>
      <c r="C50" s="648"/>
      <c r="D50" s="649" t="s">
        <v>173</v>
      </c>
      <c r="E50"/>
      <c r="F50" s="343"/>
      <c r="G50" s="24"/>
      <c r="H50" s="24"/>
      <c r="I50" s="24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  <c r="BI50" s="153"/>
      <c r="BJ50" s="153"/>
      <c r="BK50" s="153"/>
      <c r="BL50" s="153"/>
      <c r="BM50" s="153"/>
      <c r="BN50" s="153"/>
      <c r="BO50" s="153"/>
      <c r="BP50" s="153"/>
      <c r="BQ50" s="153"/>
      <c r="BR50" s="153"/>
      <c r="BS50" s="153"/>
      <c r="BT50" s="153"/>
      <c r="BU50" s="153"/>
      <c r="BV50" s="153"/>
      <c r="BW50" s="153"/>
      <c r="BX50" s="153"/>
      <c r="BY50" s="153"/>
      <c r="BZ50" s="153"/>
      <c r="CA50" s="153"/>
      <c r="CB50" s="153"/>
      <c r="CC50" s="153"/>
      <c r="CD50" s="153"/>
      <c r="CE50" s="153"/>
      <c r="CF50" s="153"/>
      <c r="CG50" s="153"/>
      <c r="CH50" s="153"/>
      <c r="CI50" s="153"/>
      <c r="CJ50" s="153"/>
      <c r="CK50" s="153"/>
      <c r="CL50" s="153"/>
      <c r="CM50" s="153"/>
      <c r="CN50" s="153"/>
      <c r="CO50" s="153"/>
      <c r="CP50" s="153"/>
      <c r="CQ50" s="153"/>
      <c r="CR50" s="153"/>
      <c r="CS50" s="153"/>
      <c r="CT50" s="153"/>
      <c r="CU50" s="153"/>
      <c r="CV50" s="153"/>
      <c r="CW50" s="153"/>
      <c r="CX50" s="153"/>
      <c r="CY50" s="153"/>
      <c r="CZ50" s="153"/>
      <c r="DA50" s="153"/>
      <c r="DB50" s="153"/>
      <c r="DC50" s="153"/>
      <c r="DD50" s="153"/>
      <c r="DE50" s="153"/>
      <c r="DF50" s="153"/>
      <c r="DG50" s="153"/>
      <c r="DH50" s="153"/>
      <c r="DI50" s="153"/>
      <c r="DJ50" s="153"/>
      <c r="DK50" s="153"/>
      <c r="DL50" s="153"/>
      <c r="DM50" s="153"/>
      <c r="DN50" s="153"/>
      <c r="DO50" s="153"/>
      <c r="DP50" s="153"/>
      <c r="DQ50" s="153"/>
      <c r="DR50" s="153"/>
      <c r="DS50" s="153"/>
      <c r="DT50" s="153"/>
      <c r="DU50" s="153"/>
      <c r="DV50" s="153"/>
      <c r="DW50" s="153"/>
      <c r="DX50" s="153"/>
      <c r="DY50" s="153"/>
      <c r="DZ50" s="153"/>
      <c r="EA50" s="153"/>
      <c r="EB50" s="153"/>
      <c r="EC50" s="153"/>
      <c r="ED50" s="153"/>
      <c r="EE50" s="153"/>
      <c r="EF50" s="153"/>
      <c r="EG50" s="153"/>
      <c r="EH50" s="153"/>
      <c r="EI50" s="153"/>
      <c r="EJ50" s="153"/>
      <c r="EK50" s="153"/>
      <c r="EL50" s="153"/>
      <c r="EM50" s="153"/>
      <c r="EN50" s="153"/>
      <c r="EO50" s="153"/>
      <c r="EP50" s="153"/>
      <c r="EQ50" s="153"/>
      <c r="ER50" s="153"/>
      <c r="ES50" s="153"/>
      <c r="ET50" s="153"/>
      <c r="EU50" s="153"/>
      <c r="EV50" s="153"/>
      <c r="EW50" s="153"/>
      <c r="EX50" s="153"/>
      <c r="EY50" s="153"/>
      <c r="EZ50" s="153"/>
    </row>
    <row r="51" spans="1:156" s="155" customFormat="1">
      <c r="A51" s="344"/>
      <c r="B51" s="648"/>
      <c r="C51" s="648"/>
      <c r="D51" s="345"/>
      <c r="E51"/>
      <c r="F51" s="343"/>
      <c r="G51" s="24"/>
      <c r="H51" s="24"/>
      <c r="I51" s="24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  <c r="BI51" s="153"/>
      <c r="BJ51" s="153"/>
      <c r="BK51" s="153"/>
      <c r="BL51" s="153"/>
      <c r="BM51" s="153"/>
      <c r="BN51" s="153"/>
      <c r="BO51" s="153"/>
      <c r="BP51" s="153"/>
      <c r="BQ51" s="153"/>
      <c r="BR51" s="153"/>
      <c r="BS51" s="153"/>
      <c r="BT51" s="153"/>
      <c r="BU51" s="153"/>
      <c r="BV51" s="153"/>
      <c r="BW51" s="153"/>
      <c r="BX51" s="153"/>
      <c r="BY51" s="153"/>
      <c r="BZ51" s="153"/>
      <c r="CA51" s="153"/>
      <c r="CB51" s="153"/>
      <c r="CC51" s="153"/>
      <c r="CD51" s="153"/>
      <c r="CE51" s="153"/>
      <c r="CF51" s="153"/>
      <c r="CG51" s="153"/>
      <c r="CH51" s="153"/>
      <c r="CI51" s="153"/>
      <c r="CJ51" s="153"/>
      <c r="CK51" s="153"/>
      <c r="CL51" s="153"/>
      <c r="CM51" s="153"/>
      <c r="CN51" s="153"/>
      <c r="CO51" s="153"/>
      <c r="CP51" s="153"/>
      <c r="CQ51" s="153"/>
      <c r="CR51" s="153"/>
      <c r="CS51" s="153"/>
      <c r="CT51" s="153"/>
      <c r="CU51" s="153"/>
      <c r="CV51" s="153"/>
      <c r="CW51" s="153"/>
      <c r="CX51" s="153"/>
      <c r="CY51" s="153"/>
      <c r="CZ51" s="153"/>
      <c r="DA51" s="153"/>
      <c r="DB51" s="153"/>
      <c r="DC51" s="153"/>
      <c r="DD51" s="153"/>
      <c r="DE51" s="153"/>
      <c r="DF51" s="153"/>
      <c r="DG51" s="153"/>
      <c r="DH51" s="153"/>
      <c r="DI51" s="153"/>
      <c r="DJ51" s="153"/>
      <c r="DK51" s="153"/>
      <c r="DL51" s="153"/>
      <c r="DM51" s="153"/>
      <c r="DN51" s="153"/>
      <c r="DO51" s="153"/>
      <c r="DP51" s="153"/>
      <c r="DQ51" s="153"/>
      <c r="DR51" s="153"/>
      <c r="DS51" s="153"/>
      <c r="DT51" s="153"/>
      <c r="DU51" s="153"/>
      <c r="DV51" s="153"/>
      <c r="DW51" s="153"/>
      <c r="DX51" s="153"/>
      <c r="DY51" s="153"/>
      <c r="DZ51" s="153"/>
      <c r="EA51" s="153"/>
      <c r="EB51" s="153"/>
      <c r="EC51" s="153"/>
      <c r="ED51" s="153"/>
      <c r="EE51" s="153"/>
      <c r="EF51" s="153"/>
      <c r="EG51" s="153"/>
      <c r="EH51" s="153"/>
      <c r="EI51" s="153"/>
      <c r="EJ51" s="153"/>
      <c r="EK51" s="153"/>
      <c r="EL51" s="153"/>
      <c r="EM51" s="153"/>
      <c r="EN51" s="153"/>
      <c r="EO51" s="153"/>
      <c r="EP51" s="153"/>
      <c r="EQ51" s="153"/>
      <c r="ER51" s="153"/>
      <c r="ES51" s="153"/>
      <c r="ET51" s="153"/>
      <c r="EU51" s="153"/>
      <c r="EV51" s="153"/>
      <c r="EW51" s="153"/>
      <c r="EX51" s="153"/>
      <c r="EY51" s="153"/>
      <c r="EZ51" s="153"/>
    </row>
    <row r="52" spans="1:156">
      <c r="A52" s="647" t="s">
        <v>796</v>
      </c>
      <c r="B52" s="648"/>
      <c r="C52" s="648"/>
      <c r="D52" s="649"/>
      <c r="E52"/>
      <c r="F52" s="346"/>
      <c r="G52" s="24"/>
      <c r="H52" s="24"/>
      <c r="I52" s="24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</row>
    <row r="53" spans="1:156" ht="13" thickBot="1">
      <c r="A53" s="347"/>
      <c r="B53" s="348"/>
      <c r="C53" s="348"/>
      <c r="D53" s="349"/>
      <c r="E53" s="349"/>
      <c r="F53" s="350"/>
      <c r="G53" s="24"/>
      <c r="H53" s="24"/>
      <c r="I53" s="24"/>
    </row>
    <row r="54" spans="1:156">
      <c r="A54" s="43"/>
      <c r="B54" s="84"/>
      <c r="C54" s="85"/>
      <c r="D54" s="85"/>
      <c r="E54" s="27"/>
      <c r="F54" s="27"/>
      <c r="G54" s="24"/>
      <c r="H54" s="24"/>
      <c r="I54" s="24"/>
    </row>
    <row r="55" spans="1:156">
      <c r="A55" s="43"/>
      <c r="B55" s="84"/>
      <c r="C55" s="24"/>
      <c r="D55" s="24"/>
      <c r="E55" s="27"/>
      <c r="F55" s="27"/>
      <c r="G55" s="24"/>
      <c r="H55" s="24"/>
      <c r="I55" s="24"/>
    </row>
    <row r="56" spans="1:156">
      <c r="C56" s="154"/>
      <c r="D56" s="154"/>
      <c r="E56" s="154"/>
    </row>
    <row r="57" spans="1:156">
      <c r="C57" s="154"/>
      <c r="D57" s="154"/>
      <c r="E57" s="154"/>
    </row>
    <row r="58" spans="1:156">
      <c r="C58" s="154"/>
      <c r="D58" s="154"/>
      <c r="E58" s="154"/>
    </row>
    <row r="59" spans="1:156">
      <c r="C59" s="154"/>
      <c r="D59" s="154"/>
      <c r="E59" s="154"/>
    </row>
    <row r="60" spans="1:156">
      <c r="C60" s="154"/>
      <c r="D60" s="154"/>
      <c r="E60" s="154"/>
    </row>
    <row r="61" spans="1:156">
      <c r="C61" s="154"/>
      <c r="D61" s="154"/>
      <c r="E61" s="154"/>
    </row>
    <row r="62" spans="1:156">
      <c r="C62" s="154"/>
      <c r="D62" s="154"/>
      <c r="E62" s="154"/>
    </row>
    <row r="63" spans="1:156">
      <c r="C63" s="154"/>
      <c r="D63" s="154"/>
      <c r="E63" s="154"/>
    </row>
    <row r="64" spans="1:156">
      <c r="C64" s="154"/>
      <c r="D64" s="154"/>
      <c r="E64" s="154"/>
    </row>
    <row r="65" spans="3:5">
      <c r="C65" s="154"/>
      <c r="D65" s="154"/>
      <c r="E65" s="154"/>
    </row>
    <row r="66" spans="3:5">
      <c r="C66" s="154"/>
      <c r="D66" s="154"/>
      <c r="E66" s="154"/>
    </row>
    <row r="67" spans="3:5">
      <c r="C67" s="154"/>
      <c r="D67" s="154"/>
      <c r="E67" s="154"/>
    </row>
    <row r="68" spans="3:5">
      <c r="C68" s="154"/>
      <c r="D68" s="154"/>
    </row>
    <row r="69" spans="3:5">
      <c r="C69" s="154"/>
      <c r="D69" s="154"/>
    </row>
    <row r="70" spans="3:5">
      <c r="C70" s="154"/>
      <c r="D70" s="154"/>
    </row>
    <row r="71" spans="3:5">
      <c r="C71" s="154"/>
      <c r="D71" s="154"/>
    </row>
    <row r="72" spans="3:5">
      <c r="C72" s="154"/>
      <c r="D72" s="154"/>
    </row>
    <row r="73" spans="3:5">
      <c r="C73" s="154"/>
      <c r="D73" s="154"/>
    </row>
    <row r="74" spans="3:5">
      <c r="C74" s="154"/>
      <c r="D74" s="154"/>
    </row>
    <row r="75" spans="3:5">
      <c r="C75" s="154"/>
      <c r="D75" s="154"/>
    </row>
    <row r="76" spans="3:5">
      <c r="C76" s="154"/>
      <c r="D76" s="154"/>
    </row>
    <row r="77" spans="3:5">
      <c r="C77" s="154"/>
      <c r="D77" s="154"/>
    </row>
    <row r="78" spans="3:5">
      <c r="C78" s="154"/>
      <c r="D78" s="154"/>
    </row>
    <row r="79" spans="3:5">
      <c r="C79" s="154"/>
      <c r="D79" s="154"/>
    </row>
    <row r="80" spans="3:5">
      <c r="C80" s="154"/>
      <c r="D80" s="154"/>
    </row>
    <row r="81" spans="3:4">
      <c r="C81" s="154"/>
      <c r="D81" s="154"/>
    </row>
    <row r="82" spans="3:4">
      <c r="C82" s="154"/>
      <c r="D82" s="154"/>
    </row>
    <row r="83" spans="3:4">
      <c r="C83" s="154"/>
      <c r="D83" s="154"/>
    </row>
    <row r="84" spans="3:4">
      <c r="C84" s="154"/>
      <c r="D84" s="154"/>
    </row>
    <row r="85" spans="3:4">
      <c r="C85" s="154"/>
      <c r="D85" s="154"/>
    </row>
    <row r="86" spans="3:4">
      <c r="C86" s="154"/>
      <c r="D86" s="154"/>
    </row>
    <row r="87" spans="3:4">
      <c r="C87" s="154"/>
      <c r="D87" s="154"/>
    </row>
    <row r="88" spans="3:4">
      <c r="C88" s="154"/>
      <c r="D88" s="154"/>
    </row>
    <row r="89" spans="3:4">
      <c r="C89" s="154"/>
      <c r="D89" s="154"/>
    </row>
    <row r="90" spans="3:4">
      <c r="C90" s="154"/>
      <c r="D90" s="154"/>
    </row>
    <row r="91" spans="3:4">
      <c r="C91" s="154"/>
      <c r="D91" s="154"/>
    </row>
    <row r="92" spans="3:4">
      <c r="C92" s="154"/>
      <c r="D92" s="154"/>
    </row>
    <row r="93" spans="3:4">
      <c r="C93" s="154"/>
      <c r="D93" s="154"/>
    </row>
    <row r="94" spans="3:4">
      <c r="C94" s="154"/>
      <c r="D94" s="154"/>
    </row>
    <row r="95" spans="3:4">
      <c r="C95" s="154"/>
      <c r="D95" s="154"/>
    </row>
    <row r="96" spans="3:4">
      <c r="C96" s="154"/>
      <c r="D96" s="154"/>
    </row>
    <row r="97" spans="3:4">
      <c r="C97" s="154"/>
      <c r="D97" s="154"/>
    </row>
    <row r="98" spans="3:4">
      <c r="C98" s="154"/>
      <c r="D98" s="154"/>
    </row>
    <row r="99" spans="3:4">
      <c r="C99" s="154"/>
      <c r="D99" s="154"/>
    </row>
    <row r="100" spans="3:4">
      <c r="C100" s="154"/>
      <c r="D100" s="154"/>
    </row>
    <row r="101" spans="3:4">
      <c r="C101" s="154"/>
      <c r="D101" s="154"/>
    </row>
    <row r="102" spans="3:4">
      <c r="C102" s="154"/>
      <c r="D102" s="154"/>
    </row>
    <row r="103" spans="3:4">
      <c r="C103" s="154"/>
      <c r="D103" s="154"/>
    </row>
    <row r="104" spans="3:4">
      <c r="C104" s="154"/>
      <c r="D104" s="154"/>
    </row>
    <row r="105" spans="3:4">
      <c r="C105" s="154"/>
      <c r="D105" s="154"/>
    </row>
    <row r="106" spans="3:4">
      <c r="C106" s="154"/>
      <c r="D106" s="154"/>
    </row>
    <row r="107" spans="3:4">
      <c r="C107" s="154"/>
      <c r="D107" s="154"/>
    </row>
    <row r="108" spans="3:4">
      <c r="C108" s="154"/>
      <c r="D108" s="154"/>
    </row>
    <row r="109" spans="3:4">
      <c r="C109" s="154"/>
      <c r="D109" s="154"/>
    </row>
    <row r="110" spans="3:4">
      <c r="C110" s="154"/>
      <c r="D110" s="154"/>
    </row>
    <row r="111" spans="3:4">
      <c r="C111" s="154"/>
      <c r="D111" s="154"/>
    </row>
    <row r="112" spans="3:4">
      <c r="C112" s="154"/>
      <c r="D112" s="154"/>
    </row>
    <row r="113" spans="3:4">
      <c r="C113" s="154"/>
      <c r="D113" s="154"/>
    </row>
    <row r="114" spans="3:4">
      <c r="C114" s="154"/>
      <c r="D114" s="154"/>
    </row>
    <row r="115" spans="3:4">
      <c r="C115" s="154"/>
      <c r="D115" s="154"/>
    </row>
    <row r="116" spans="3:4">
      <c r="C116" s="154"/>
      <c r="D116" s="154"/>
    </row>
    <row r="117" spans="3:4">
      <c r="C117" s="154"/>
      <c r="D117" s="154"/>
    </row>
    <row r="118" spans="3:4">
      <c r="C118" s="154"/>
      <c r="D118" s="154"/>
    </row>
    <row r="119" spans="3:4">
      <c r="C119" s="154"/>
      <c r="D119" s="154"/>
    </row>
    <row r="120" spans="3:4">
      <c r="C120" s="154"/>
      <c r="D120" s="154"/>
    </row>
    <row r="121" spans="3:4">
      <c r="C121" s="154"/>
      <c r="D121" s="154"/>
    </row>
    <row r="122" spans="3:4">
      <c r="C122" s="154"/>
      <c r="D122" s="154"/>
    </row>
    <row r="123" spans="3:4">
      <c r="C123" s="154"/>
      <c r="D123" s="154"/>
    </row>
    <row r="124" spans="3:4">
      <c r="C124" s="154"/>
      <c r="D124" s="154"/>
    </row>
    <row r="125" spans="3:4">
      <c r="C125" s="154"/>
      <c r="D125" s="154"/>
    </row>
    <row r="126" spans="3:4">
      <c r="C126" s="154"/>
      <c r="D126" s="154"/>
    </row>
    <row r="127" spans="3:4">
      <c r="C127" s="154"/>
      <c r="D127" s="154"/>
    </row>
    <row r="128" spans="3:4">
      <c r="C128" s="154"/>
      <c r="D128" s="154"/>
    </row>
    <row r="129" spans="3:4">
      <c r="C129" s="154"/>
      <c r="D129" s="154"/>
    </row>
    <row r="130" spans="3:4">
      <c r="C130" s="154"/>
      <c r="D130" s="154"/>
    </row>
    <row r="131" spans="3:4">
      <c r="C131" s="154"/>
      <c r="D131" s="154"/>
    </row>
    <row r="132" spans="3:4">
      <c r="C132" s="154"/>
      <c r="D132" s="154"/>
    </row>
    <row r="133" spans="3:4">
      <c r="C133" s="154"/>
      <c r="D133" s="154"/>
    </row>
    <row r="134" spans="3:4">
      <c r="C134" s="154"/>
      <c r="D134" s="154"/>
    </row>
    <row r="135" spans="3:4">
      <c r="C135" s="154"/>
      <c r="D135" s="154"/>
    </row>
    <row r="136" spans="3:4">
      <c r="C136" s="154"/>
      <c r="D136" s="154"/>
    </row>
    <row r="137" spans="3:4">
      <c r="C137" s="154"/>
      <c r="D137" s="154"/>
    </row>
    <row r="138" spans="3:4">
      <c r="C138" s="154"/>
      <c r="D138" s="154"/>
    </row>
    <row r="139" spans="3:4">
      <c r="C139" s="154"/>
      <c r="D139" s="154"/>
    </row>
    <row r="140" spans="3:4">
      <c r="C140" s="154"/>
      <c r="D140" s="154"/>
    </row>
    <row r="141" spans="3:4">
      <c r="C141" s="154"/>
      <c r="D141" s="154"/>
    </row>
    <row r="142" spans="3:4">
      <c r="C142" s="154"/>
      <c r="D142" s="154"/>
    </row>
    <row r="143" spans="3:4">
      <c r="C143" s="154"/>
      <c r="D143" s="154"/>
    </row>
  </sheetData>
  <mergeCells count="51">
    <mergeCell ref="H11:I11"/>
    <mergeCell ref="H9:I9"/>
    <mergeCell ref="K9:L9"/>
    <mergeCell ref="N9:O9"/>
    <mergeCell ref="BA9:BB9"/>
    <mergeCell ref="AR9:AS9"/>
    <mergeCell ref="AU9:AV9"/>
    <mergeCell ref="AX9:AY9"/>
    <mergeCell ref="AI9:AJ9"/>
    <mergeCell ref="AF9:AG9"/>
    <mergeCell ref="CB9:CC9"/>
    <mergeCell ref="BD9:BE9"/>
    <mergeCell ref="BG9:BH9"/>
    <mergeCell ref="Q9:R9"/>
    <mergeCell ref="T9:U9"/>
    <mergeCell ref="W9:X9"/>
    <mergeCell ref="Z9:AA9"/>
    <mergeCell ref="BM9:BN9"/>
    <mergeCell ref="BP9:BQ9"/>
    <mergeCell ref="BS9:BT9"/>
    <mergeCell ref="BV9:BW9"/>
    <mergeCell ref="BY9:BZ9"/>
    <mergeCell ref="AC9:AD9"/>
    <mergeCell ref="BJ9:BK9"/>
    <mergeCell ref="AL9:AM9"/>
    <mergeCell ref="AO9:AP9"/>
    <mergeCell ref="CH9:CI9"/>
    <mergeCell ref="CK9:CL9"/>
    <mergeCell ref="CE9:CF9"/>
    <mergeCell ref="CQ9:CR9"/>
    <mergeCell ref="CT9:CU9"/>
    <mergeCell ref="CN9:CO9"/>
    <mergeCell ref="CW9:CX9"/>
    <mergeCell ref="CZ9:DA9"/>
    <mergeCell ref="DR9:DS9"/>
    <mergeCell ref="DU9:DV9"/>
    <mergeCell ref="DX9:DY9"/>
    <mergeCell ref="DO9:DP9"/>
    <mergeCell ref="EA9:EB9"/>
    <mergeCell ref="DF9:DG9"/>
    <mergeCell ref="DC9:DD9"/>
    <mergeCell ref="ED9:EE9"/>
    <mergeCell ref="DI9:DJ9"/>
    <mergeCell ref="DL9:DM9"/>
    <mergeCell ref="EV9:EW9"/>
    <mergeCell ref="EY9:EZ9"/>
    <mergeCell ref="EG9:EH9"/>
    <mergeCell ref="EJ9:EK9"/>
    <mergeCell ref="EM9:EN9"/>
    <mergeCell ref="EP9:EQ9"/>
    <mergeCell ref="ES9:ET9"/>
  </mergeCells>
  <phoneticPr fontId="0" type="noConversion"/>
  <pageMargins left="0.55118110236220474" right="0.47244094488188981" top="0.98425196850393704" bottom="0.98425196850393704" header="0.51181102362204722" footer="0.51181102362204722"/>
  <pageSetup paperSize="8" scale="70" fitToWidth="2" orientation="landscape" r:id="rId1"/>
  <headerFooter alignWithMargins="0">
    <oddFooter>&amp;L&amp;1#&amp;"Arial"&amp;11&amp;K000000SW Internal Commercial</oddFooter>
  </headerFooter>
  <ignoredErrors>
    <ignoredError sqref="E17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J285"/>
  <sheetViews>
    <sheetView tabSelected="1" zoomScale="70" zoomScaleNormal="70" workbookViewId="0">
      <selection activeCell="A35" sqref="A35"/>
    </sheetView>
  </sheetViews>
  <sheetFormatPr defaultColWidth="9.26953125" defaultRowHeight="12.5"/>
  <cols>
    <col min="1" max="1" width="9.26953125" style="153" customWidth="1"/>
    <col min="2" max="2" width="58.7265625" style="153" customWidth="1"/>
    <col min="3" max="3" width="10" style="153" customWidth="1"/>
    <col min="4" max="4" width="14.26953125" style="153" customWidth="1"/>
    <col min="5" max="5" width="9" style="154" customWidth="1"/>
    <col min="6" max="6" width="9.26953125" style="153" customWidth="1"/>
    <col min="7" max="7" width="1.7265625" style="153" customWidth="1"/>
    <col min="8" max="8" width="12.7265625" style="153" customWidth="1"/>
    <col min="9" max="9" width="6.7265625" style="153" customWidth="1"/>
    <col min="10" max="10" width="12.7265625" style="153" customWidth="1"/>
    <col min="11" max="11" width="6.7265625" style="153" customWidth="1"/>
    <col min="12" max="12" width="12.7265625" style="153" customWidth="1"/>
    <col min="13" max="13" width="6.7265625" style="153" customWidth="1"/>
    <col min="14" max="14" width="12.7265625" style="153" customWidth="1"/>
    <col min="15" max="15" width="6.7265625" style="153" customWidth="1"/>
    <col min="16" max="16" width="12.7265625" style="153" customWidth="1"/>
    <col min="17" max="17" width="6.7265625" style="153" customWidth="1"/>
    <col min="18" max="18" width="12.7265625" style="153" customWidth="1"/>
    <col min="19" max="19" width="6.7265625" style="153" customWidth="1"/>
    <col min="20" max="20" width="12.7265625" style="153" customWidth="1"/>
    <col min="21" max="21" width="6.7265625" style="153" customWidth="1"/>
    <col min="22" max="22" width="12.7265625" style="153" customWidth="1"/>
    <col min="23" max="23" width="6.7265625" style="153" customWidth="1"/>
    <col min="24" max="24" width="0.7265625" style="153" customWidth="1"/>
    <col min="25" max="25" width="1.7265625" style="153" customWidth="1"/>
    <col min="26" max="26" width="13.7265625" style="153" customWidth="1"/>
    <col min="27" max="27" width="6.7265625" style="153" customWidth="1"/>
    <col min="28" max="28" width="3.7265625" style="153" customWidth="1"/>
    <col min="29" max="29" width="15" style="153" customWidth="1"/>
    <col min="30" max="30" width="11.7265625" style="153" customWidth="1"/>
    <col min="31" max="31" width="4.7265625" style="153" customWidth="1"/>
    <col min="32" max="32" width="12.453125" style="153" customWidth="1"/>
    <col min="33" max="33" width="4.7265625" style="153" customWidth="1"/>
    <col min="34" max="34" width="9.7265625" style="153" hidden="1" customWidth="1"/>
    <col min="35" max="35" width="4.26953125" style="153" hidden="1" customWidth="1"/>
    <col min="36" max="36" width="9.26953125" style="153" hidden="1" customWidth="1"/>
    <col min="37" max="37" width="9.7265625" style="153" hidden="1" customWidth="1"/>
    <col min="38" max="38" width="4.26953125" style="153" hidden="1" customWidth="1"/>
    <col min="39" max="39" width="8.7265625" style="153" customWidth="1"/>
    <col min="40" max="40" width="4.7265625" style="153" customWidth="1"/>
    <col min="41" max="16384" width="9.26953125" style="153"/>
  </cols>
  <sheetData>
    <row r="1" spans="1:62" s="268" customFormat="1" ht="20">
      <c r="A1" s="271" t="s">
        <v>0</v>
      </c>
      <c r="B1" s="270"/>
      <c r="E1" s="275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</row>
    <row r="2" spans="1:62" s="268" customFormat="1" ht="20">
      <c r="A2" s="338"/>
      <c r="B2" s="352"/>
      <c r="E2" s="275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</row>
    <row r="3" spans="1:62" s="268" customFormat="1" ht="35.25" customHeight="1">
      <c r="A3" s="271" t="s">
        <v>760</v>
      </c>
      <c r="B3" s="270"/>
      <c r="E3" s="275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</row>
    <row r="4" spans="1:62" s="268" customFormat="1" ht="20">
      <c r="A4" s="271"/>
      <c r="B4" s="270"/>
      <c r="E4" s="275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</row>
    <row r="5" spans="1:62" s="155" customFormat="1" ht="23.5" thickBot="1">
      <c r="A5" s="267"/>
      <c r="B5" s="266"/>
      <c r="E5" s="156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</row>
    <row r="6" spans="1:62" ht="20">
      <c r="A6" s="265" t="s">
        <v>2</v>
      </c>
      <c r="B6" s="264"/>
      <c r="C6" s="263"/>
      <c r="D6" s="263"/>
      <c r="E6" s="274"/>
      <c r="F6" s="263"/>
      <c r="G6" s="263"/>
      <c r="H6" s="263"/>
      <c r="I6" s="263"/>
      <c r="J6" s="263"/>
      <c r="K6" s="263"/>
      <c r="L6" s="272"/>
      <c r="N6" s="303"/>
      <c r="AT6" s="155"/>
      <c r="AU6" s="155"/>
      <c r="AV6" s="155"/>
      <c r="AW6" s="155"/>
      <c r="AX6" s="155"/>
      <c r="AY6" s="155"/>
      <c r="AZ6" s="155"/>
      <c r="BB6" s="155"/>
      <c r="BC6" s="155"/>
      <c r="BD6" s="155"/>
      <c r="BE6" s="155"/>
      <c r="BF6" s="155"/>
      <c r="BG6" s="155"/>
      <c r="BH6" s="155"/>
      <c r="BI6" s="155"/>
      <c r="BJ6" s="155"/>
    </row>
    <row r="7" spans="1:62" ht="20.5" thickBot="1">
      <c r="A7" s="261" t="s">
        <v>761</v>
      </c>
      <c r="B7" s="260"/>
      <c r="C7" s="259"/>
      <c r="D7" s="259"/>
      <c r="E7" s="273"/>
      <c r="F7" s="259"/>
      <c r="G7" s="259"/>
      <c r="H7" s="259"/>
      <c r="I7" s="259"/>
      <c r="J7" s="259"/>
      <c r="K7" s="259"/>
      <c r="L7" s="272"/>
      <c r="AT7" s="155"/>
      <c r="AU7" s="155"/>
      <c r="AV7" s="155"/>
      <c r="AW7" s="155"/>
      <c r="AX7" s="155"/>
      <c r="AY7" s="155"/>
      <c r="AZ7" s="155"/>
      <c r="BB7" s="155"/>
      <c r="BC7" s="155"/>
      <c r="BD7" s="155"/>
      <c r="BE7" s="155"/>
      <c r="BF7" s="155"/>
      <c r="BG7" s="155"/>
      <c r="BH7" s="155"/>
      <c r="BI7" s="155"/>
      <c r="BJ7" s="155"/>
    </row>
    <row r="9" spans="1:62" ht="13" thickBot="1">
      <c r="H9" s="1259">
        <v>10</v>
      </c>
      <c r="I9" s="1260"/>
      <c r="J9" s="1259">
        <v>11</v>
      </c>
      <c r="K9" s="1260"/>
      <c r="L9" s="1263">
        <v>12</v>
      </c>
      <c r="M9" s="1260"/>
      <c r="N9" s="1259">
        <v>20</v>
      </c>
      <c r="O9" s="1260"/>
      <c r="P9" s="1259">
        <v>30</v>
      </c>
      <c r="Q9" s="1260"/>
      <c r="R9" s="1259">
        <v>31</v>
      </c>
      <c r="S9" s="1260"/>
      <c r="T9" s="1259">
        <v>32</v>
      </c>
      <c r="U9" s="1260"/>
      <c r="V9" s="1259">
        <v>50</v>
      </c>
      <c r="W9" s="1260"/>
      <c r="X9" s="154"/>
      <c r="Y9" s="154"/>
      <c r="Z9" s="1259">
        <v>199</v>
      </c>
      <c r="AA9" s="1260"/>
    </row>
    <row r="10" spans="1:62" s="155" customFormat="1" ht="13.9" customHeight="1">
      <c r="A10" s="257" t="s">
        <v>4</v>
      </c>
      <c r="B10" s="256" t="s">
        <v>5</v>
      </c>
      <c r="C10" s="255" t="s">
        <v>6</v>
      </c>
      <c r="D10" s="209" t="s">
        <v>7</v>
      </c>
      <c r="E10" s="255" t="s">
        <v>8</v>
      </c>
      <c r="F10" s="254" t="s">
        <v>9</v>
      </c>
      <c r="H10" s="1266" t="s">
        <v>762</v>
      </c>
      <c r="I10" s="1267"/>
      <c r="J10" s="1267"/>
      <c r="K10" s="1267"/>
      <c r="L10" s="1267"/>
      <c r="M10" s="1267"/>
      <c r="N10" s="1267"/>
      <c r="O10" s="1267"/>
      <c r="P10" s="1267"/>
      <c r="Q10" s="1267"/>
      <c r="R10" s="1267"/>
      <c r="S10" s="1267"/>
      <c r="T10" s="1267"/>
      <c r="U10" s="1267"/>
      <c r="V10" s="1267"/>
      <c r="W10" s="1268"/>
      <c r="X10" s="153"/>
      <c r="Y10" s="153"/>
      <c r="Z10" s="301" t="s">
        <v>25</v>
      </c>
      <c r="AA10" s="300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</row>
    <row r="11" spans="1:62" s="155" customFormat="1" ht="30.75" customHeight="1">
      <c r="A11" s="251" t="s">
        <v>20</v>
      </c>
      <c r="B11" s="250"/>
      <c r="C11" s="248" t="s">
        <v>21</v>
      </c>
      <c r="D11" s="249" t="s">
        <v>22</v>
      </c>
      <c r="E11" s="248"/>
      <c r="F11" s="247" t="s">
        <v>23</v>
      </c>
      <c r="H11" s="1264" t="s">
        <v>145</v>
      </c>
      <c r="I11" s="1265"/>
      <c r="J11" s="1264" t="s">
        <v>149</v>
      </c>
      <c r="K11" s="1270"/>
      <c r="L11" s="1271" t="s">
        <v>153</v>
      </c>
      <c r="M11" s="1272"/>
      <c r="N11" s="1261" t="s">
        <v>156</v>
      </c>
      <c r="O11" s="1269"/>
      <c r="P11" s="1261" t="s">
        <v>159</v>
      </c>
      <c r="Q11" s="1269"/>
      <c r="R11" s="1261" t="s">
        <v>162</v>
      </c>
      <c r="S11" s="1262"/>
      <c r="T11" s="1264" t="s">
        <v>165</v>
      </c>
      <c r="U11" s="1265"/>
      <c r="V11" s="1261" t="s">
        <v>763</v>
      </c>
      <c r="W11" s="1262"/>
      <c r="X11" s="153"/>
      <c r="Y11" s="153"/>
      <c r="Z11" s="1261" t="s">
        <v>19</v>
      </c>
      <c r="AA11" s="1262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S11" s="299"/>
      <c r="AT11" s="238"/>
    </row>
    <row r="12" spans="1:62" s="155" customFormat="1" ht="20.25" customHeight="1" thickBot="1">
      <c r="A12" s="244"/>
      <c r="B12" s="243"/>
      <c r="C12" s="241" t="s">
        <v>26</v>
      </c>
      <c r="D12" s="242" t="s">
        <v>27</v>
      </c>
      <c r="E12" s="241"/>
      <c r="F12" s="240"/>
      <c r="H12" s="239" t="s">
        <v>25</v>
      </c>
      <c r="I12" s="981" t="s">
        <v>24</v>
      </c>
      <c r="J12" s="990"/>
      <c r="K12" s="991" t="s">
        <v>24</v>
      </c>
      <c r="L12" s="992"/>
      <c r="M12" s="981" t="s">
        <v>24</v>
      </c>
      <c r="N12" s="993" t="s">
        <v>25</v>
      </c>
      <c r="O12" s="981" t="s">
        <v>24</v>
      </c>
      <c r="P12" s="994" t="s">
        <v>25</v>
      </c>
      <c r="Q12" s="981" t="s">
        <v>24</v>
      </c>
      <c r="R12" s="239" t="s">
        <v>25</v>
      </c>
      <c r="S12" s="981" t="s">
        <v>24</v>
      </c>
      <c r="T12" s="239" t="s">
        <v>25</v>
      </c>
      <c r="U12" s="981" t="s">
        <v>24</v>
      </c>
      <c r="V12" s="239" t="s">
        <v>25</v>
      </c>
      <c r="W12" s="981" t="s">
        <v>24</v>
      </c>
      <c r="X12" s="153"/>
      <c r="Y12" s="153"/>
      <c r="Z12" s="239" t="s">
        <v>25</v>
      </c>
      <c r="AA12" s="981" t="s">
        <v>24</v>
      </c>
      <c r="AB12" s="153"/>
      <c r="AC12" s="305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S12" s="299"/>
      <c r="AT12" s="238"/>
    </row>
    <row r="13" spans="1:62" s="155" customFormat="1" ht="22.5" customHeight="1" thickBot="1">
      <c r="B13" s="236"/>
      <c r="E13" s="156"/>
      <c r="Y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</row>
    <row r="14" spans="1:62" s="155" customFormat="1" ht="18.5" thickBot="1">
      <c r="A14" s="191"/>
      <c r="B14" s="190" t="s">
        <v>764</v>
      </c>
      <c r="C14" s="190"/>
      <c r="D14" s="190"/>
      <c r="E14" s="189" t="s">
        <v>25</v>
      </c>
      <c r="F14" s="985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</row>
    <row r="15" spans="1:62" s="155" customFormat="1">
      <c r="A15" s="168" t="s">
        <v>765</v>
      </c>
      <c r="B15" s="213" t="s">
        <v>766</v>
      </c>
      <c r="C15" s="166" t="s">
        <v>767</v>
      </c>
      <c r="D15" s="166" t="s">
        <v>765</v>
      </c>
      <c r="E15" s="298" t="s">
        <v>53</v>
      </c>
      <c r="F15" s="165" t="s">
        <v>32</v>
      </c>
      <c r="G15" s="155" t="s">
        <v>25</v>
      </c>
      <c r="H15" s="404">
        <v>0</v>
      </c>
      <c r="I15" s="593" t="s">
        <v>274</v>
      </c>
      <c r="J15" s="403">
        <v>219.46</v>
      </c>
      <c r="K15" s="593" t="s">
        <v>287</v>
      </c>
      <c r="L15" s="403">
        <v>1162.155</v>
      </c>
      <c r="M15" s="593" t="s">
        <v>287</v>
      </c>
      <c r="N15" s="404">
        <v>976.38699999999994</v>
      </c>
      <c r="O15" s="593" t="s">
        <v>287</v>
      </c>
      <c r="P15" s="404">
        <v>16.425000000000001</v>
      </c>
      <c r="Q15" s="593" t="s">
        <v>287</v>
      </c>
      <c r="R15" s="403">
        <v>0</v>
      </c>
      <c r="S15" s="593" t="s">
        <v>274</v>
      </c>
      <c r="T15" s="403">
        <v>230.608</v>
      </c>
      <c r="U15" s="593" t="s">
        <v>287</v>
      </c>
      <c r="V15" s="402">
        <v>0</v>
      </c>
      <c r="W15" s="593" t="s">
        <v>274</v>
      </c>
      <c r="X15" s="153"/>
      <c r="Y15" s="153"/>
      <c r="Z15" s="295">
        <f>H15+N15+P15+V15+J15+L15+R15+T15</f>
        <v>2605.0349999999999</v>
      </c>
      <c r="AA15" s="294" t="s">
        <v>287</v>
      </c>
      <c r="AB15" s="153"/>
      <c r="AC15" s="335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</row>
    <row r="16" spans="1:62" s="155" customFormat="1" ht="13" thickBot="1">
      <c r="A16" s="162" t="s">
        <v>768</v>
      </c>
      <c r="B16" s="297" t="s">
        <v>769</v>
      </c>
      <c r="C16" s="160" t="s">
        <v>770</v>
      </c>
      <c r="D16" s="160" t="s">
        <v>768</v>
      </c>
      <c r="E16" s="160" t="s">
        <v>147</v>
      </c>
      <c r="F16" s="159" t="s">
        <v>32</v>
      </c>
      <c r="H16" s="532">
        <v>0</v>
      </c>
      <c r="I16" s="588" t="s">
        <v>274</v>
      </c>
      <c r="J16" s="533">
        <v>2.61</v>
      </c>
      <c r="K16" s="588" t="s">
        <v>151</v>
      </c>
      <c r="L16" s="533">
        <v>10.993</v>
      </c>
      <c r="M16" s="588" t="s">
        <v>151</v>
      </c>
      <c r="N16" s="532">
        <v>0</v>
      </c>
      <c r="O16" s="588" t="s">
        <v>274</v>
      </c>
      <c r="P16" s="532">
        <v>0.37</v>
      </c>
      <c r="Q16" s="588" t="s">
        <v>151</v>
      </c>
      <c r="R16" s="533">
        <v>0</v>
      </c>
      <c r="S16" s="588" t="s">
        <v>274</v>
      </c>
      <c r="T16" s="533">
        <v>2.839</v>
      </c>
      <c r="U16" s="588" t="s">
        <v>151</v>
      </c>
      <c r="V16" s="534">
        <v>0</v>
      </c>
      <c r="W16" s="531" t="s">
        <v>274</v>
      </c>
      <c r="X16" s="153"/>
      <c r="Y16" s="153"/>
      <c r="Z16" s="288">
        <f>H16+N16+P16+V16+J16+L16+R16+T16</f>
        <v>16.812000000000001</v>
      </c>
      <c r="AA16" s="287" t="s">
        <v>151</v>
      </c>
      <c r="AB16" s="153"/>
      <c r="AC16" s="334"/>
      <c r="AD16" s="153"/>
      <c r="AE16" s="153"/>
      <c r="AF16" s="153"/>
      <c r="AG16" s="153"/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</row>
    <row r="17" spans="1:43" s="155" customFormat="1" ht="13" thickBot="1">
      <c r="A17" s="214"/>
      <c r="C17" s="156"/>
      <c r="D17" s="156"/>
      <c r="E17" s="156"/>
      <c r="F17" s="156"/>
      <c r="X17" s="153"/>
      <c r="Y17" s="153"/>
      <c r="AB17" s="153"/>
      <c r="AC17" s="334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</row>
    <row r="18" spans="1:43" s="155" customFormat="1" ht="18.5" thickBot="1">
      <c r="A18" s="191"/>
      <c r="B18" s="190" t="s">
        <v>771</v>
      </c>
      <c r="C18" s="189"/>
      <c r="D18" s="189"/>
      <c r="E18" s="189" t="s">
        <v>25</v>
      </c>
      <c r="F18" s="995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334"/>
      <c r="AD18" s="153"/>
      <c r="AE18" s="153"/>
      <c r="AF18" s="153"/>
      <c r="AG18" s="153"/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</row>
    <row r="19" spans="1:43" s="155" customFormat="1">
      <c r="A19" s="283" t="s">
        <v>772</v>
      </c>
      <c r="B19" s="996" t="s">
        <v>773</v>
      </c>
      <c r="C19" s="167" t="s">
        <v>774</v>
      </c>
      <c r="D19" s="167" t="s">
        <v>31</v>
      </c>
      <c r="E19" s="296" t="s">
        <v>624</v>
      </c>
      <c r="F19" s="281" t="s">
        <v>32</v>
      </c>
      <c r="H19" s="594">
        <v>0</v>
      </c>
      <c r="I19" s="593" t="s">
        <v>197</v>
      </c>
      <c r="J19" s="595">
        <v>1397.796</v>
      </c>
      <c r="K19" s="593" t="s">
        <v>55</v>
      </c>
      <c r="L19" s="595">
        <v>5303.6149999999998</v>
      </c>
      <c r="M19" s="593" t="s">
        <v>55</v>
      </c>
      <c r="N19" s="594">
        <v>0</v>
      </c>
      <c r="O19" s="593" t="s">
        <v>197</v>
      </c>
      <c r="P19" s="594">
        <v>548.73400000000004</v>
      </c>
      <c r="Q19" s="593" t="s">
        <v>55</v>
      </c>
      <c r="R19" s="595">
        <v>0</v>
      </c>
      <c r="S19" s="593" t="s">
        <v>197</v>
      </c>
      <c r="T19" s="595">
        <v>4283.2939999999999</v>
      </c>
      <c r="U19" s="593" t="s">
        <v>55</v>
      </c>
      <c r="V19" s="594">
        <v>0</v>
      </c>
      <c r="W19" s="593" t="s">
        <v>197</v>
      </c>
      <c r="X19" s="153"/>
      <c r="Y19" s="153"/>
      <c r="Z19" s="295">
        <f>H19+N19+P19++V19+J19+L19+R19+T19</f>
        <v>11533.439</v>
      </c>
      <c r="AA19" s="294"/>
      <c r="AB19" s="153"/>
      <c r="AC19" s="334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</row>
    <row r="20" spans="1:43" s="155" customFormat="1">
      <c r="A20" s="293" t="s">
        <v>775</v>
      </c>
      <c r="B20" s="997" t="s">
        <v>776</v>
      </c>
      <c r="C20" s="180" t="s">
        <v>777</v>
      </c>
      <c r="D20" s="180" t="s">
        <v>31</v>
      </c>
      <c r="E20" s="292" t="s">
        <v>624</v>
      </c>
      <c r="F20" s="291" t="s">
        <v>32</v>
      </c>
      <c r="H20" s="591">
        <v>0</v>
      </c>
      <c r="I20" s="590" t="s">
        <v>197</v>
      </c>
      <c r="J20" s="592">
        <v>189.76599999999999</v>
      </c>
      <c r="K20" s="590" t="s">
        <v>55</v>
      </c>
      <c r="L20" s="592">
        <v>950.84199999999998</v>
      </c>
      <c r="M20" s="590" t="s">
        <v>55</v>
      </c>
      <c r="N20" s="591">
        <v>0</v>
      </c>
      <c r="O20" s="590" t="s">
        <v>197</v>
      </c>
      <c r="P20" s="591">
        <v>418.57</v>
      </c>
      <c r="Q20" s="590" t="s">
        <v>55</v>
      </c>
      <c r="R20" s="592">
        <v>0</v>
      </c>
      <c r="S20" s="590" t="s">
        <v>197</v>
      </c>
      <c r="T20" s="592">
        <v>1144.164</v>
      </c>
      <c r="U20" s="590" t="s">
        <v>55</v>
      </c>
      <c r="V20" s="591">
        <v>0</v>
      </c>
      <c r="W20" s="590" t="s">
        <v>197</v>
      </c>
      <c r="X20" s="153"/>
      <c r="Y20" s="153"/>
      <c r="Z20" s="290">
        <f>H20+N20+P20++V20+J20+L20+R20+T20</f>
        <v>2703.3419999999996</v>
      </c>
      <c r="AA20" s="289"/>
      <c r="AB20" s="153"/>
      <c r="AC20" s="334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</row>
    <row r="21" spans="1:43" s="155" customFormat="1">
      <c r="A21" s="293" t="s">
        <v>778</v>
      </c>
      <c r="B21" s="997" t="s">
        <v>779</v>
      </c>
      <c r="C21" s="180" t="s">
        <v>780</v>
      </c>
      <c r="D21" s="180" t="s">
        <v>775</v>
      </c>
      <c r="E21" s="292" t="s">
        <v>624</v>
      </c>
      <c r="F21" s="291" t="s">
        <v>32</v>
      </c>
      <c r="H21" s="591">
        <v>0</v>
      </c>
      <c r="I21" s="590" t="s">
        <v>197</v>
      </c>
      <c r="J21" s="592">
        <v>365.79199999999997</v>
      </c>
      <c r="K21" s="590" t="s">
        <v>55</v>
      </c>
      <c r="L21" s="592">
        <v>538.58000000000004</v>
      </c>
      <c r="M21" s="590" t="s">
        <v>55</v>
      </c>
      <c r="N21" s="591">
        <v>0</v>
      </c>
      <c r="O21" s="590" t="s">
        <v>197</v>
      </c>
      <c r="P21" s="591">
        <v>46.741</v>
      </c>
      <c r="Q21" s="590" t="s">
        <v>55</v>
      </c>
      <c r="R21" s="592">
        <v>0</v>
      </c>
      <c r="S21" s="590" t="s">
        <v>197</v>
      </c>
      <c r="T21" s="592">
        <v>1513.796</v>
      </c>
      <c r="U21" s="590" t="s">
        <v>55</v>
      </c>
      <c r="V21" s="591">
        <v>0</v>
      </c>
      <c r="W21" s="590" t="s">
        <v>197</v>
      </c>
      <c r="X21" s="153"/>
      <c r="Y21" s="153"/>
      <c r="Z21" s="290">
        <f>H21+N21+P21++V21+J21+L21+R21+T21</f>
        <v>2464.9090000000001</v>
      </c>
      <c r="AA21" s="289"/>
      <c r="AB21" s="153"/>
      <c r="AC21" s="334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</row>
    <row r="22" spans="1:43" s="155" customFormat="1">
      <c r="A22" s="293" t="s">
        <v>781</v>
      </c>
      <c r="B22" s="997" t="s">
        <v>782</v>
      </c>
      <c r="C22" s="180" t="s">
        <v>783</v>
      </c>
      <c r="D22" s="180" t="s">
        <v>784</v>
      </c>
      <c r="E22" s="292" t="s">
        <v>624</v>
      </c>
      <c r="F22" s="291" t="s">
        <v>32</v>
      </c>
      <c r="H22" s="591">
        <v>0</v>
      </c>
      <c r="I22" s="590" t="s">
        <v>197</v>
      </c>
      <c r="J22" s="592">
        <v>19.373999999999999</v>
      </c>
      <c r="K22" s="590" t="s">
        <v>55</v>
      </c>
      <c r="L22" s="592">
        <v>28.35</v>
      </c>
      <c r="M22" s="590" t="s">
        <v>55</v>
      </c>
      <c r="N22" s="591">
        <v>0</v>
      </c>
      <c r="O22" s="590" t="s">
        <v>197</v>
      </c>
      <c r="P22" s="591">
        <v>5.9649999999999999</v>
      </c>
      <c r="Q22" s="590" t="s">
        <v>55</v>
      </c>
      <c r="R22" s="592">
        <v>0</v>
      </c>
      <c r="S22" s="590" t="s">
        <v>197</v>
      </c>
      <c r="T22" s="592">
        <v>33.81</v>
      </c>
      <c r="U22" s="590" t="s">
        <v>55</v>
      </c>
      <c r="V22" s="591">
        <v>0</v>
      </c>
      <c r="W22" s="590" t="s">
        <v>197</v>
      </c>
      <c r="X22" s="153"/>
      <c r="Y22" s="153"/>
      <c r="Z22" s="290">
        <f>H22+N22+P22+V22+J22+L22+R22+T22</f>
        <v>87.498999999999995</v>
      </c>
      <c r="AA22" s="289"/>
      <c r="AB22" s="153"/>
      <c r="AC22" s="334"/>
      <c r="AD22" s="153"/>
      <c r="AE22" s="153"/>
      <c r="AF22" s="153"/>
      <c r="AG22" s="153"/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</row>
    <row r="23" spans="1:43" s="155" customFormat="1" ht="13" thickBot="1">
      <c r="A23" s="279" t="s">
        <v>784</v>
      </c>
      <c r="B23" s="998" t="s">
        <v>785</v>
      </c>
      <c r="C23" s="161" t="s">
        <v>786</v>
      </c>
      <c r="D23" s="161" t="s">
        <v>787</v>
      </c>
      <c r="E23" s="278" t="s">
        <v>624</v>
      </c>
      <c r="F23" s="277" t="s">
        <v>190</v>
      </c>
      <c r="H23" s="276">
        <f>SUM(H19:H20)</f>
        <v>0</v>
      </c>
      <c r="I23" s="157"/>
      <c r="J23" s="276">
        <f>SUM(J19:J20)</f>
        <v>1587.5620000000001</v>
      </c>
      <c r="K23" s="157"/>
      <c r="L23" s="276">
        <f>SUM(L19:L20)</f>
        <v>6254.4569999999994</v>
      </c>
      <c r="M23" s="157"/>
      <c r="N23" s="276">
        <f>SUM(N19:N20)</f>
        <v>0</v>
      </c>
      <c r="O23" s="157"/>
      <c r="P23" s="276">
        <f>SUM(P19:P20)</f>
        <v>967.30400000000009</v>
      </c>
      <c r="Q23" s="157"/>
      <c r="R23" s="276">
        <f>SUM(R19:R20)</f>
        <v>0</v>
      </c>
      <c r="S23" s="157"/>
      <c r="T23" s="276">
        <f>SUM(T19:T20)</f>
        <v>5427.4579999999996</v>
      </c>
      <c r="U23" s="157"/>
      <c r="V23" s="276">
        <f>SUM(V19:V20)</f>
        <v>0</v>
      </c>
      <c r="W23" s="157"/>
      <c r="X23" s="153"/>
      <c r="Y23" s="153"/>
      <c r="Z23" s="288">
        <f>SUM(Z19:Z20)</f>
        <v>14236.780999999999</v>
      </c>
      <c r="AA23" s="287"/>
      <c r="AB23" s="153"/>
      <c r="AC23" s="334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</row>
    <row r="24" spans="1:43" s="155" customFormat="1" ht="13" thickBot="1">
      <c r="A24" s="286"/>
      <c r="B24" s="999"/>
      <c r="C24" s="286"/>
      <c r="D24" s="286"/>
      <c r="E24" s="286"/>
      <c r="F24" s="286"/>
      <c r="I24" s="153"/>
      <c r="J24" s="153"/>
      <c r="K24" s="153"/>
      <c r="L24" s="153"/>
      <c r="M24" s="153"/>
      <c r="N24" s="285"/>
      <c r="O24" s="153"/>
      <c r="P24" s="285"/>
      <c r="Q24" s="153"/>
      <c r="R24" s="153"/>
      <c r="S24" s="153"/>
      <c r="T24" s="153"/>
      <c r="U24" s="153"/>
      <c r="V24" s="285"/>
      <c r="W24" s="153"/>
      <c r="X24" s="153"/>
      <c r="Y24" s="153"/>
      <c r="Z24" s="284"/>
      <c r="AA24" s="153"/>
      <c r="AB24" s="153"/>
      <c r="AC24" s="334"/>
      <c r="AD24" s="153"/>
      <c r="AE24" s="153"/>
      <c r="AF24" s="153"/>
      <c r="AG24" s="153"/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</row>
    <row r="25" spans="1:43" s="155" customFormat="1">
      <c r="A25" s="283" t="s">
        <v>788</v>
      </c>
      <c r="B25" s="996" t="s">
        <v>789</v>
      </c>
      <c r="C25" s="167" t="s">
        <v>790</v>
      </c>
      <c r="D25" s="167" t="s">
        <v>791</v>
      </c>
      <c r="E25" s="282" t="s">
        <v>624</v>
      </c>
      <c r="F25" s="281" t="s">
        <v>32</v>
      </c>
      <c r="H25" s="594">
        <v>0</v>
      </c>
      <c r="I25" s="593" t="s">
        <v>197</v>
      </c>
      <c r="J25" s="595">
        <v>311.88</v>
      </c>
      <c r="K25" s="593" t="s">
        <v>55</v>
      </c>
      <c r="L25" s="595">
        <v>1630.319</v>
      </c>
      <c r="M25" s="593" t="s">
        <v>55</v>
      </c>
      <c r="N25" s="594">
        <v>0</v>
      </c>
      <c r="O25" s="593" t="s">
        <v>197</v>
      </c>
      <c r="P25" s="594">
        <v>418.32</v>
      </c>
      <c r="Q25" s="593" t="s">
        <v>55</v>
      </c>
      <c r="R25" s="595">
        <v>0</v>
      </c>
      <c r="S25" s="593" t="s">
        <v>197</v>
      </c>
      <c r="T25" s="595">
        <v>1403.2080000000001</v>
      </c>
      <c r="U25" s="593" t="s">
        <v>55</v>
      </c>
      <c r="V25" s="594">
        <v>0</v>
      </c>
      <c r="W25" s="593" t="s">
        <v>197</v>
      </c>
      <c r="X25" s="153"/>
      <c r="Y25" s="153"/>
      <c r="Z25" s="280">
        <f>H25+N25+P25++V25+J25+L25+R25+T25</f>
        <v>3763.7270000000003</v>
      </c>
      <c r="AA25" s="163"/>
      <c r="AB25" s="153"/>
      <c r="AC25" s="334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</row>
    <row r="26" spans="1:43" s="155" customFormat="1" ht="13" thickBot="1">
      <c r="A26" s="279" t="s">
        <v>787</v>
      </c>
      <c r="B26" s="998" t="s">
        <v>792</v>
      </c>
      <c r="C26" s="161" t="s">
        <v>793</v>
      </c>
      <c r="D26" s="161" t="s">
        <v>794</v>
      </c>
      <c r="E26" s="278" t="s">
        <v>624</v>
      </c>
      <c r="F26" s="277" t="s">
        <v>190</v>
      </c>
      <c r="H26" s="276">
        <f>+H23+H25</f>
        <v>0</v>
      </c>
      <c r="I26" s="157"/>
      <c r="J26" s="276">
        <f>+J23+J25</f>
        <v>1899.442</v>
      </c>
      <c r="K26" s="157"/>
      <c r="L26" s="276">
        <f>+L23+L25</f>
        <v>7884.7759999999998</v>
      </c>
      <c r="M26" s="157"/>
      <c r="N26" s="276">
        <f>+N23+N25</f>
        <v>0</v>
      </c>
      <c r="O26" s="157"/>
      <c r="P26" s="276">
        <f>+P23+P25</f>
        <v>1385.624</v>
      </c>
      <c r="Q26" s="157"/>
      <c r="R26" s="276">
        <f>+R23+R25</f>
        <v>0</v>
      </c>
      <c r="S26" s="157"/>
      <c r="T26" s="276">
        <f>+T23+T25</f>
        <v>6830.6659999999993</v>
      </c>
      <c r="U26" s="157"/>
      <c r="V26" s="276">
        <f>+V23+V25</f>
        <v>0</v>
      </c>
      <c r="W26" s="157"/>
      <c r="X26" s="153"/>
      <c r="Y26" s="153"/>
      <c r="Z26" s="276">
        <f>+Z23+Z25</f>
        <v>18000.507999999998</v>
      </c>
      <c r="AA26" s="157"/>
      <c r="AB26" s="153"/>
      <c r="AC26" s="334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</row>
    <row r="27" spans="1:43" ht="15" customHeight="1">
      <c r="A27" s="303"/>
      <c r="C27" s="154"/>
      <c r="D27" s="154"/>
      <c r="F27" s="154"/>
    </row>
    <row r="28" spans="1:43" s="155" customFormat="1" ht="13" thickBot="1">
      <c r="A28" s="43"/>
      <c r="B28" s="24"/>
      <c r="C28" s="24"/>
      <c r="D28" s="24"/>
      <c r="E28" s="24"/>
      <c r="F28" s="24"/>
      <c r="G28" s="24"/>
      <c r="H28" s="24"/>
      <c r="I28" s="24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</row>
    <row r="29" spans="1:43" s="155" customFormat="1">
      <c r="A29" s="339"/>
      <c r="B29" s="340"/>
      <c r="C29" s="340"/>
      <c r="D29" s="341"/>
      <c r="E29" s="341"/>
      <c r="F29" s="342"/>
      <c r="G29" s="24"/>
      <c r="H29" s="24"/>
      <c r="I29" s="24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</row>
    <row r="30" spans="1:43" s="155" customFormat="1">
      <c r="A30" s="647" t="s">
        <v>170</v>
      </c>
      <c r="B30" s="648"/>
      <c r="C30" s="648"/>
      <c r="D30" s="649" t="s">
        <v>657</v>
      </c>
      <c r="E30"/>
      <c r="F30" s="343"/>
      <c r="G30" s="24"/>
      <c r="H30" s="24"/>
      <c r="I30" s="24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</row>
    <row r="31" spans="1:43" s="155" customFormat="1">
      <c r="A31" s="344"/>
      <c r="B31" s="648"/>
      <c r="C31" s="648"/>
      <c r="D31" s="345"/>
      <c r="E31"/>
      <c r="F31" s="343"/>
      <c r="G31" s="24"/>
      <c r="H31" s="24"/>
      <c r="I31" s="24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</row>
    <row r="32" spans="1:43" s="155" customFormat="1">
      <c r="A32" s="647" t="s">
        <v>172</v>
      </c>
      <c r="B32" s="648"/>
      <c r="C32" s="648"/>
      <c r="D32" s="649" t="s">
        <v>173</v>
      </c>
      <c r="E32"/>
      <c r="F32" s="343"/>
      <c r="G32" s="24"/>
      <c r="H32" s="24"/>
      <c r="I32" s="24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</row>
    <row r="33" spans="1:24" s="155" customFormat="1">
      <c r="A33" s="344"/>
      <c r="B33" s="648"/>
      <c r="C33" s="648"/>
      <c r="D33" s="345"/>
      <c r="E33"/>
      <c r="F33" s="343"/>
      <c r="G33" s="24"/>
      <c r="H33" s="24"/>
      <c r="I33" s="24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</row>
    <row r="34" spans="1:24" s="155" customFormat="1">
      <c r="A34" s="647" t="s">
        <v>796</v>
      </c>
      <c r="B34" s="648"/>
      <c r="C34" s="648"/>
      <c r="D34" s="649"/>
      <c r="E34"/>
      <c r="F34" s="346"/>
      <c r="G34" s="24"/>
      <c r="H34" s="24"/>
      <c r="I34" s="24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</row>
    <row r="35" spans="1:24" ht="13" thickBot="1">
      <c r="A35" s="347"/>
      <c r="B35" s="348"/>
      <c r="C35" s="348"/>
      <c r="D35" s="349"/>
      <c r="E35" s="349"/>
      <c r="F35" s="350"/>
      <c r="G35" s="24"/>
      <c r="H35" s="24"/>
      <c r="I35" s="24"/>
    </row>
    <row r="36" spans="1:24">
      <c r="A36" s="43"/>
      <c r="B36" s="84"/>
      <c r="C36" s="85"/>
      <c r="D36" s="85"/>
      <c r="E36" s="27"/>
      <c r="F36" s="27"/>
      <c r="G36" s="24"/>
      <c r="H36" s="24"/>
      <c r="I36" s="24"/>
    </row>
    <row r="37" spans="1:24">
      <c r="A37" s="43"/>
      <c r="B37" s="84"/>
      <c r="C37" s="24"/>
      <c r="D37" s="24"/>
      <c r="E37" s="27"/>
      <c r="F37" s="27"/>
      <c r="G37" s="24"/>
      <c r="H37" s="24"/>
      <c r="I37" s="24"/>
    </row>
    <row r="38" spans="1:24">
      <c r="A38" s="303"/>
      <c r="B38" s="24"/>
    </row>
    <row r="39" spans="1:24">
      <c r="A39" s="303"/>
    </row>
    <row r="40" spans="1:24">
      <c r="A40" s="303"/>
    </row>
    <row r="41" spans="1:24">
      <c r="A41" s="303"/>
    </row>
    <row r="42" spans="1:24">
      <c r="A42" s="303"/>
    </row>
    <row r="43" spans="1:24">
      <c r="A43" s="303"/>
    </row>
    <row r="44" spans="1:24">
      <c r="A44" s="303"/>
    </row>
    <row r="45" spans="1:24">
      <c r="A45" s="303"/>
    </row>
    <row r="46" spans="1:24">
      <c r="A46" s="303"/>
    </row>
    <row r="47" spans="1:24">
      <c r="A47" s="303"/>
    </row>
    <row r="48" spans="1:24">
      <c r="A48" s="303"/>
    </row>
    <row r="49" spans="1:1">
      <c r="A49" s="303"/>
    </row>
    <row r="50" spans="1:1">
      <c r="A50" s="303"/>
    </row>
    <row r="51" spans="1:1">
      <c r="A51" s="303"/>
    </row>
    <row r="52" spans="1:1">
      <c r="A52" s="303"/>
    </row>
    <row r="53" spans="1:1">
      <c r="A53" s="303"/>
    </row>
    <row r="54" spans="1:1">
      <c r="A54" s="303"/>
    </row>
    <row r="55" spans="1:1">
      <c r="A55" s="303"/>
    </row>
    <row r="56" spans="1:1">
      <c r="A56" s="303"/>
    </row>
    <row r="57" spans="1:1">
      <c r="A57" s="303"/>
    </row>
    <row r="58" spans="1:1">
      <c r="A58" s="303"/>
    </row>
    <row r="59" spans="1:1">
      <c r="A59" s="303"/>
    </row>
    <row r="60" spans="1:1">
      <c r="A60" s="303"/>
    </row>
    <row r="61" spans="1:1">
      <c r="A61" s="303"/>
    </row>
    <row r="62" spans="1:1">
      <c r="A62" s="303"/>
    </row>
    <row r="63" spans="1:1">
      <c r="A63" s="303"/>
    </row>
    <row r="64" spans="1:1">
      <c r="A64" s="303"/>
    </row>
    <row r="65" spans="1:1">
      <c r="A65" s="303"/>
    </row>
    <row r="66" spans="1:1">
      <c r="A66" s="303"/>
    </row>
    <row r="67" spans="1:1">
      <c r="A67" s="303"/>
    </row>
    <row r="68" spans="1:1">
      <c r="A68" s="303"/>
    </row>
    <row r="69" spans="1:1">
      <c r="A69" s="303"/>
    </row>
    <row r="70" spans="1:1">
      <c r="A70" s="303"/>
    </row>
    <row r="71" spans="1:1">
      <c r="A71" s="303"/>
    </row>
    <row r="72" spans="1:1">
      <c r="A72" s="303"/>
    </row>
    <row r="73" spans="1:1">
      <c r="A73" s="303"/>
    </row>
    <row r="74" spans="1:1">
      <c r="A74" s="303"/>
    </row>
    <row r="75" spans="1:1">
      <c r="A75" s="303"/>
    </row>
    <row r="76" spans="1:1">
      <c r="A76" s="303"/>
    </row>
    <row r="77" spans="1:1">
      <c r="A77" s="303"/>
    </row>
    <row r="78" spans="1:1">
      <c r="A78" s="303"/>
    </row>
    <row r="79" spans="1:1">
      <c r="A79" s="303"/>
    </row>
    <row r="80" spans="1:1">
      <c r="A80" s="303"/>
    </row>
    <row r="81" spans="1:1">
      <c r="A81" s="303"/>
    </row>
    <row r="82" spans="1:1">
      <c r="A82" s="303"/>
    </row>
    <row r="83" spans="1:1">
      <c r="A83" s="303"/>
    </row>
    <row r="84" spans="1:1">
      <c r="A84" s="303"/>
    </row>
    <row r="85" spans="1:1">
      <c r="A85" s="303"/>
    </row>
    <row r="86" spans="1:1">
      <c r="A86" s="303"/>
    </row>
    <row r="87" spans="1:1">
      <c r="A87" s="303"/>
    </row>
    <row r="88" spans="1:1">
      <c r="A88" s="303"/>
    </row>
    <row r="89" spans="1:1">
      <c r="A89" s="303"/>
    </row>
    <row r="90" spans="1:1">
      <c r="A90" s="303"/>
    </row>
    <row r="91" spans="1:1">
      <c r="A91" s="303"/>
    </row>
    <row r="92" spans="1:1">
      <c r="A92" s="303"/>
    </row>
    <row r="93" spans="1:1">
      <c r="A93" s="303"/>
    </row>
    <row r="94" spans="1:1">
      <c r="A94" s="303"/>
    </row>
    <row r="95" spans="1:1">
      <c r="A95" s="303"/>
    </row>
    <row r="96" spans="1:1">
      <c r="A96" s="303"/>
    </row>
    <row r="97" spans="1:1">
      <c r="A97" s="303"/>
    </row>
    <row r="98" spans="1:1">
      <c r="A98" s="303"/>
    </row>
    <row r="99" spans="1:1">
      <c r="A99" s="303"/>
    </row>
    <row r="100" spans="1:1">
      <c r="A100" s="303"/>
    </row>
    <row r="101" spans="1:1">
      <c r="A101" s="303"/>
    </row>
    <row r="102" spans="1:1">
      <c r="A102" s="303"/>
    </row>
    <row r="103" spans="1:1">
      <c r="A103" s="303"/>
    </row>
    <row r="104" spans="1:1">
      <c r="A104" s="303"/>
    </row>
    <row r="105" spans="1:1">
      <c r="A105" s="303"/>
    </row>
    <row r="106" spans="1:1">
      <c r="A106" s="303"/>
    </row>
    <row r="107" spans="1:1">
      <c r="A107" s="303"/>
    </row>
    <row r="108" spans="1:1">
      <c r="A108" s="303"/>
    </row>
    <row r="109" spans="1:1">
      <c r="A109" s="303"/>
    </row>
    <row r="110" spans="1:1">
      <c r="A110" s="303"/>
    </row>
    <row r="111" spans="1:1">
      <c r="A111" s="303"/>
    </row>
    <row r="112" spans="1:1">
      <c r="A112" s="303"/>
    </row>
    <row r="113" spans="1:1">
      <c r="A113" s="303"/>
    </row>
    <row r="114" spans="1:1">
      <c r="A114" s="303"/>
    </row>
    <row r="115" spans="1:1">
      <c r="A115" s="303"/>
    </row>
    <row r="116" spans="1:1">
      <c r="A116" s="303"/>
    </row>
    <row r="117" spans="1:1">
      <c r="A117" s="303"/>
    </row>
    <row r="118" spans="1:1">
      <c r="A118" s="303"/>
    </row>
    <row r="119" spans="1:1">
      <c r="A119" s="303"/>
    </row>
    <row r="120" spans="1:1">
      <c r="A120" s="303"/>
    </row>
    <row r="121" spans="1:1">
      <c r="A121" s="303"/>
    </row>
    <row r="122" spans="1:1">
      <c r="A122" s="303"/>
    </row>
    <row r="123" spans="1:1">
      <c r="A123" s="303"/>
    </row>
    <row r="124" spans="1:1">
      <c r="A124" s="303"/>
    </row>
    <row r="125" spans="1:1">
      <c r="A125" s="303"/>
    </row>
    <row r="126" spans="1:1">
      <c r="A126" s="303"/>
    </row>
    <row r="127" spans="1:1">
      <c r="A127" s="303"/>
    </row>
    <row r="128" spans="1:1">
      <c r="A128" s="303"/>
    </row>
    <row r="129" spans="1:1">
      <c r="A129" s="303"/>
    </row>
    <row r="130" spans="1:1">
      <c r="A130" s="303"/>
    </row>
    <row r="131" spans="1:1">
      <c r="A131" s="303"/>
    </row>
    <row r="132" spans="1:1">
      <c r="A132" s="303"/>
    </row>
    <row r="133" spans="1:1">
      <c r="A133" s="303"/>
    </row>
    <row r="134" spans="1:1">
      <c r="A134" s="303"/>
    </row>
    <row r="135" spans="1:1">
      <c r="A135" s="303"/>
    </row>
    <row r="136" spans="1:1">
      <c r="A136" s="303"/>
    </row>
    <row r="137" spans="1:1">
      <c r="A137" s="303"/>
    </row>
    <row r="138" spans="1:1">
      <c r="A138" s="303"/>
    </row>
    <row r="139" spans="1:1">
      <c r="A139" s="303"/>
    </row>
    <row r="140" spans="1:1">
      <c r="A140" s="303"/>
    </row>
    <row r="141" spans="1:1">
      <c r="A141" s="303"/>
    </row>
    <row r="142" spans="1:1">
      <c r="A142" s="303"/>
    </row>
    <row r="143" spans="1:1">
      <c r="A143" s="303"/>
    </row>
    <row r="144" spans="1:1">
      <c r="A144" s="303"/>
    </row>
    <row r="145" spans="1:1">
      <c r="A145" s="303"/>
    </row>
    <row r="146" spans="1:1">
      <c r="A146" s="303"/>
    </row>
    <row r="147" spans="1:1">
      <c r="A147" s="303"/>
    </row>
    <row r="148" spans="1:1">
      <c r="A148" s="303"/>
    </row>
    <row r="149" spans="1:1">
      <c r="A149" s="303"/>
    </row>
    <row r="150" spans="1:1">
      <c r="A150" s="303"/>
    </row>
    <row r="151" spans="1:1">
      <c r="A151" s="303"/>
    </row>
    <row r="152" spans="1:1">
      <c r="A152" s="303"/>
    </row>
    <row r="153" spans="1:1">
      <c r="A153" s="303"/>
    </row>
    <row r="154" spans="1:1">
      <c r="A154" s="303"/>
    </row>
    <row r="155" spans="1:1">
      <c r="A155" s="303"/>
    </row>
    <row r="156" spans="1:1">
      <c r="A156" s="303"/>
    </row>
    <row r="157" spans="1:1">
      <c r="A157" s="303"/>
    </row>
    <row r="158" spans="1:1">
      <c r="A158" s="303"/>
    </row>
    <row r="159" spans="1:1">
      <c r="A159" s="303"/>
    </row>
    <row r="160" spans="1:1">
      <c r="A160" s="303"/>
    </row>
    <row r="161" spans="1:1">
      <c r="A161" s="303"/>
    </row>
    <row r="162" spans="1:1">
      <c r="A162" s="303"/>
    </row>
    <row r="163" spans="1:1">
      <c r="A163" s="303"/>
    </row>
    <row r="164" spans="1:1">
      <c r="A164" s="303"/>
    </row>
    <row r="165" spans="1:1">
      <c r="A165" s="303"/>
    </row>
    <row r="166" spans="1:1">
      <c r="A166" s="303"/>
    </row>
    <row r="167" spans="1:1">
      <c r="A167" s="303"/>
    </row>
    <row r="168" spans="1:1">
      <c r="A168" s="303"/>
    </row>
    <row r="169" spans="1:1">
      <c r="A169" s="303"/>
    </row>
    <row r="170" spans="1:1">
      <c r="A170" s="303"/>
    </row>
    <row r="171" spans="1:1">
      <c r="A171" s="303"/>
    </row>
    <row r="172" spans="1:1">
      <c r="A172" s="303"/>
    </row>
    <row r="173" spans="1:1">
      <c r="A173" s="303"/>
    </row>
    <row r="174" spans="1:1">
      <c r="A174" s="303"/>
    </row>
    <row r="175" spans="1:1">
      <c r="A175" s="303"/>
    </row>
    <row r="176" spans="1:1">
      <c r="A176" s="303"/>
    </row>
    <row r="177" spans="1:1">
      <c r="A177" s="303"/>
    </row>
    <row r="178" spans="1:1">
      <c r="A178" s="303"/>
    </row>
    <row r="179" spans="1:1">
      <c r="A179" s="303"/>
    </row>
    <row r="180" spans="1:1">
      <c r="A180" s="303"/>
    </row>
    <row r="181" spans="1:1">
      <c r="A181" s="303"/>
    </row>
    <row r="182" spans="1:1">
      <c r="A182" s="303"/>
    </row>
    <row r="183" spans="1:1">
      <c r="A183" s="303"/>
    </row>
    <row r="184" spans="1:1">
      <c r="A184" s="303"/>
    </row>
    <row r="185" spans="1:1">
      <c r="A185" s="303"/>
    </row>
    <row r="186" spans="1:1">
      <c r="A186" s="303"/>
    </row>
    <row r="187" spans="1:1">
      <c r="A187" s="303"/>
    </row>
    <row r="188" spans="1:1">
      <c r="A188" s="303"/>
    </row>
    <row r="189" spans="1:1">
      <c r="A189" s="303"/>
    </row>
    <row r="190" spans="1:1">
      <c r="A190" s="303"/>
    </row>
    <row r="191" spans="1:1">
      <c r="A191" s="303"/>
    </row>
    <row r="192" spans="1:1">
      <c r="A192" s="303"/>
    </row>
    <row r="193" spans="1:1">
      <c r="A193" s="303"/>
    </row>
    <row r="194" spans="1:1">
      <c r="A194" s="303"/>
    </row>
    <row r="195" spans="1:1">
      <c r="A195" s="303"/>
    </row>
    <row r="196" spans="1:1">
      <c r="A196" s="303"/>
    </row>
    <row r="197" spans="1:1">
      <c r="A197" s="303"/>
    </row>
    <row r="198" spans="1:1">
      <c r="A198" s="303"/>
    </row>
    <row r="199" spans="1:1">
      <c r="A199" s="303"/>
    </row>
    <row r="200" spans="1:1">
      <c r="A200" s="303"/>
    </row>
    <row r="201" spans="1:1">
      <c r="A201" s="303"/>
    </row>
    <row r="202" spans="1:1">
      <c r="A202" s="303"/>
    </row>
    <row r="203" spans="1:1">
      <c r="A203" s="303"/>
    </row>
    <row r="204" spans="1:1">
      <c r="A204" s="303"/>
    </row>
    <row r="205" spans="1:1">
      <c r="A205" s="303"/>
    </row>
    <row r="206" spans="1:1">
      <c r="A206" s="303"/>
    </row>
    <row r="207" spans="1:1">
      <c r="A207" s="303"/>
    </row>
    <row r="208" spans="1:1">
      <c r="A208" s="303"/>
    </row>
    <row r="209" spans="1:1">
      <c r="A209" s="303"/>
    </row>
    <row r="210" spans="1:1">
      <c r="A210" s="303"/>
    </row>
    <row r="211" spans="1:1">
      <c r="A211" s="303"/>
    </row>
    <row r="212" spans="1:1">
      <c r="A212" s="303"/>
    </row>
    <row r="213" spans="1:1">
      <c r="A213" s="303"/>
    </row>
    <row r="214" spans="1:1">
      <c r="A214" s="303"/>
    </row>
    <row r="215" spans="1:1">
      <c r="A215" s="303"/>
    </row>
    <row r="216" spans="1:1">
      <c r="A216" s="303"/>
    </row>
    <row r="217" spans="1:1">
      <c r="A217" s="303"/>
    </row>
    <row r="218" spans="1:1">
      <c r="A218" s="303"/>
    </row>
    <row r="219" spans="1:1">
      <c r="A219" s="303"/>
    </row>
    <row r="220" spans="1:1">
      <c r="A220" s="303"/>
    </row>
    <row r="221" spans="1:1">
      <c r="A221" s="303"/>
    </row>
    <row r="222" spans="1:1">
      <c r="A222" s="303"/>
    </row>
    <row r="223" spans="1:1">
      <c r="A223" s="303"/>
    </row>
    <row r="224" spans="1:1">
      <c r="A224" s="303"/>
    </row>
    <row r="225" spans="1:1">
      <c r="A225" s="303"/>
    </row>
    <row r="226" spans="1:1">
      <c r="A226" s="303"/>
    </row>
    <row r="227" spans="1:1">
      <c r="A227" s="303"/>
    </row>
    <row r="228" spans="1:1">
      <c r="A228" s="303"/>
    </row>
    <row r="229" spans="1:1">
      <c r="A229" s="303"/>
    </row>
    <row r="230" spans="1:1">
      <c r="A230" s="303"/>
    </row>
    <row r="231" spans="1:1">
      <c r="A231" s="303"/>
    </row>
    <row r="232" spans="1:1">
      <c r="A232" s="303"/>
    </row>
    <row r="233" spans="1:1">
      <c r="A233" s="303"/>
    </row>
    <row r="234" spans="1:1">
      <c r="A234" s="303"/>
    </row>
    <row r="235" spans="1:1">
      <c r="A235" s="303"/>
    </row>
    <row r="236" spans="1:1">
      <c r="A236" s="303"/>
    </row>
    <row r="237" spans="1:1">
      <c r="A237" s="303"/>
    </row>
    <row r="238" spans="1:1">
      <c r="A238" s="303"/>
    </row>
    <row r="239" spans="1:1">
      <c r="A239" s="303"/>
    </row>
    <row r="240" spans="1:1">
      <c r="A240" s="303"/>
    </row>
    <row r="241" spans="1:1">
      <c r="A241" s="303"/>
    </row>
    <row r="242" spans="1:1">
      <c r="A242" s="303"/>
    </row>
    <row r="243" spans="1:1">
      <c r="A243" s="303"/>
    </row>
    <row r="244" spans="1:1">
      <c r="A244" s="303"/>
    </row>
    <row r="245" spans="1:1">
      <c r="A245" s="303"/>
    </row>
    <row r="246" spans="1:1">
      <c r="A246" s="303"/>
    </row>
    <row r="247" spans="1:1">
      <c r="A247" s="303"/>
    </row>
    <row r="248" spans="1:1">
      <c r="A248" s="303"/>
    </row>
    <row r="249" spans="1:1">
      <c r="A249" s="303"/>
    </row>
    <row r="250" spans="1:1">
      <c r="A250" s="303"/>
    </row>
    <row r="251" spans="1:1">
      <c r="A251" s="303"/>
    </row>
    <row r="252" spans="1:1">
      <c r="A252" s="303"/>
    </row>
    <row r="253" spans="1:1">
      <c r="A253" s="303"/>
    </row>
    <row r="254" spans="1:1">
      <c r="A254" s="303"/>
    </row>
    <row r="255" spans="1:1">
      <c r="A255" s="303"/>
    </row>
    <row r="256" spans="1:1">
      <c r="A256" s="303"/>
    </row>
    <row r="257" spans="1:1">
      <c r="A257" s="303"/>
    </row>
    <row r="258" spans="1:1">
      <c r="A258" s="303"/>
    </row>
    <row r="259" spans="1:1">
      <c r="A259" s="303"/>
    </row>
    <row r="260" spans="1:1">
      <c r="A260" s="303"/>
    </row>
    <row r="261" spans="1:1">
      <c r="A261" s="303"/>
    </row>
    <row r="262" spans="1:1">
      <c r="A262" s="303"/>
    </row>
    <row r="263" spans="1:1">
      <c r="A263" s="303"/>
    </row>
    <row r="264" spans="1:1">
      <c r="A264" s="303"/>
    </row>
    <row r="265" spans="1:1">
      <c r="A265" s="303"/>
    </row>
    <row r="266" spans="1:1">
      <c r="A266" s="303"/>
    </row>
    <row r="267" spans="1:1">
      <c r="A267" s="303"/>
    </row>
    <row r="268" spans="1:1">
      <c r="A268" s="303"/>
    </row>
    <row r="269" spans="1:1">
      <c r="A269" s="303"/>
    </row>
    <row r="270" spans="1:1">
      <c r="A270" s="303"/>
    </row>
    <row r="271" spans="1:1">
      <c r="A271" s="303"/>
    </row>
    <row r="272" spans="1:1">
      <c r="A272" s="303"/>
    </row>
    <row r="273" spans="1:1">
      <c r="A273" s="303"/>
    </row>
    <row r="274" spans="1:1">
      <c r="A274" s="303"/>
    </row>
    <row r="275" spans="1:1">
      <c r="A275" s="303"/>
    </row>
    <row r="276" spans="1:1">
      <c r="A276" s="303"/>
    </row>
    <row r="277" spans="1:1">
      <c r="A277" s="303"/>
    </row>
    <row r="278" spans="1:1">
      <c r="A278" s="303"/>
    </row>
    <row r="279" spans="1:1">
      <c r="A279" s="303"/>
    </row>
    <row r="280" spans="1:1">
      <c r="A280" s="303"/>
    </row>
    <row r="281" spans="1:1">
      <c r="A281" s="303"/>
    </row>
    <row r="282" spans="1:1">
      <c r="A282" s="303"/>
    </row>
    <row r="283" spans="1:1">
      <c r="A283" s="303"/>
    </row>
    <row r="284" spans="1:1">
      <c r="A284" s="303"/>
    </row>
    <row r="285" spans="1:1">
      <c r="A285" s="303"/>
    </row>
  </sheetData>
  <mergeCells count="19">
    <mergeCell ref="Z11:AA11"/>
    <mergeCell ref="H11:I11"/>
    <mergeCell ref="H10:W10"/>
    <mergeCell ref="P11:Q11"/>
    <mergeCell ref="N11:O11"/>
    <mergeCell ref="V11:W11"/>
    <mergeCell ref="J11:K11"/>
    <mergeCell ref="L11:M11"/>
    <mergeCell ref="R11:S11"/>
    <mergeCell ref="T11:U11"/>
    <mergeCell ref="Z9:AA9"/>
    <mergeCell ref="H9:I9"/>
    <mergeCell ref="N9:O9"/>
    <mergeCell ref="P9:Q9"/>
    <mergeCell ref="J9:K9"/>
    <mergeCell ref="L9:M9"/>
    <mergeCell ref="R9:S9"/>
    <mergeCell ref="T9:U9"/>
    <mergeCell ref="V9:W9"/>
  </mergeCells>
  <phoneticPr fontId="0" type="noConversion"/>
  <pageMargins left="0.74803149606299213" right="0.74803149606299213" top="0.98425196850393704" bottom="0.98425196850393704" header="0.51181102362204722" footer="0.51181102362204722"/>
  <pageSetup paperSize="8" scale="64" orientation="landscape" r:id="rId1"/>
  <headerFooter alignWithMargins="0">
    <oddFooter>&amp;L&amp;1#&amp;"Arial"&amp;11&amp;K000000SW Internal Commercial</oddFooter>
  </headerFooter>
  <ignoredErrors>
    <ignoredError sqref="E15 E19:E23 E25:E26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c5cf3b-63a0-41eb-9e2d-d2b6491b4379">
      <UserInfo>
        <DisplayName>Alan P Scott</DisplayName>
        <AccountId>5927</AccountId>
        <AccountType/>
      </UserInfo>
      <UserInfo>
        <DisplayName>Nikki Craig</DisplayName>
        <AccountId>826</AccountId>
        <AccountType/>
      </UserInfo>
      <UserInfo>
        <DisplayName>Alan Scott</DisplayName>
        <AccountId>507</AccountId>
        <AccountType/>
      </UserInfo>
      <UserInfo>
        <DisplayName>Tom Harvie Clark</DisplayName>
        <AccountId>416</AccountId>
        <AccountType/>
      </UserInfo>
      <UserInfo>
        <DisplayName>Barbara Barbarito</DisplayName>
        <AccountId>309</AccountId>
        <AccountType/>
      </UserInfo>
      <UserInfo>
        <DisplayName>Rob Mustard</DisplayName>
        <AccountId>825</AccountId>
        <AccountType/>
      </UserInfo>
      <UserInfo>
        <DisplayName>Graeme Blair</DisplayName>
        <AccountId>361</AccountId>
        <AccountType/>
      </UserInfo>
      <UserInfo>
        <DisplayName>Ingrid Severn</DisplayName>
        <AccountId>1961</AccountId>
        <AccountType/>
      </UserInfo>
      <UserInfo>
        <DisplayName>Andrew MacFarlane</DisplayName>
        <AccountId>672</AccountId>
        <AccountType/>
      </UserInfo>
      <UserInfo>
        <DisplayName>Alan McLean</DisplayName>
        <AccountId>208</AccountId>
        <AccountType/>
      </UserInfo>
      <UserInfo>
        <DisplayName>Lindsay Selmes</DisplayName>
        <AccountId>5932</AccountId>
        <AccountType/>
      </UserInfo>
      <UserInfo>
        <DisplayName>Linda Jack</DisplayName>
        <AccountId>1725</AccountId>
        <AccountType/>
      </UserInfo>
      <UserInfo>
        <DisplayName>Kerry Davidson</DisplayName>
        <AccountId>328</AccountId>
        <AccountType/>
      </UserInfo>
      <UserInfo>
        <DisplayName>Gerti Youngson</DisplayName>
        <AccountId>1665</AccountId>
        <AccountType/>
      </UserInfo>
      <UserInfo>
        <DisplayName>Matt Rousseau</DisplayName>
        <AccountId>14307</AccountId>
        <AccountType/>
      </UserInfo>
      <UserInfo>
        <DisplayName>Chris Evans</DisplayName>
        <AccountId>506</AccountId>
        <AccountType/>
      </UserInfo>
    </SharedWithUsers>
    <_ip_UnifiedCompliancePolicyUIAction xmlns="http://schemas.microsoft.com/sharepoint/v3" xsi:nil="true"/>
    <TaxCatchAll xmlns="dfc5cf3b-63a0-41eb-9e2d-d2b6491b4379" xsi:nil="true"/>
    <cf592852341843f8bdfae7ca25eef972 xmlns="717ab7f6-fd44-4bc6-8ec0-b60b0dae7a6c">
      <Terms xmlns="http://schemas.microsoft.com/office/infopath/2007/PartnerControls"/>
    </cf592852341843f8bdfae7ca25eef972>
    <_ip_UnifiedCompliancePolicyProperties xmlns="http://schemas.microsoft.com/sharepoint/v3" xsi:nil="true"/>
    <bfc079fce85f491ab29dd2fc5176ac66 xmlns="dfc5cf3b-63a0-41eb-9e2d-d2b6491b4379">
      <Terms xmlns="http://schemas.microsoft.com/office/infopath/2007/PartnerControls"/>
    </bfc079fce85f491ab29dd2fc5176ac66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18" ma:contentTypeDescription="Create a new document." ma:contentTypeScope="" ma:versionID="d72e568212573add92794f0edb3cebc4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496541fcaa0b66c26775f0235409edbd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9793AB-DDBC-4496-AFA7-CD9E4FBDC8FC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B656F165-5742-455A-AD55-B0AB077EBF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0BFB3D-8F90-4C01-9423-1DCD2653D0FB}">
  <ds:schemaRefs>
    <ds:schemaRef ds:uri="http://schemas.microsoft.com/office/2006/metadata/properties"/>
    <ds:schemaRef ds:uri="http://schemas.microsoft.com/office/infopath/2007/PartnerControls"/>
    <ds:schemaRef ds:uri="dfc5cf3b-63a0-41eb-9e2d-d2b6491b4379"/>
    <ds:schemaRef ds:uri="http://schemas.microsoft.com/sharepoint/v3"/>
    <ds:schemaRef ds:uri="717ab7f6-fd44-4bc6-8ec0-b60b0dae7a6c"/>
  </ds:schemaRefs>
</ds:datastoreItem>
</file>

<file path=customXml/itemProps4.xml><?xml version="1.0" encoding="utf-8"?>
<ds:datastoreItem xmlns:ds="http://schemas.openxmlformats.org/officeDocument/2006/customXml" ds:itemID="{E2815E85-20E5-4DB1-BAE7-592436536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7ab7f6-fd44-4bc6-8ec0-b60b0dae7a6c"/>
    <ds:schemaRef ds:uri="dfc5cf3b-63a0-41eb-9e2d-d2b6491b4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E3</vt:lpstr>
      <vt:lpstr>E3a</vt:lpstr>
      <vt:lpstr>E4</vt:lpstr>
      <vt:lpstr>E6</vt:lpstr>
      <vt:lpstr>E7</vt:lpstr>
      <vt:lpstr>E8</vt:lpstr>
      <vt:lpstr>E9</vt:lpstr>
      <vt:lpstr>E10</vt:lpstr>
      <vt:lpstr>'E10'!Print_Area</vt:lpstr>
      <vt:lpstr>'E3'!Print_Area</vt:lpstr>
      <vt:lpstr>E3a!Print_Area</vt:lpstr>
      <vt:lpstr>'E4'!Print_Area</vt:lpstr>
      <vt:lpstr>'E6'!Print_Area</vt:lpstr>
      <vt:lpstr>'E7'!Print_Area</vt:lpstr>
      <vt:lpstr>'E8'!Print_Area</vt:lpstr>
      <vt:lpstr>'E9'!Print_Area</vt:lpstr>
    </vt:vector>
  </TitlesOfParts>
  <Manager/>
  <Company>Waterindcommisioner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Cavanagh</dc:creator>
  <cp:keywords/>
  <dc:description/>
  <cp:lastModifiedBy>Kirsty McLean</cp:lastModifiedBy>
  <cp:revision/>
  <dcterms:created xsi:type="dcterms:W3CDTF">2000-08-09T08:21:41Z</dcterms:created>
  <dcterms:modified xsi:type="dcterms:W3CDTF">2021-11-10T21:59:01Z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 Area">
    <vt:lpwstr/>
  </property>
  <property fmtid="{D5CDD505-2E9C-101B-9397-08002B2CF9AE}" pid="3" name="Financial Year">
    <vt:lpwstr/>
  </property>
  <property fmtid="{D5CDD505-2E9C-101B-9397-08002B2CF9AE}" pid="4" name="ContentTypeId">
    <vt:lpwstr>0x0101000673E8A027AD84478D085E8578848EF7</vt:lpwstr>
  </property>
  <property fmtid="{D5CDD505-2E9C-101B-9397-08002B2CF9AE}" pid="5" name="AuthorIds_UIVersion_512">
    <vt:lpwstr>283</vt:lpwstr>
  </property>
  <property fmtid="{D5CDD505-2E9C-101B-9397-08002B2CF9AE}" pid="6" name="MSIP_Label_058726ee-aa22-4015-a145-38c9c7d44652_Enabled">
    <vt:lpwstr>true</vt:lpwstr>
  </property>
  <property fmtid="{D5CDD505-2E9C-101B-9397-08002B2CF9AE}" pid="7" name="MSIP_Label_058726ee-aa22-4015-a145-38c9c7d44652_SetDate">
    <vt:lpwstr>2020-12-30T12:10:17Z</vt:lpwstr>
  </property>
  <property fmtid="{D5CDD505-2E9C-101B-9397-08002B2CF9AE}" pid="8" name="MSIP_Label_058726ee-aa22-4015-a145-38c9c7d44652_Method">
    <vt:lpwstr>Privileged</vt:lpwstr>
  </property>
  <property fmtid="{D5CDD505-2E9C-101B-9397-08002B2CF9AE}" pid="9" name="MSIP_Label_058726ee-aa22-4015-a145-38c9c7d44652_Name">
    <vt:lpwstr>058726ee-aa22-4015-a145-38c9c7d44652</vt:lpwstr>
  </property>
  <property fmtid="{D5CDD505-2E9C-101B-9397-08002B2CF9AE}" pid="10" name="MSIP_Label_058726ee-aa22-4015-a145-38c9c7d44652_SiteId">
    <vt:lpwstr>f90bd2e7-b5c0-4b25-9e27-226ff8b6c17b</vt:lpwstr>
  </property>
  <property fmtid="{D5CDD505-2E9C-101B-9397-08002B2CF9AE}" pid="11" name="MSIP_Label_058726ee-aa22-4015-a145-38c9c7d44652_ActionId">
    <vt:lpwstr>dc309b74-c6e9-4b46-8ce2-000095031d28</vt:lpwstr>
  </property>
  <property fmtid="{D5CDD505-2E9C-101B-9397-08002B2CF9AE}" pid="12" name="MSIP_Label_058726ee-aa22-4015-a145-38c9c7d44652_ContentBits">
    <vt:lpwstr>2</vt:lpwstr>
  </property>
</Properties>
</file>